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https://adminmepcr-my.sharepoint.com/personal/merlyn_mena_orozco_mep_go_cr/Documents/PIM/2026/APOYO A OTRAS DEPENDENCIAS/ULIC/03-03-2026/"/>
    </mc:Choice>
  </mc:AlternateContent>
  <xr:revisionPtr revIDLastSave="94" documentId="13_ncr:1_{8C62F6F9-2E5E-43B9-A534-E706D8BC6E20}" xr6:coauthVersionLast="47" xr6:coauthVersionMax="47" xr10:uidLastSave="{4CD4F28E-49E4-4570-BF13-5CFBAE030249}"/>
  <workbookProtection workbookAlgorithmName="SHA-512" workbookHashValue="DwZKGdOLofM+YgN0Zg8QAxgd6+hTni120T6lIMDz6zryHhNcMX6CzDUpsXq0dm2kDCb0aOzMpctCuGlRiRBwdQ==" workbookSaltValue="ZXMf74+eK/j8tLHP/ZDUqg==" workbookSpinCount="100000" lockStructure="1"/>
  <bookViews>
    <workbookView minimized="1" xWindow="3075" yWindow="3075" windowWidth="21600" windowHeight="11235" activeTab="1" xr2:uid="{00000000-000D-0000-FFFF-FFFF00000000}"/>
  </bookViews>
  <sheets>
    <sheet name="Instrucciones" sheetId="7" r:id="rId1"/>
    <sheet name="F-DPSEL-ULIC" sheetId="3" r:id="rId2"/>
    <sheet name="Lista" sheetId="4" state="hidden" r:id="rId3"/>
    <sheet name="Códigos" sheetId="5" state="hidden" r:id="rId4"/>
    <sheet name="Prueba" sheetId="6" state="hidden" r:id="rId5"/>
  </sheets>
  <externalReferences>
    <externalReference r:id="rId6"/>
    <externalReference r:id="rId7"/>
  </externalReferences>
  <definedNames>
    <definedName name="_xlnm._FilterDatabase" localSheetId="3" hidden="1">Códigos!$A$1:$K$5593</definedName>
    <definedName name="_xlnm._FilterDatabase" localSheetId="2" hidden="1">Lista!$A$2:$K$2</definedName>
    <definedName name="AA">Lista!$O$95</definedName>
    <definedName name="AAC">Lista!$O$82</definedName>
    <definedName name="AAEI">Lista!$O$96</definedName>
    <definedName name="AAS">Lista!$O$83</definedName>
    <definedName name="AASEI">Lista!$O$84</definedName>
    <definedName name="ACC">Lista!$O$82</definedName>
    <definedName name="ADCE1">Lista!$O$85</definedName>
    <definedName name="ADCE2">Lista!$O$86</definedName>
    <definedName name="ADCEEI1">Lista!$O$87</definedName>
    <definedName name="ADE">Lista!$O$89</definedName>
    <definedName name="ADEE">Lista!$O$88</definedName>
    <definedName name="AE">Lista!$O$97</definedName>
    <definedName name="ANEI">Lista!$O$46</definedName>
    <definedName name="ANGE">Lista!$O$3:$O$45</definedName>
    <definedName name="ANI">Lista!$O$94</definedName>
    <definedName name="AP">Lista!$O$47</definedName>
    <definedName name="_xlnm.Print_Area" localSheetId="1">'F-DPSEL-ULIC'!$A$1:$M$82</definedName>
    <definedName name="AREI">Lista!$N$68+Lista!$O$68:$O$81</definedName>
    <definedName name="ARGE">Lista!$O$48:$O$67</definedName>
    <definedName name="ASEE">Lista!$O$92</definedName>
    <definedName name="ASSC2">Lista!$O$90</definedName>
    <definedName name="ASSC3">Lista!$O$91</definedName>
    <definedName name="ATC">Lista!$O$93</definedName>
    <definedName name="AVCE">Lista!$O$98</definedName>
    <definedName name="BCED">Lista!$O$100</definedName>
    <definedName name="BCEDU">Lista!$O$101</definedName>
    <definedName name="BCEEI1">Lista!$O$99</definedName>
    <definedName name="Cantin" localSheetId="0">OFFSET([1]Prueba!$B$2,0,0,COUNT(IF([1]Prueba!$B$2:$B$1000="", "", 1)), 1)</definedName>
    <definedName name="Cantin">OFFSET(Prueba!$F$2,0,0,COUNT(IF(Prueba!$F$2:$F$1000="", "", 1)), 1)</definedName>
    <definedName name="Cantón" localSheetId="0">OFFSET([1]Lista!$B$2,0,0,COUNTA([1]Lista!$B$2:$B$2000))</definedName>
    <definedName name="CANTÓN">OFFSET(Lista!$R$2,0,0,COUNTA(Lista!$R$2:$R$2000))</definedName>
    <definedName name="CCE">Lista!$O$106</definedName>
    <definedName name="CE">OFFSET(Códigos!$E$2,0,0,COUNTA(Códigos!$E$2:$E$5656))</definedName>
    <definedName name="Centrazo">OFFSET(Prueba!#REF!,0,0,COUNT(IF(Prueba!#REF!="", "", 1)), 1)</definedName>
    <definedName name="Centro">OFFSET([2]Prueba!$C$2,0,0,COUNT(IF([2]Prueba!$C$2:$C$1000="", "", 1)), 1)</definedName>
    <definedName name="CGCSE">Lista!$O$559</definedName>
    <definedName name="ChC">Lista!$O$102</definedName>
    <definedName name="Circuitazo">OFFSET(Prueba!#REF!,0,0,COUNT(IF(Prueba!#REF!="", "", 1)), 1)</definedName>
    <definedName name="circuitin">OFFSET([1]Prueba!#REF!,0,0,COUNT(IF([1]Prueba!#REF!="", "", 1)), 1)</definedName>
    <definedName name="Circuito">OFFSET([1]Lista!$Q$2,0,0,COUNTA([1]Lista!$Q$2:$Q$6000))</definedName>
    <definedName name="CIRCUITO_EDUCATIVO___DEPENDENCIA_OFICINAS">OFFSET(Códigos!$D$2,0,0,COUNTA(Códigos!$D$2:$D$5656))</definedName>
    <definedName name="CL">Lista!$O$107</definedName>
    <definedName name="Clase">OFFSET(Prueba!$A$2,0,0,COUNT(IF(Prueba!$A$2:$A$1000="", "", 1)), 1)</definedName>
    <definedName name="Clase_Admin">OFFSET(Lista!$M$3,0,0,COUNTA(Lista!$M$3:$M$1260))</definedName>
    <definedName name="Clase_de_puesto">OFFSET([1]Puestos!$B$2,0,0,COUNTA([1]Puestos!$B$2:$B$2000))</definedName>
    <definedName name="Clasi">OFFSET([1]Puestos!$F$2,0,0,COUNT(IF([1]Puestos!$F$2:$F$1000="", "", 1)), 1)</definedName>
    <definedName name="Clasucha">OFFSET(Prueba!$C$2,0,0,COUNT(IF(Prueba!$C$2:$C$1000="", "", 1)), 1)</definedName>
    <definedName name="CLE">Lista!$O$108</definedName>
    <definedName name="CO">Lista!$O$103</definedName>
    <definedName name="Código">OFFSET([1]Lista!$R$2,0,0,COUNTA([1]Lista!$R$2:$R$6000))</definedName>
    <definedName name="codiguin">OFFSET([1]Prueba!#REF!,0,0,COUNT(IF([1]Prueba!#REF!="", "", 1)), 1)</definedName>
    <definedName name="CP">OFFSET(Códigos!$G$5203,0,0,COUNTA(Códigos!$G$5203:$G$5624))</definedName>
    <definedName name="CSC">Lista!$O$104</definedName>
    <definedName name="CSCI">Lista!$O$105</definedName>
    <definedName name="DAJ">Lista!$O$114</definedName>
    <definedName name="DC">Lista!$O$117</definedName>
    <definedName name="DCEA">Lista!$O$115</definedName>
    <definedName name="DCEI">Lista!$O$119</definedName>
    <definedName name="DCOL">Lista!$O$118</definedName>
    <definedName name="DCT">Lista!$O$122</definedName>
    <definedName name="DCTP">Lista!$O$120</definedName>
    <definedName name="DCTYP">Lista!$O$121</definedName>
    <definedName name="DDDC">Lista!$O$109</definedName>
    <definedName name="DDI">Lista!$O$110</definedName>
    <definedName name="DDLB">Lista!$O$142</definedName>
    <definedName name="DECONESUP">Lista!$O$112</definedName>
    <definedName name="DEE">Lista!$O$125</definedName>
    <definedName name="DEEG">Lista!$O$126</definedName>
    <definedName name="DEEGE">Lista!$O$123</definedName>
    <definedName name="DEES">Lista!$O$124</definedName>
    <definedName name="DEGB1">Lista!$O$127</definedName>
    <definedName name="DEGB2">Lista!$O$128</definedName>
    <definedName name="DEGB3">Lista!$O$129</definedName>
    <definedName name="DEGB4">Lista!$O$130</definedName>
    <definedName name="DEGB5">Lista!$O$131</definedName>
    <definedName name="DEGBEI1">Lista!$O$132</definedName>
    <definedName name="DEGBEI2">Lista!$O$133</definedName>
    <definedName name="DEGBEI3">Lista!$O$134</definedName>
    <definedName name="DEL">Lista!$O$138</definedName>
    <definedName name="Departamento">OFFSET([1]Lista!$P$2,0,0,COUNTA([1]Lista!$P$2:$P$6000))</definedName>
    <definedName name="Departin">OFFSET([1]Prueba!$G$2,0,0,COUNT(IF([1]Prueba!$G$2:$G$1000="", "", 1)), 1)</definedName>
    <definedName name="Departin2">OFFSET([1]Prueba!#REF!,0,0,COUNT(IF([1]Prueba!#REF!="", "", 1)), 1)</definedName>
    <definedName name="Departin3">OFFSET([1]Prueba!#REF!,0,0,COUNT(IF([1]Prueba!#REF!="", "", 1)), 1)</definedName>
    <definedName name="Dependencia">OFFSET([1]Lista!$O$2,0,0,COUNTA([1]Lista!$O$2:$O$6000))</definedName>
    <definedName name="Dependin">OFFSET([1]Prueba!$F$2,0,0,COUNT(IF([1]Prueba!$F$2:$F$1000="", "", 1)), 1)</definedName>
    <definedName name="Dependin2">OFFSET([1]Prueba!#REF!,0,0,COUNT(IF([1]Prueba!#REF!="", "", 1)), 1)</definedName>
    <definedName name="Dependin3">OFFSET([1]Prueba!#REF!,0,0,COUNT(IF([1]Prueba!#REF!="", "", 1)), 1)</definedName>
    <definedName name="DEPR">Lista!$O$135</definedName>
    <definedName name="DEPRE">Lista!$O$136</definedName>
    <definedName name="DEPRER">Lista!$O$137</definedName>
    <definedName name="DF">Lista!$O$148</definedName>
    <definedName name="DGDR">Lista!$O$139</definedName>
    <definedName name="DGEC">Lista!$O$140</definedName>
    <definedName name="DGSINETEC">Lista!$O$111</definedName>
    <definedName name="DIEE">Lista!$O$141</definedName>
    <definedName name="DIPEC">Lista!$O$150</definedName>
    <definedName name="DIRC">Lista!$O$116</definedName>
    <definedName name="DISPUGS">Lista!$O$149</definedName>
    <definedName name="Distrin" localSheetId="0">OFFSET([1]Prueba!$C$2,0,0,COUNT(IF([1]Prueba!$C$2:$C$1000="", "", 1)), 1)</definedName>
    <definedName name="Distrin">OFFSET(Prueba!$G$2,0,0,COUNT(IF(Prueba!$G$2:$G$1000="", "", 1)), 1)</definedName>
    <definedName name="Distrito" localSheetId="0">OFFSET([1]Lista!$C$2,0,0,COUNTA([1]Lista!$C$2:$C$2000))</definedName>
    <definedName name="DISTRITO">OFFSET(Lista!$S$2,0,0,COUNTA(Lista!$S$2:$S$2000))</definedName>
    <definedName name="DLBI">Lista!$O$143</definedName>
    <definedName name="DLBIL">Lista!$O$144</definedName>
    <definedName name="DLL">Lista!$O$145</definedName>
    <definedName name="DPE">Lista!$O$151</definedName>
    <definedName name="DPI">Lista!$O$113</definedName>
    <definedName name="DPRP">Lista!$O$146</definedName>
    <definedName name="DRE">Lista!$O$152</definedName>
    <definedName name="DRE_EDIFICIO_OFIC.CENT.">OFFSET(Códigos!$C$2,0,0,COUNTA(Códigos!$C$2:$C$6000))</definedName>
    <definedName name="DREI">Lista!$O$153</definedName>
    <definedName name="DRESIN">OFFSET(Prueba!$L$2,0,0,COUNT(IF(Prueba!$L$2:$L$1000="", "", 1)),1)</definedName>
    <definedName name="DRTE">Lista!$O$147</definedName>
    <definedName name="DVE">Lista!$O$154</definedName>
    <definedName name="E">Lista!$O$155</definedName>
    <definedName name="ESC">Lista!$O$156</definedName>
    <definedName name="ESCU">OFFSET(Códigos!$E$2,0,0,COUNTA(Códigos!$E$2:$E$6000))</definedName>
    <definedName name="ESCUELIN">OFFSET(Prueba!$M$2,0,0,COUNT(IF(Prueba!$M$2:$M$1000="", "", 1)), 1)</definedName>
    <definedName name="ESPE">OFFSET(Códigos!$H$5203,0,0,COUNTA(Códigos!$H$5203:$H$5624))</definedName>
    <definedName name="Espe_Admin">OFFSET(Lista!$O$3,0,0,COUNTA(Lista!$O$3:$O$1260))</definedName>
    <definedName name="Especialidad" localSheetId="0">OFFSET([1]Puestos!$C$2,0,0,COUNTA([1]Puestos!$C$2:$C$2000))</definedName>
    <definedName name="Especialidad">OFFSET(Prueba!$B$2,0,0,COUNT(IF(Prueba!$B$2:$B$1000="", "", 1)), 1)</definedName>
    <definedName name="Espesucha">OFFSET(Prueba!$D$2,0,0,COUNT(IF(Prueba!$D$2:$D$1000="", "", 1)), 1)</definedName>
    <definedName name="Espi">OFFSET([1]Puestos!$G$2,0,0,COUNT(IF([1]Puestos!$G$2:$G$1000="", "", 1)), 1)</definedName>
    <definedName name="GESC">Lista!$O$157</definedName>
    <definedName name="Gesti">OFFSET([1]Puestos!$E$2,0,0,COUNT(IF([1]Puestos!$E$2:$E$1000="", "", 1)), 1)</definedName>
    <definedName name="Gestión" localSheetId="0">OFFSET([1]Puestos!$A$2,0,0,COUNTA([1]Puestos!$A$2:$A$2000))</definedName>
    <definedName name="GESTIÓN">OFFSET(Códigos!$B$2,0,0,COUNTA(Códigos!$B$2:$B$5656))</definedName>
    <definedName name="Gestioncilla">OFFSET(Prueba!#REF!,0,0,COUNT(IF(Prueba!#REF!="", "", 1)), 1)</definedName>
    <definedName name="GSC">Lista!$O$158</definedName>
    <definedName name="JAG">Lista!$O$159</definedName>
    <definedName name="JTE">Lista!$O$160:$O$165</definedName>
    <definedName name="JTEGE">Lista!$O$166:$O$175</definedName>
    <definedName name="JTEI">Lista!$O$176</definedName>
    <definedName name="JTEIN">Lista!$O$177</definedName>
    <definedName name="Lugar_de_trabajo">OFFSET([1]Lista!$N$2,0,0,COUNTA([1]Lista!$N$2:$N$6000))</definedName>
    <definedName name="Lugarcin">OFFSET([1]Prueba!$E$2,0,0,COUNT(IF([1]Prueba!$E$2:$E$1000="", "", 1)), 1)</definedName>
    <definedName name="MEG">Lista!$O$178</definedName>
    <definedName name="MJG">Lista!$O$179</definedName>
    <definedName name="MMEP">Lista!$O$180</definedName>
    <definedName name="MSCGE">Lista!$O$181:$O$183</definedName>
    <definedName name="NUT">Lista!$O$185</definedName>
    <definedName name="NUTR">Lista!$O$184</definedName>
    <definedName name="OA">Lista!$O$194</definedName>
    <definedName name="OEI">Lista!$O$195</definedName>
    <definedName name="OM">Lista!$O$187</definedName>
    <definedName name="OR">Lista!$O$191</definedName>
    <definedName name="ORI">Lista!$O$192</definedName>
    <definedName name="ORIE">Lista!$O$193</definedName>
    <definedName name="OSC">Lista!$O$189:$O$190</definedName>
    <definedName name="OSCGE">Lista!$O$188</definedName>
    <definedName name="OSSC">Lista!$O$186</definedName>
    <definedName name="PCO">Lista!$O$361</definedName>
    <definedName name="PCOM">Lista!$O$362</definedName>
    <definedName name="PEE">Lista!$O$370:$O$377</definedName>
    <definedName name="PEEEI">Lista!$O$378:$O$382</definedName>
    <definedName name="PEGB1GE">Lista!$O$383:$O$384</definedName>
    <definedName name="PEGBEI">Lista!$O$385:$O$400</definedName>
    <definedName name="PEL">Lista!$O$548</definedName>
    <definedName name="PEM">Lista!$O$413:$O$426</definedName>
    <definedName name="PEMB">Lista!$O$427:$O$429</definedName>
    <definedName name="PEMEI">Lista!$O$401:$O$412</definedName>
    <definedName name="PEP">Lista!$O$430:$O$431</definedName>
    <definedName name="PEPEI">Lista!$O$432</definedName>
    <definedName name="PETOEI">Lista!$O$363:$O$369</definedName>
    <definedName name="PETP">Lista!$O$438:$O$443</definedName>
    <definedName name="PETPB">Lista!$O$538:$O$539</definedName>
    <definedName name="PETPEEEL">Lista!$O$444:$O$537</definedName>
    <definedName name="PETPEI">Lista!$O$540:$O$543</definedName>
    <definedName name="PETPII">Lista!$O$544:$O$545</definedName>
    <definedName name="PETPLL">Lista!$O$433:$O$437</definedName>
    <definedName name="PEU">Lista!$O$546</definedName>
    <definedName name="PEUEI">Lista!$O$547</definedName>
    <definedName name="PI1A">Lista!$O$306:$O$308</definedName>
    <definedName name="PI1B">Lista!$O$309:$O$312</definedName>
    <definedName name="PI1C">Lista!$O$313:$O$315</definedName>
    <definedName name="PI2GE">Lista!$O$316:$O$320</definedName>
    <definedName name="PI3GE">Lista!$O$321:$O$325</definedName>
    <definedName name="PIE">Lista!$O$549:$O$551</definedName>
    <definedName name="PIEEI">Lista!$O$552</definedName>
    <definedName name="PJI1A">Lista!$O$358</definedName>
    <definedName name="PJI1B">Lista!$O$359</definedName>
    <definedName name="PJI2GE">Lista!$O$360</definedName>
    <definedName name="PJSC1GE">Lista!$O$326:$O$333</definedName>
    <definedName name="PJSC2GE">Lista!$O$334:$O$349</definedName>
    <definedName name="PJSC3GE">Lista!$O$350:$O$357</definedName>
    <definedName name="PLL">Lista!$O$553:$O$557</definedName>
    <definedName name="PRC">Lista!$O$558</definedName>
    <definedName name="Provin" localSheetId="0">OFFSET([1]Prueba!$A$2,0,0,COUNT(IF([1]Prueba!$A$2:$A$1000="", "", 1)), 1)</definedName>
    <definedName name="Provin">OFFSET(Prueba!$E$2,0,0,COUNT(IF(Prueba!$E$2:$E$1000="", "", 1)), 1)</definedName>
    <definedName name="Provincia" localSheetId="0">OFFSET([1]Lista!$A$2,0,0,COUNTA([1]Lista!$A$2:$A$2000))</definedName>
    <definedName name="PROVINCIA">OFFSET(Lista!$Q$2,0,0,COUNTA(Lista!$Q$2:$Q$2000))</definedName>
    <definedName name="PSC1A">Lista!$O$196:$O$215</definedName>
    <definedName name="PSC1B">Lista!$O$216:$O$248</definedName>
    <definedName name="PSC3GE">Lista!$O$286:$O$305</definedName>
    <definedName name="PSCGE">Lista!$O$249:$O$285</definedName>
    <definedName name="SAN">Lista!$O$563</definedName>
    <definedName name="SDC">Lista!$O$564</definedName>
    <definedName name="SDE">Lista!$O$565</definedName>
    <definedName name="SDF">Lista!$O$566</definedName>
    <definedName name="SE">Lista!$O$567</definedName>
    <definedName name="SEI">Lista!$O$568</definedName>
    <definedName name="SSCGE">Lista!$O$561:$O$562</definedName>
    <definedName name="SSCI">Lista!$O$560</definedName>
    <definedName name="TAED">Lista!$O$587</definedName>
    <definedName name="TAEDU">Lista!$O$588</definedName>
    <definedName name="TAGGE">Lista!$O$608:$O$609</definedName>
    <definedName name="TCSC1">Lista!$O$602:$O$605</definedName>
    <definedName name="TCSC2">Lista!$O$606:$O$607</definedName>
    <definedName name="TI">Lista!$O$589:$O$591</definedName>
    <definedName name="TIG">Lista!$O$592:$O$597</definedName>
    <definedName name="TIGE">Lista!$O$598:$O$601</definedName>
    <definedName name="TSC">Lista!$O$569:$O$575</definedName>
    <definedName name="TSCG">Lista!$O$576</definedName>
    <definedName name="TSCGE">Lista!$O$577:$O$586</definedName>
    <definedName name="Unica_Gestión">OFFSET([2]Prueba!$A$2,0,0,COUNT(IF([2]Prueba!$A$2:$A$1000="", "", 1)), 1)</definedName>
    <definedName name="VICE">Lista!$O$610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1" i="3" l="1"/>
  <c r="H27" i="3" l="1"/>
  <c r="H47" i="3"/>
  <c r="E62" i="3" l="1"/>
  <c r="J52" i="3"/>
  <c r="F52" i="3"/>
  <c r="B52" i="3"/>
  <c r="XFD35" i="3"/>
  <c r="XFD33" i="3"/>
  <c r="H49" i="3" l="1"/>
  <c r="M49" i="3"/>
  <c r="M19" i="3"/>
  <c r="H79" i="3"/>
  <c r="B79" i="3"/>
  <c r="M79" i="3"/>
  <c r="M50" i="3" l="1"/>
  <c r="D50" i="3" s="1"/>
  <c r="D75" i="3"/>
  <c r="D77" i="3"/>
  <c r="L49" i="3"/>
  <c r="G19" i="3" l="1"/>
  <c r="G49" i="3"/>
  <c r="B31" i="3"/>
  <c r="F26" i="3"/>
  <c r="E26" i="3"/>
  <c r="D26" i="3"/>
  <c r="M2" i="6" a="1"/>
  <c r="M2" i="6" s="1"/>
  <c r="F2" i="6" a="1"/>
  <c r="F2" i="6" s="1"/>
  <c r="L2" i="6" a="1"/>
  <c r="L2" i="6" s="1"/>
  <c r="L3" i="6" s="1" a="1"/>
  <c r="L3" i="6" s="1"/>
  <c r="E2" i="6" a="1"/>
  <c r="E2" i="6" s="1"/>
  <c r="D2" i="6" a="1"/>
  <c r="D2" i="6" s="1"/>
  <c r="M3" i="6" l="1" a="1"/>
  <c r="M3" i="6" s="1"/>
  <c r="M4" i="6" s="1" a="1"/>
  <c r="M4" i="6" s="1"/>
  <c r="L4" i="6" a="1"/>
  <c r="L4" i="6" s="1"/>
  <c r="B29" i="3"/>
  <c r="M5" i="6" l="1" a="1"/>
  <c r="M5" i="6" s="1"/>
  <c r="L5" i="6" a="1"/>
  <c r="L5" i="6" s="1"/>
  <c r="B35" i="3"/>
  <c r="G2" i="6" a="1"/>
  <c r="G2" i="6" s="1"/>
  <c r="F3" i="6" a="1"/>
  <c r="F3" i="6" s="1"/>
  <c r="E3" i="6" a="1"/>
  <c r="E3" i="6" s="1"/>
  <c r="G27" i="3"/>
  <c r="G28" i="3"/>
  <c r="B33" i="3"/>
  <c r="H35" i="3"/>
  <c r="C2" i="6" a="1"/>
  <c r="C2" i="6" s="1"/>
  <c r="C3" i="6" s="1" a="1"/>
  <c r="C3" i="6" s="1"/>
  <c r="A2" i="6" a="1"/>
  <c r="A2" i="6" s="1"/>
  <c r="M6" i="6" l="1" a="1"/>
  <c r="M6" i="6" s="1"/>
  <c r="L6" i="6" a="1"/>
  <c r="L6" i="6" s="1"/>
  <c r="G3" i="6" a="1"/>
  <c r="G3" i="6" s="1"/>
  <c r="G4" i="6" s="1" a="1"/>
  <c r="G4" i="6" s="1"/>
  <c r="E4" i="6" a="1"/>
  <c r="E4" i="6" s="1"/>
  <c r="E5" i="6" s="1" a="1"/>
  <c r="E5" i="6" s="1"/>
  <c r="F4" i="6" a="1"/>
  <c r="F4" i="6" s="1"/>
  <c r="F5" i="6" s="1" a="1"/>
  <c r="F5" i="6" s="1"/>
  <c r="D3" i="6" a="1"/>
  <c r="D3" i="6" s="1"/>
  <c r="D4" i="6" s="1" a="1"/>
  <c r="D4" i="6" s="1"/>
  <c r="B2" i="6" a="1"/>
  <c r="B2" i="6" s="1"/>
  <c r="C4" i="6" a="1"/>
  <c r="C4" i="6" s="1"/>
  <c r="C5" i="6" s="1" a="1"/>
  <c r="C5" i="6" s="1"/>
  <c r="M7" i="6" l="1" a="1"/>
  <c r="M7" i="6" s="1"/>
  <c r="L7" i="6" a="1"/>
  <c r="L7" i="6" s="1"/>
  <c r="G5" i="6" a="1"/>
  <c r="G5" i="6" s="1"/>
  <c r="E6" i="6" a="1"/>
  <c r="E6" i="6" s="1"/>
  <c r="F6" i="6" a="1"/>
  <c r="F6" i="6" s="1"/>
  <c r="D5" i="6" a="1"/>
  <c r="D5" i="6" s="1"/>
  <c r="C6" i="6" a="1"/>
  <c r="C6" i="6" s="1"/>
  <c r="M8" i="6" l="1" a="1"/>
  <c r="M8" i="6" s="1"/>
  <c r="L8" i="6" a="1"/>
  <c r="L8" i="6" s="1"/>
  <c r="G6" i="6" a="1"/>
  <c r="G6" i="6" s="1"/>
  <c r="G7" i="6" s="1" a="1"/>
  <c r="G7" i="6" s="1"/>
  <c r="G8" i="6" s="1" a="1"/>
  <c r="G8" i="6" s="1"/>
  <c r="E7" i="6" a="1"/>
  <c r="E7" i="6" s="1"/>
  <c r="F7" i="6" a="1"/>
  <c r="F7" i="6" s="1"/>
  <c r="D6" i="6" a="1"/>
  <c r="D6" i="6" s="1"/>
  <c r="C7" i="6" a="1"/>
  <c r="C7" i="6" s="1"/>
  <c r="C8" i="6" s="1" a="1"/>
  <c r="C8" i="6" s="1"/>
  <c r="M9" i="6" l="1" a="1"/>
  <c r="M9" i="6" s="1"/>
  <c r="L9" i="6" a="1"/>
  <c r="L9" i="6" s="1"/>
  <c r="L10" i="6" s="1" a="1"/>
  <c r="L10" i="6" s="1"/>
  <c r="L11" i="6" s="1" a="1"/>
  <c r="L11" i="6" s="1"/>
  <c r="L12" i="6" s="1" a="1"/>
  <c r="L12" i="6" s="1"/>
  <c r="L13" i="6" s="1" a="1"/>
  <c r="L13" i="6" s="1"/>
  <c r="G9" i="6" a="1"/>
  <c r="G9" i="6" s="1"/>
  <c r="G10" i="6" s="1" a="1"/>
  <c r="G10" i="6" s="1"/>
  <c r="E8" i="6" a="1"/>
  <c r="E8" i="6" s="1"/>
  <c r="F8" i="6" a="1"/>
  <c r="F8" i="6" s="1"/>
  <c r="F9" i="6" s="1" a="1"/>
  <c r="F9" i="6" s="1"/>
  <c r="D7" i="6" a="1"/>
  <c r="D7" i="6" s="1"/>
  <c r="D8" i="6" s="1" a="1"/>
  <c r="D8" i="6" s="1"/>
  <c r="C9" i="6" a="1"/>
  <c r="C9" i="6" s="1"/>
  <c r="M10" i="6" l="1" a="1"/>
  <c r="M10" i="6" s="1"/>
  <c r="L14" i="6" a="1"/>
  <c r="L14" i="6" s="1"/>
  <c r="L15" i="6" s="1" a="1"/>
  <c r="L15" i="6" s="1"/>
  <c r="L16" i="6" s="1" a="1"/>
  <c r="L16" i="6" s="1"/>
  <c r="L17" i="6" s="1" a="1"/>
  <c r="L17" i="6" s="1"/>
  <c r="L18" i="6" s="1" a="1"/>
  <c r="L18" i="6" s="1"/>
  <c r="L19" i="6" s="1" a="1"/>
  <c r="L19" i="6" s="1"/>
  <c r="L20" i="6" s="1" a="1"/>
  <c r="L20" i="6" s="1"/>
  <c r="L21" i="6" s="1" a="1"/>
  <c r="L21" i="6" s="1"/>
  <c r="L22" i="6" s="1" a="1"/>
  <c r="L22" i="6" s="1"/>
  <c r="L23" i="6" s="1" a="1"/>
  <c r="L23" i="6" s="1"/>
  <c r="L24" i="6" s="1" a="1"/>
  <c r="L24" i="6" s="1"/>
  <c r="L25" i="6" s="1" a="1"/>
  <c r="L25" i="6" s="1"/>
  <c r="L26" i="6" s="1" a="1"/>
  <c r="L26" i="6" s="1"/>
  <c r="L27" i="6" s="1" a="1"/>
  <c r="L27" i="6" s="1"/>
  <c r="L28" i="6" s="1" a="1"/>
  <c r="L28" i="6" s="1"/>
  <c r="L29" i="6" s="1" a="1"/>
  <c r="L29" i="6" s="1"/>
  <c r="L30" i="6" s="1" a="1"/>
  <c r="L30" i="6" s="1"/>
  <c r="L31" i="6" s="1" a="1"/>
  <c r="L31" i="6" s="1"/>
  <c r="L32" i="6" s="1" a="1"/>
  <c r="L32" i="6" s="1"/>
  <c r="L33" i="6" s="1" a="1"/>
  <c r="L33" i="6" s="1"/>
  <c r="L34" i="6" s="1" a="1"/>
  <c r="L34" i="6" s="1"/>
  <c r="L35" i="6" s="1" a="1"/>
  <c r="L35" i="6" s="1"/>
  <c r="L36" i="6" s="1" a="1"/>
  <c r="L36" i="6" s="1"/>
  <c r="G11" i="6" a="1"/>
  <c r="G11" i="6" s="1"/>
  <c r="G12" i="6" s="1" a="1"/>
  <c r="G12" i="6" s="1"/>
  <c r="E9" i="6" a="1"/>
  <c r="E9" i="6" s="1"/>
  <c r="E10" i="6" s="1" a="1"/>
  <c r="E10" i="6" s="1"/>
  <c r="E11" i="6" s="1" a="1"/>
  <c r="E11" i="6" s="1"/>
  <c r="E12" i="6" s="1" a="1"/>
  <c r="E12" i="6" s="1"/>
  <c r="F10" i="6" a="1"/>
  <c r="F10" i="6" s="1"/>
  <c r="F11" i="6" s="1" a="1"/>
  <c r="F11" i="6" s="1"/>
  <c r="F12" i="6" s="1" a="1"/>
  <c r="F12" i="6" s="1"/>
  <c r="F13" i="6" s="1" a="1"/>
  <c r="F13" i="6" s="1"/>
  <c r="F14" i="6" s="1" a="1"/>
  <c r="F14" i="6" s="1"/>
  <c r="F15" i="6" s="1" a="1"/>
  <c r="F15" i="6" s="1"/>
  <c r="F16" i="6" s="1" a="1"/>
  <c r="F16" i="6" s="1"/>
  <c r="F17" i="6" s="1" a="1"/>
  <c r="F17" i="6" s="1"/>
  <c r="F18" i="6" s="1" a="1"/>
  <c r="F18" i="6" s="1"/>
  <c r="F19" i="6" s="1" a="1"/>
  <c r="F19" i="6" s="1"/>
  <c r="F20" i="6" s="1" a="1"/>
  <c r="F20" i="6" s="1"/>
  <c r="F21" i="6" s="1" a="1"/>
  <c r="F21" i="6" s="1"/>
  <c r="F22" i="6" s="1" a="1"/>
  <c r="F22" i="6" s="1"/>
  <c r="F23" i="6" s="1" a="1"/>
  <c r="F23" i="6" s="1"/>
  <c r="F24" i="6" s="1" a="1"/>
  <c r="F24" i="6" s="1"/>
  <c r="F25" i="6" s="1" a="1"/>
  <c r="F25" i="6" s="1"/>
  <c r="F26" i="6" s="1" a="1"/>
  <c r="F26" i="6" s="1"/>
  <c r="F27" i="6" s="1" a="1"/>
  <c r="F27" i="6" s="1"/>
  <c r="F28" i="6" s="1" a="1"/>
  <c r="F28" i="6" s="1"/>
  <c r="F29" i="6" s="1" a="1"/>
  <c r="F29" i="6" s="1"/>
  <c r="F30" i="6" s="1" a="1"/>
  <c r="F30" i="6" s="1"/>
  <c r="F31" i="6" s="1" a="1"/>
  <c r="F31" i="6" s="1"/>
  <c r="F32" i="6" s="1" a="1"/>
  <c r="F32" i="6" s="1"/>
  <c r="F33" i="6" s="1" a="1"/>
  <c r="F33" i="6" s="1"/>
  <c r="F34" i="6" s="1" a="1"/>
  <c r="F34" i="6" s="1"/>
  <c r="F35" i="6" s="1" a="1"/>
  <c r="F35" i="6" s="1"/>
  <c r="F36" i="6" s="1" a="1"/>
  <c r="F36" i="6" s="1"/>
  <c r="F37" i="6" s="1" a="1"/>
  <c r="F37" i="6" s="1"/>
  <c r="D9" i="6" a="1"/>
  <c r="D9" i="6" s="1"/>
  <c r="C10" i="6" a="1"/>
  <c r="C10" i="6" s="1"/>
  <c r="C11" i="6" s="1" a="1"/>
  <c r="C11" i="6" s="1"/>
  <c r="C12" i="6" s="1" a="1"/>
  <c r="C12" i="6" s="1"/>
  <c r="C13" i="6" s="1" a="1"/>
  <c r="C13" i="6" s="1"/>
  <c r="C14" i="6" s="1" a="1"/>
  <c r="C14" i="6" s="1"/>
  <c r="C15" i="6" s="1" a="1"/>
  <c r="C15" i="6" s="1"/>
  <c r="C16" i="6" s="1" a="1"/>
  <c r="C16" i="6" s="1"/>
  <c r="C17" i="6" s="1" a="1"/>
  <c r="C17" i="6" s="1"/>
  <c r="C18" i="6" s="1" a="1"/>
  <c r="C18" i="6" s="1"/>
  <c r="C19" i="6" s="1" a="1"/>
  <c r="C19" i="6" s="1"/>
  <c r="C20" i="6" s="1" a="1"/>
  <c r="C20" i="6" s="1"/>
  <c r="C21" i="6" s="1" a="1"/>
  <c r="C21" i="6" s="1"/>
  <c r="C22" i="6" s="1" a="1"/>
  <c r="C22" i="6" s="1"/>
  <c r="C23" i="6" s="1" a="1"/>
  <c r="C23" i="6" s="1"/>
  <c r="C24" i="6" s="1" a="1"/>
  <c r="C24" i="6" s="1"/>
  <c r="C25" i="6" s="1" a="1"/>
  <c r="C25" i="6" s="1"/>
  <c r="C26" i="6" s="1" a="1"/>
  <c r="C26" i="6" s="1"/>
  <c r="C27" i="6" s="1" a="1"/>
  <c r="C27" i="6" s="1"/>
  <c r="C28" i="6" s="1" a="1"/>
  <c r="C28" i="6" s="1"/>
  <c r="C29" i="6" s="1" a="1"/>
  <c r="C29" i="6" s="1"/>
  <c r="C30" i="6" s="1" a="1"/>
  <c r="C30" i="6" s="1"/>
  <c r="C31" i="6" s="1" a="1"/>
  <c r="C31" i="6" s="1"/>
  <c r="C32" i="6" s="1" a="1"/>
  <c r="C32" i="6" s="1"/>
  <c r="C33" i="6" s="1" a="1"/>
  <c r="C33" i="6" s="1"/>
  <c r="C34" i="6" s="1" a="1"/>
  <c r="C34" i="6" s="1"/>
  <c r="C35" i="6" s="1" a="1"/>
  <c r="C35" i="6" s="1"/>
  <c r="C36" i="6" s="1" a="1"/>
  <c r="C36" i="6" s="1"/>
  <c r="C37" i="6" s="1" a="1"/>
  <c r="C37" i="6" s="1"/>
  <c r="C38" i="6" s="1" a="1"/>
  <c r="C38" i="6" s="1"/>
  <c r="C39" i="6" s="1" a="1"/>
  <c r="C39" i="6" s="1"/>
  <c r="C40" i="6" s="1" a="1"/>
  <c r="C40" i="6" s="1"/>
  <c r="C41" i="6" s="1" a="1"/>
  <c r="C41" i="6" s="1"/>
  <c r="C42" i="6" s="1" a="1"/>
  <c r="C42" i="6" s="1"/>
  <c r="C43" i="6" s="1" a="1"/>
  <c r="C43" i="6" s="1"/>
  <c r="C44" i="6" s="1" a="1"/>
  <c r="C44" i="6" s="1"/>
  <c r="C45" i="6" s="1" a="1"/>
  <c r="C45" i="6" s="1"/>
  <c r="C46" i="6" s="1" a="1"/>
  <c r="C46" i="6" s="1"/>
  <c r="C47" i="6" s="1" a="1"/>
  <c r="C47" i="6" s="1"/>
  <c r="C48" i="6" s="1" a="1"/>
  <c r="C48" i="6" s="1"/>
  <c r="C49" i="6" s="1" a="1"/>
  <c r="C49" i="6" s="1"/>
  <c r="C50" i="6" s="1" a="1"/>
  <c r="C50" i="6" s="1"/>
  <c r="C51" i="6" s="1" a="1"/>
  <c r="C51" i="6" s="1"/>
  <c r="C52" i="6" s="1" a="1"/>
  <c r="C52" i="6" s="1"/>
  <c r="C53" i="6" s="1" a="1"/>
  <c r="C53" i="6" s="1"/>
  <c r="C54" i="6" s="1" a="1"/>
  <c r="C54" i="6" s="1"/>
  <c r="C55" i="6" s="1" a="1"/>
  <c r="C55" i="6" s="1"/>
  <c r="C56" i="6" s="1" a="1"/>
  <c r="C56" i="6" s="1"/>
  <c r="C57" i="6" s="1" a="1"/>
  <c r="C57" i="6" s="1"/>
  <c r="C58" i="6" s="1" a="1"/>
  <c r="C58" i="6" s="1"/>
  <c r="C59" i="6" s="1" a="1"/>
  <c r="C59" i="6" s="1"/>
  <c r="C60" i="6" s="1" a="1"/>
  <c r="C60" i="6" s="1"/>
  <c r="C61" i="6" s="1" a="1"/>
  <c r="C61" i="6" s="1"/>
  <c r="C62" i="6" s="1" a="1"/>
  <c r="C62" i="6" s="1"/>
  <c r="C63" i="6" s="1" a="1"/>
  <c r="C63" i="6" s="1"/>
  <c r="C64" i="6" s="1" a="1"/>
  <c r="C64" i="6" s="1"/>
  <c r="C65" i="6" s="1" a="1"/>
  <c r="C65" i="6" s="1"/>
  <c r="C66" i="6" s="1" a="1"/>
  <c r="C66" i="6" s="1"/>
  <c r="C67" i="6" s="1" a="1"/>
  <c r="C67" i="6" s="1"/>
  <c r="C68" i="6" s="1" a="1"/>
  <c r="C68" i="6" s="1"/>
  <c r="C69" i="6" s="1" a="1"/>
  <c r="C69" i="6" s="1"/>
  <c r="C70" i="6" s="1" a="1"/>
  <c r="C70" i="6" s="1"/>
  <c r="C71" i="6" s="1" a="1"/>
  <c r="C71" i="6" s="1"/>
  <c r="C72" i="6" s="1" a="1"/>
  <c r="C72" i="6" s="1"/>
  <c r="C73" i="6" s="1" a="1"/>
  <c r="C73" i="6" s="1"/>
  <c r="C74" i="6" s="1" a="1"/>
  <c r="C74" i="6" s="1"/>
  <c r="C75" i="6" s="1" a="1"/>
  <c r="C75" i="6" s="1"/>
  <c r="C76" i="6" s="1" a="1"/>
  <c r="C76" i="6" s="1"/>
  <c r="C77" i="6" s="1" a="1"/>
  <c r="C77" i="6" s="1"/>
  <c r="C78" i="6" s="1" a="1"/>
  <c r="C78" i="6" s="1"/>
  <c r="C79" i="6" s="1" a="1"/>
  <c r="C79" i="6" s="1"/>
  <c r="C80" i="6" s="1" a="1"/>
  <c r="C80" i="6" s="1"/>
  <c r="C81" i="6" s="1" a="1"/>
  <c r="C81" i="6" s="1"/>
  <c r="C82" i="6" s="1" a="1"/>
  <c r="C82" i="6" s="1"/>
  <c r="C83" i="6" s="1" a="1"/>
  <c r="C83" i="6" s="1"/>
  <c r="C84" i="6" s="1" a="1"/>
  <c r="C84" i="6" s="1"/>
  <c r="C85" i="6" s="1" a="1"/>
  <c r="C85" i="6" s="1"/>
  <c r="C86" i="6" s="1" a="1"/>
  <c r="C86" i="6" s="1"/>
  <c r="C87" i="6" s="1" a="1"/>
  <c r="C87" i="6" s="1"/>
  <c r="C88" i="6" s="1" a="1"/>
  <c r="C88" i="6" s="1"/>
  <c r="C89" i="6" s="1" a="1"/>
  <c r="C89" i="6" s="1"/>
  <c r="C90" i="6" s="1" a="1"/>
  <c r="C90" i="6" s="1"/>
  <c r="C91" i="6" s="1" a="1"/>
  <c r="C91" i="6" s="1"/>
  <c r="C92" i="6" s="1" a="1"/>
  <c r="C92" i="6" s="1"/>
  <c r="C93" i="6" s="1" a="1"/>
  <c r="C93" i="6" s="1"/>
  <c r="C94" i="6" s="1" a="1"/>
  <c r="C94" i="6" s="1"/>
  <c r="C95" i="6" s="1" a="1"/>
  <c r="C95" i="6" s="1"/>
  <c r="C96" i="6" s="1" a="1"/>
  <c r="C96" i="6" s="1"/>
  <c r="C97" i="6" s="1" a="1"/>
  <c r="C97" i="6" s="1"/>
  <c r="C98" i="6" s="1" a="1"/>
  <c r="C98" i="6" s="1"/>
  <c r="C99" i="6" s="1" a="1"/>
  <c r="C99" i="6" s="1"/>
  <c r="C100" i="6" s="1" a="1"/>
  <c r="C100" i="6" s="1"/>
  <c r="C101" i="6" s="1" a="1"/>
  <c r="C101" i="6" s="1"/>
  <c r="C102" i="6" s="1" a="1"/>
  <c r="C102" i="6" s="1"/>
  <c r="C103" i="6" s="1" a="1"/>
  <c r="C103" i="6" s="1"/>
  <c r="C104" i="6" s="1" a="1"/>
  <c r="C104" i="6" s="1"/>
  <c r="C105" i="6" s="1" a="1"/>
  <c r="C105" i="6" s="1"/>
  <c r="C106" i="6" s="1" a="1"/>
  <c r="C106" i="6" s="1"/>
  <c r="C107" i="6" s="1" a="1"/>
  <c r="C107" i="6" s="1"/>
  <c r="C108" i="6" s="1" a="1"/>
  <c r="C108" i="6" s="1"/>
  <c r="C109" i="6" s="1" a="1"/>
  <c r="C109" i="6" s="1"/>
  <c r="C110" i="6" s="1" a="1"/>
  <c r="C110" i="6" s="1"/>
  <c r="C111" i="6" s="1" a="1"/>
  <c r="C111" i="6" s="1"/>
  <c r="C112" i="6" s="1" a="1"/>
  <c r="C112" i="6" s="1"/>
  <c r="C113" i="6" s="1" a="1"/>
  <c r="C113" i="6" s="1"/>
  <c r="C114" i="6" s="1" a="1"/>
  <c r="C114" i="6" s="1"/>
  <c r="C115" i="6" s="1" a="1"/>
  <c r="C115" i="6" s="1"/>
  <c r="C116" i="6" s="1" a="1"/>
  <c r="C116" i="6" s="1"/>
  <c r="C117" i="6" s="1" a="1"/>
  <c r="C117" i="6" s="1"/>
  <c r="C118" i="6" s="1" a="1"/>
  <c r="C118" i="6" s="1"/>
  <c r="C119" i="6" s="1" a="1"/>
  <c r="C119" i="6" s="1"/>
  <c r="C120" i="6" s="1" a="1"/>
  <c r="C120" i="6" s="1"/>
  <c r="C121" i="6" s="1" a="1"/>
  <c r="C121" i="6" s="1"/>
  <c r="C122" i="6" s="1" a="1"/>
  <c r="C122" i="6" s="1"/>
  <c r="C123" i="6" s="1" a="1"/>
  <c r="C123" i="6" s="1"/>
  <c r="C124" i="6" s="1" a="1"/>
  <c r="C124" i="6" s="1"/>
  <c r="C125" i="6" s="1" a="1"/>
  <c r="C125" i="6" s="1"/>
  <c r="C126" i="6" s="1" a="1"/>
  <c r="C126" i="6" s="1"/>
  <c r="C127" i="6" s="1" a="1"/>
  <c r="C127" i="6" s="1"/>
  <c r="C128" i="6" s="1" a="1"/>
  <c r="C128" i="6" s="1"/>
  <c r="C129" i="6" s="1" a="1"/>
  <c r="C129" i="6" s="1"/>
  <c r="C130" i="6" s="1" a="1"/>
  <c r="C130" i="6" s="1"/>
  <c r="C131" i="6" s="1" a="1"/>
  <c r="C131" i="6" s="1"/>
  <c r="C132" i="6" s="1" a="1"/>
  <c r="C132" i="6" s="1"/>
  <c r="C133" i="6" s="1" a="1"/>
  <c r="C133" i="6" s="1"/>
  <c r="C134" i="6" s="1" a="1"/>
  <c r="C134" i="6" s="1"/>
  <c r="C135" i="6" s="1" a="1"/>
  <c r="C135" i="6" s="1"/>
  <c r="C136" i="6" s="1" a="1"/>
  <c r="C136" i="6" s="1"/>
  <c r="C137" i="6" s="1" a="1"/>
  <c r="C137" i="6" s="1"/>
  <c r="C138" i="6" s="1" a="1"/>
  <c r="C138" i="6" s="1"/>
  <c r="C139" i="6" s="1" a="1"/>
  <c r="C139" i="6" s="1"/>
  <c r="C140" i="6" s="1" a="1"/>
  <c r="C140" i="6" s="1"/>
  <c r="C141" i="6" s="1" a="1"/>
  <c r="C141" i="6" s="1"/>
  <c r="M11" i="6" l="1" a="1"/>
  <c r="M11" i="6" s="1"/>
  <c r="M12" i="6" s="1" a="1"/>
  <c r="M12" i="6" s="1"/>
  <c r="M13" i="6" s="1" a="1"/>
  <c r="M13" i="6" s="1"/>
  <c r="M14" i="6" s="1" a="1"/>
  <c r="M14" i="6" s="1"/>
  <c r="M15" i="6" s="1" a="1"/>
  <c r="M15" i="6" s="1"/>
  <c r="M16" i="6" s="1" a="1"/>
  <c r="M16" i="6" s="1"/>
  <c r="M17" i="6" s="1" a="1"/>
  <c r="M17" i="6" s="1"/>
  <c r="M18" i="6" s="1" a="1"/>
  <c r="M18" i="6" s="1"/>
  <c r="M19" i="6" s="1" a="1"/>
  <c r="M19" i="6" s="1"/>
  <c r="M20" i="6" s="1" a="1"/>
  <c r="M20" i="6" s="1"/>
  <c r="M21" i="6" s="1" a="1"/>
  <c r="M21" i="6" s="1"/>
  <c r="M22" i="6" s="1" a="1"/>
  <c r="M22" i="6" s="1"/>
  <c r="M23" i="6" s="1" a="1"/>
  <c r="M23" i="6" s="1"/>
  <c r="M24" i="6" s="1" a="1"/>
  <c r="M24" i="6" s="1"/>
  <c r="M25" i="6" s="1" a="1"/>
  <c r="M25" i="6" s="1"/>
  <c r="M26" i="6" s="1" a="1"/>
  <c r="M26" i="6" s="1"/>
  <c r="M27" i="6" s="1" a="1"/>
  <c r="M27" i="6" s="1"/>
  <c r="M28" i="6" s="1" a="1"/>
  <c r="M28" i="6" s="1"/>
  <c r="M29" i="6" s="1" a="1"/>
  <c r="M29" i="6" s="1"/>
  <c r="M30" i="6" s="1" a="1"/>
  <c r="M30" i="6" s="1"/>
  <c r="M31" i="6" s="1" a="1"/>
  <c r="M31" i="6" s="1"/>
  <c r="M32" i="6" s="1" a="1"/>
  <c r="M32" i="6" s="1"/>
  <c r="M33" i="6" s="1" a="1"/>
  <c r="M33" i="6" s="1"/>
  <c r="M34" i="6" s="1" a="1"/>
  <c r="M34" i="6" s="1"/>
  <c r="M35" i="6" s="1" a="1"/>
  <c r="M35" i="6" s="1"/>
  <c r="M36" i="6" s="1" a="1"/>
  <c r="M36" i="6" s="1"/>
  <c r="M37" i="6" s="1" a="1"/>
  <c r="M37" i="6" s="1"/>
  <c r="M38" i="6" s="1" a="1"/>
  <c r="M38" i="6" s="1"/>
  <c r="M39" i="6" s="1" a="1"/>
  <c r="M39" i="6" s="1"/>
  <c r="M40" i="6" s="1" a="1"/>
  <c r="M40" i="6" s="1"/>
  <c r="M41" i="6" s="1" a="1"/>
  <c r="M41" i="6" s="1"/>
  <c r="M42" i="6" s="1" a="1"/>
  <c r="M42" i="6" s="1"/>
  <c r="M43" i="6" s="1" a="1"/>
  <c r="M43" i="6" s="1"/>
  <c r="M44" i="6" s="1" a="1"/>
  <c r="M44" i="6" s="1"/>
  <c r="M45" i="6" s="1" a="1"/>
  <c r="M45" i="6" s="1"/>
  <c r="M46" i="6" s="1" a="1"/>
  <c r="M46" i="6" s="1"/>
  <c r="M47" i="6" s="1" a="1"/>
  <c r="M47" i="6" s="1"/>
  <c r="M48" i="6" s="1" a="1"/>
  <c r="M48" i="6" s="1"/>
  <c r="M49" i="6" s="1" a="1"/>
  <c r="M49" i="6" s="1"/>
  <c r="M50" i="6" s="1" a="1"/>
  <c r="M50" i="6" s="1"/>
  <c r="M51" i="6" s="1" a="1"/>
  <c r="M51" i="6" s="1"/>
  <c r="M52" i="6" s="1" a="1"/>
  <c r="M52" i="6" s="1"/>
  <c r="M53" i="6" s="1" a="1"/>
  <c r="M53" i="6" s="1"/>
  <c r="M54" i="6" s="1" a="1"/>
  <c r="M54" i="6" s="1"/>
  <c r="M55" i="6" s="1" a="1"/>
  <c r="M55" i="6" s="1"/>
  <c r="M56" i="6" s="1" a="1"/>
  <c r="M56" i="6" s="1"/>
  <c r="M57" i="6" s="1" a="1"/>
  <c r="M57" i="6" s="1"/>
  <c r="M58" i="6" s="1" a="1"/>
  <c r="M58" i="6" s="1"/>
  <c r="M59" i="6" s="1" a="1"/>
  <c r="M59" i="6" s="1"/>
  <c r="M60" i="6" s="1" a="1"/>
  <c r="M60" i="6" s="1"/>
  <c r="M61" i="6" s="1" a="1"/>
  <c r="M61" i="6" s="1"/>
  <c r="M62" i="6" s="1" a="1"/>
  <c r="M62" i="6" s="1"/>
  <c r="M63" i="6" s="1" a="1"/>
  <c r="M63" i="6" s="1"/>
  <c r="M64" i="6" s="1" a="1"/>
  <c r="M64" i="6" s="1"/>
  <c r="M65" i="6" s="1" a="1"/>
  <c r="M65" i="6" s="1"/>
  <c r="M66" i="6" s="1" a="1"/>
  <c r="M66" i="6" s="1"/>
  <c r="M67" i="6" s="1" a="1"/>
  <c r="M67" i="6" s="1"/>
  <c r="M68" i="6" s="1" a="1"/>
  <c r="M68" i="6" s="1"/>
  <c r="M69" i="6" s="1" a="1"/>
  <c r="M69" i="6" s="1"/>
  <c r="M70" i="6" s="1" a="1"/>
  <c r="M70" i="6" s="1"/>
  <c r="M71" i="6" s="1" a="1"/>
  <c r="M71" i="6" s="1"/>
  <c r="M72" i="6" s="1" a="1"/>
  <c r="M72" i="6" s="1"/>
  <c r="M73" i="6" s="1" a="1"/>
  <c r="M73" i="6" s="1"/>
  <c r="M74" i="6" s="1" a="1"/>
  <c r="M74" i="6" s="1"/>
  <c r="M75" i="6" s="1" a="1"/>
  <c r="M75" i="6" s="1"/>
  <c r="M76" i="6" s="1" a="1"/>
  <c r="M76" i="6" s="1"/>
  <c r="M77" i="6" s="1" a="1"/>
  <c r="M77" i="6" s="1"/>
  <c r="M78" i="6" s="1" a="1"/>
  <c r="M78" i="6" s="1"/>
  <c r="M79" i="6" s="1" a="1"/>
  <c r="M79" i="6" s="1"/>
  <c r="M80" i="6" s="1" a="1"/>
  <c r="M80" i="6" s="1"/>
  <c r="M81" i="6" s="1" a="1"/>
  <c r="M81" i="6" s="1"/>
  <c r="M82" i="6" s="1" a="1"/>
  <c r="M82" i="6" s="1"/>
  <c r="M83" i="6" s="1" a="1"/>
  <c r="M83" i="6" s="1"/>
  <c r="M84" i="6" s="1" a="1"/>
  <c r="M84" i="6" s="1"/>
  <c r="M85" i="6" s="1" a="1"/>
  <c r="M85" i="6" s="1"/>
  <c r="M86" i="6" s="1" a="1"/>
  <c r="M86" i="6" s="1"/>
  <c r="M87" i="6" s="1" a="1"/>
  <c r="M87" i="6" s="1"/>
  <c r="M88" i="6" s="1" a="1"/>
  <c r="M88" i="6" s="1"/>
  <c r="M89" i="6" s="1" a="1"/>
  <c r="M89" i="6" s="1"/>
  <c r="M90" i="6" s="1" a="1"/>
  <c r="M90" i="6" s="1"/>
  <c r="M91" i="6" s="1" a="1"/>
  <c r="M91" i="6" s="1"/>
  <c r="M92" i="6" s="1" a="1"/>
  <c r="M92" i="6" s="1"/>
  <c r="M93" i="6" s="1" a="1"/>
  <c r="M93" i="6" s="1"/>
  <c r="M94" i="6" s="1" a="1"/>
  <c r="M94" i="6" s="1"/>
  <c r="M95" i="6" s="1" a="1"/>
  <c r="M95" i="6" s="1"/>
  <c r="M96" i="6" s="1" a="1"/>
  <c r="M96" i="6" s="1"/>
  <c r="M97" i="6" s="1" a="1"/>
  <c r="M97" i="6" s="1"/>
  <c r="M98" i="6" s="1" a="1"/>
  <c r="M98" i="6" s="1"/>
  <c r="M99" i="6" s="1" a="1"/>
  <c r="M99" i="6" s="1"/>
  <c r="M100" i="6" s="1" a="1"/>
  <c r="M100" i="6" s="1"/>
  <c r="M101" i="6" s="1" a="1"/>
  <c r="M101" i="6" s="1"/>
  <c r="M102" i="6" s="1" a="1"/>
  <c r="M102" i="6" s="1"/>
  <c r="M103" i="6" s="1" a="1"/>
  <c r="M103" i="6" s="1"/>
  <c r="M104" i="6" s="1" a="1"/>
  <c r="M104" i="6" s="1"/>
  <c r="M105" i="6" s="1" a="1"/>
  <c r="M105" i="6" s="1"/>
  <c r="M106" i="6" s="1" a="1"/>
  <c r="M106" i="6" s="1"/>
  <c r="M107" i="6" s="1" a="1"/>
  <c r="M107" i="6" s="1"/>
  <c r="M108" i="6" s="1" a="1"/>
  <c r="M108" i="6" s="1"/>
  <c r="M109" i="6" s="1" a="1"/>
  <c r="M109" i="6" s="1"/>
  <c r="M110" i="6" s="1" a="1"/>
  <c r="M110" i="6" s="1"/>
  <c r="M111" i="6" s="1" a="1"/>
  <c r="M111" i="6" s="1"/>
  <c r="M112" i="6" s="1" a="1"/>
  <c r="M112" i="6" s="1"/>
  <c r="M113" i="6" s="1" a="1"/>
  <c r="M113" i="6" s="1"/>
  <c r="M114" i="6" s="1" a="1"/>
  <c r="M114" i="6" s="1"/>
  <c r="M115" i="6" s="1" a="1"/>
  <c r="M115" i="6" s="1"/>
  <c r="M116" i="6" s="1" a="1"/>
  <c r="M116" i="6" s="1"/>
  <c r="M117" i="6" s="1" a="1"/>
  <c r="M117" i="6" s="1"/>
  <c r="M118" i="6" s="1" a="1"/>
  <c r="M118" i="6" s="1"/>
  <c r="M119" i="6" s="1" a="1"/>
  <c r="M119" i="6" s="1"/>
  <c r="M120" i="6" s="1" a="1"/>
  <c r="M120" i="6" s="1"/>
  <c r="M121" i="6" s="1" a="1"/>
  <c r="M121" i="6" s="1"/>
  <c r="M122" i="6" s="1" a="1"/>
  <c r="M122" i="6" s="1"/>
  <c r="M123" i="6" s="1" a="1"/>
  <c r="M123" i="6" s="1"/>
  <c r="M124" i="6" s="1" a="1"/>
  <c r="M124" i="6" s="1"/>
  <c r="M125" i="6" s="1" a="1"/>
  <c r="M125" i="6" s="1"/>
  <c r="M126" i="6" s="1" a="1"/>
  <c r="M126" i="6" s="1"/>
  <c r="M127" i="6" s="1" a="1"/>
  <c r="M127" i="6" s="1"/>
  <c r="M128" i="6" s="1" a="1"/>
  <c r="M128" i="6" s="1"/>
  <c r="M129" i="6" s="1" a="1"/>
  <c r="M129" i="6" s="1"/>
  <c r="M130" i="6" s="1" a="1"/>
  <c r="M130" i="6" s="1"/>
  <c r="M131" i="6" s="1" a="1"/>
  <c r="M131" i="6" s="1"/>
  <c r="M132" i="6" s="1" a="1"/>
  <c r="M132" i="6" s="1"/>
  <c r="M133" i="6" s="1" a="1"/>
  <c r="M133" i="6" s="1"/>
  <c r="M134" i="6" s="1" a="1"/>
  <c r="M134" i="6" s="1"/>
  <c r="M135" i="6" s="1" a="1"/>
  <c r="M135" i="6" s="1"/>
  <c r="M136" i="6" s="1" a="1"/>
  <c r="M136" i="6" s="1"/>
  <c r="M137" i="6" s="1" a="1"/>
  <c r="M137" i="6" s="1"/>
  <c r="M138" i="6" s="1" a="1"/>
  <c r="M138" i="6" s="1"/>
  <c r="M139" i="6" s="1" a="1"/>
  <c r="M139" i="6" s="1"/>
  <c r="M140" i="6" s="1" a="1"/>
  <c r="M140" i="6" s="1"/>
  <c r="M141" i="6" s="1" a="1"/>
  <c r="M141" i="6" s="1"/>
  <c r="M142" i="6" s="1" a="1"/>
  <c r="M142" i="6" s="1"/>
  <c r="M143" i="6" s="1" a="1"/>
  <c r="M143" i="6" s="1"/>
  <c r="M144" i="6" s="1" a="1"/>
  <c r="M144" i="6" s="1"/>
  <c r="M145" i="6" s="1" a="1"/>
  <c r="M145" i="6" s="1"/>
  <c r="M146" i="6" s="1" a="1"/>
  <c r="M146" i="6" s="1"/>
  <c r="M147" i="6" s="1" a="1"/>
  <c r="M147" i="6" s="1"/>
  <c r="M148" i="6" s="1" a="1"/>
  <c r="M148" i="6" s="1"/>
  <c r="M149" i="6" s="1" a="1"/>
  <c r="M149" i="6" s="1"/>
  <c r="M150" i="6" s="1" a="1"/>
  <c r="M150" i="6" s="1"/>
  <c r="M151" i="6" s="1" a="1"/>
  <c r="M151" i="6" s="1"/>
  <c r="M152" i="6" s="1" a="1"/>
  <c r="M152" i="6" s="1"/>
  <c r="M153" i="6" s="1" a="1"/>
  <c r="M153" i="6" s="1"/>
  <c r="M154" i="6" s="1" a="1"/>
  <c r="M154" i="6" s="1"/>
  <c r="M155" i="6" s="1" a="1"/>
  <c r="M155" i="6" s="1"/>
  <c r="M156" i="6" s="1" a="1"/>
  <c r="M156" i="6" s="1"/>
  <c r="M157" i="6" s="1" a="1"/>
  <c r="M157" i="6" s="1"/>
  <c r="M158" i="6" s="1" a="1"/>
  <c r="M158" i="6" s="1"/>
  <c r="M159" i="6" s="1" a="1"/>
  <c r="M159" i="6" s="1"/>
  <c r="M160" i="6" s="1" a="1"/>
  <c r="M160" i="6" s="1"/>
  <c r="M161" i="6" s="1" a="1"/>
  <c r="M161" i="6" s="1"/>
  <c r="M162" i="6" s="1" a="1"/>
  <c r="M162" i="6" s="1"/>
  <c r="M163" i="6" s="1" a="1"/>
  <c r="M163" i="6" s="1"/>
  <c r="M164" i="6" s="1" a="1"/>
  <c r="M164" i="6" s="1"/>
  <c r="M165" i="6" s="1" a="1"/>
  <c r="M165" i="6" s="1"/>
  <c r="M166" i="6" s="1" a="1"/>
  <c r="M166" i="6" s="1"/>
  <c r="M167" i="6" s="1" a="1"/>
  <c r="M167" i="6" s="1"/>
  <c r="M168" i="6" s="1" a="1"/>
  <c r="M168" i="6" s="1"/>
  <c r="M169" i="6" s="1" a="1"/>
  <c r="M169" i="6" s="1"/>
  <c r="M170" i="6" s="1" a="1"/>
  <c r="M170" i="6" s="1"/>
  <c r="M171" i="6" s="1" a="1"/>
  <c r="M171" i="6" s="1"/>
  <c r="M172" i="6" s="1" a="1"/>
  <c r="M172" i="6" s="1"/>
  <c r="M173" i="6" s="1" a="1"/>
  <c r="M173" i="6" s="1"/>
  <c r="M174" i="6" s="1" a="1"/>
  <c r="M174" i="6" s="1"/>
  <c r="M175" i="6" s="1" a="1"/>
  <c r="M175" i="6" s="1"/>
  <c r="M176" i="6" s="1" a="1"/>
  <c r="M176" i="6" s="1"/>
  <c r="M177" i="6" s="1" a="1"/>
  <c r="M177" i="6" s="1"/>
  <c r="M178" i="6" s="1" a="1"/>
  <c r="M178" i="6" s="1"/>
  <c r="M179" i="6" s="1" a="1"/>
  <c r="M179" i="6" s="1"/>
  <c r="M180" i="6" s="1" a="1"/>
  <c r="M180" i="6" s="1"/>
  <c r="M181" i="6" s="1" a="1"/>
  <c r="M181" i="6" s="1"/>
  <c r="M182" i="6" s="1" a="1"/>
  <c r="M182" i="6" s="1"/>
  <c r="M183" i="6" s="1" a="1"/>
  <c r="M183" i="6" s="1"/>
  <c r="M184" i="6" s="1" a="1"/>
  <c r="M184" i="6" s="1"/>
  <c r="M185" i="6" s="1" a="1"/>
  <c r="M185" i="6" s="1"/>
  <c r="M186" i="6" s="1" a="1"/>
  <c r="M186" i="6" s="1"/>
  <c r="M187" i="6" s="1" a="1"/>
  <c r="M187" i="6" s="1"/>
  <c r="M188" i="6" s="1" a="1"/>
  <c r="M188" i="6" s="1"/>
  <c r="M189" i="6" s="1" a="1"/>
  <c r="M189" i="6" s="1"/>
  <c r="M190" i="6" s="1" a="1"/>
  <c r="M190" i="6" s="1"/>
  <c r="M191" i="6" s="1" a="1"/>
  <c r="M191" i="6" s="1"/>
  <c r="M192" i="6" s="1" a="1"/>
  <c r="M192" i="6" s="1"/>
  <c r="M193" i="6" s="1" a="1"/>
  <c r="M193" i="6" s="1"/>
  <c r="M194" i="6" s="1" a="1"/>
  <c r="M194" i="6" s="1"/>
  <c r="M195" i="6" s="1" a="1"/>
  <c r="M195" i="6" s="1"/>
  <c r="M196" i="6" s="1" a="1"/>
  <c r="M196" i="6" s="1"/>
  <c r="M197" i="6" s="1" a="1"/>
  <c r="M197" i="6" s="1"/>
  <c r="M198" i="6" s="1" a="1"/>
  <c r="M198" i="6" s="1"/>
  <c r="M199" i="6" s="1" a="1"/>
  <c r="M199" i="6" s="1"/>
  <c r="M200" i="6" s="1" a="1"/>
  <c r="M200" i="6" s="1"/>
  <c r="M201" i="6" s="1" a="1"/>
  <c r="M201" i="6" s="1"/>
  <c r="M202" i="6" s="1" a="1"/>
  <c r="M202" i="6" s="1"/>
  <c r="M203" i="6" s="1" a="1"/>
  <c r="M203" i="6" s="1"/>
  <c r="M204" i="6" s="1" a="1"/>
  <c r="M204" i="6" s="1"/>
  <c r="M205" i="6" s="1" a="1"/>
  <c r="M205" i="6" s="1"/>
  <c r="M206" i="6" s="1" a="1"/>
  <c r="M206" i="6" s="1"/>
  <c r="M207" i="6" s="1" a="1"/>
  <c r="M207" i="6" s="1"/>
  <c r="M208" i="6" s="1" a="1"/>
  <c r="M208" i="6" s="1"/>
  <c r="M209" i="6" s="1" a="1"/>
  <c r="M209" i="6" s="1"/>
  <c r="M210" i="6" s="1" a="1"/>
  <c r="M210" i="6" s="1"/>
  <c r="M211" i="6" s="1" a="1"/>
  <c r="M211" i="6" s="1"/>
  <c r="M212" i="6" s="1" a="1"/>
  <c r="M212" i="6" s="1"/>
  <c r="M213" i="6" s="1" a="1"/>
  <c r="M213" i="6" s="1"/>
  <c r="M214" i="6" s="1" a="1"/>
  <c r="M214" i="6" s="1"/>
  <c r="M215" i="6" s="1" a="1"/>
  <c r="M215" i="6" s="1"/>
  <c r="M216" i="6" s="1" a="1"/>
  <c r="M216" i="6" s="1"/>
  <c r="M217" i="6" s="1" a="1"/>
  <c r="M217" i="6" s="1"/>
  <c r="M218" i="6" s="1" a="1"/>
  <c r="M218" i="6" s="1"/>
  <c r="M219" i="6" s="1" a="1"/>
  <c r="M219" i="6" s="1"/>
  <c r="M220" i="6" s="1" a="1"/>
  <c r="M220" i="6" s="1"/>
  <c r="M221" i="6" s="1" a="1"/>
  <c r="M221" i="6" s="1"/>
  <c r="M222" i="6" s="1" a="1"/>
  <c r="M222" i="6" s="1"/>
  <c r="M223" i="6" s="1" a="1"/>
  <c r="M223" i="6" s="1"/>
  <c r="M224" i="6" s="1" a="1"/>
  <c r="M224" i="6" s="1"/>
  <c r="M225" i="6" s="1" a="1"/>
  <c r="M225" i="6" s="1"/>
  <c r="M226" i="6" s="1" a="1"/>
  <c r="M226" i="6" s="1"/>
  <c r="M227" i="6" s="1" a="1"/>
  <c r="M227" i="6" s="1"/>
  <c r="M228" i="6" s="1" a="1"/>
  <c r="M228" i="6" s="1"/>
  <c r="M229" i="6" s="1" a="1"/>
  <c r="M229" i="6" s="1"/>
  <c r="M230" i="6" s="1" a="1"/>
  <c r="M230" i="6" s="1"/>
  <c r="M231" i="6" s="1" a="1"/>
  <c r="M231" i="6" s="1"/>
  <c r="M232" i="6" s="1" a="1"/>
  <c r="M232" i="6" s="1"/>
  <c r="M233" i="6" s="1" a="1"/>
  <c r="M233" i="6" s="1"/>
  <c r="M234" i="6" s="1" a="1"/>
  <c r="M234" i="6" s="1"/>
  <c r="M235" i="6" s="1" a="1"/>
  <c r="M235" i="6" s="1"/>
  <c r="M236" i="6" s="1" a="1"/>
  <c r="M236" i="6" s="1"/>
  <c r="M237" i="6" s="1" a="1"/>
  <c r="M237" i="6" s="1"/>
  <c r="M238" i="6" s="1" a="1"/>
  <c r="M238" i="6" s="1"/>
  <c r="M239" i="6" s="1" a="1"/>
  <c r="M239" i="6" s="1"/>
  <c r="M240" i="6" s="1" a="1"/>
  <c r="M240" i="6" s="1"/>
  <c r="M241" i="6" s="1" a="1"/>
  <c r="M241" i="6" s="1"/>
  <c r="M242" i="6" s="1" a="1"/>
  <c r="M242" i="6" s="1"/>
  <c r="M243" i="6" s="1" a="1"/>
  <c r="M243" i="6" s="1"/>
  <c r="M244" i="6" s="1" a="1"/>
  <c r="M244" i="6" s="1"/>
  <c r="M245" i="6" s="1" a="1"/>
  <c r="M245" i="6" s="1"/>
  <c r="M246" i="6" s="1" a="1"/>
  <c r="M246" i="6" s="1"/>
  <c r="M247" i="6" s="1" a="1"/>
  <c r="M247" i="6" s="1"/>
  <c r="M248" i="6" s="1" a="1"/>
  <c r="M248" i="6" s="1"/>
  <c r="M249" i="6" s="1" a="1"/>
  <c r="M249" i="6" s="1"/>
  <c r="M250" i="6" s="1" a="1"/>
  <c r="M250" i="6" s="1"/>
  <c r="M251" i="6" s="1" a="1"/>
  <c r="M251" i="6" s="1"/>
  <c r="M252" i="6" s="1" a="1"/>
  <c r="M252" i="6" s="1"/>
  <c r="M253" i="6" s="1" a="1"/>
  <c r="M253" i="6" s="1"/>
  <c r="M254" i="6" s="1" a="1"/>
  <c r="M254" i="6" s="1"/>
  <c r="M255" i="6" s="1" a="1"/>
  <c r="M255" i="6" s="1"/>
  <c r="M256" i="6" s="1" a="1"/>
  <c r="M256" i="6" s="1"/>
  <c r="M257" i="6" s="1" a="1"/>
  <c r="M257" i="6" s="1"/>
  <c r="M258" i="6" s="1" a="1"/>
  <c r="M258" i="6" s="1"/>
  <c r="M259" i="6" s="1" a="1"/>
  <c r="M259" i="6" s="1"/>
  <c r="M260" i="6" s="1" a="1"/>
  <c r="M260" i="6" s="1"/>
  <c r="M261" i="6" s="1" a="1"/>
  <c r="M261" i="6" s="1"/>
  <c r="M262" i="6" s="1" a="1"/>
  <c r="M262" i="6" s="1"/>
  <c r="M263" i="6" s="1" a="1"/>
  <c r="M263" i="6" s="1"/>
  <c r="M264" i="6" s="1" a="1"/>
  <c r="M264" i="6" s="1"/>
  <c r="M265" i="6" s="1" a="1"/>
  <c r="M265" i="6" s="1"/>
  <c r="M266" i="6" s="1" a="1"/>
  <c r="M266" i="6" s="1"/>
  <c r="M267" i="6" s="1" a="1"/>
  <c r="M267" i="6" s="1"/>
  <c r="M268" i="6" s="1" a="1"/>
  <c r="M268" i="6" s="1"/>
  <c r="M269" i="6" s="1" a="1"/>
  <c r="M269" i="6" s="1"/>
  <c r="M270" i="6" s="1" a="1"/>
  <c r="M270" i="6" s="1"/>
  <c r="M271" i="6" s="1" a="1"/>
  <c r="M271" i="6" s="1"/>
  <c r="M272" i="6" s="1" a="1"/>
  <c r="M272" i="6" s="1"/>
  <c r="M273" i="6" s="1" a="1"/>
  <c r="M273" i="6" s="1"/>
  <c r="M274" i="6" s="1" a="1"/>
  <c r="M274" i="6" s="1"/>
  <c r="M275" i="6" s="1" a="1"/>
  <c r="M275" i="6" s="1"/>
  <c r="M276" i="6" s="1" a="1"/>
  <c r="M276" i="6" s="1"/>
  <c r="M277" i="6" s="1" a="1"/>
  <c r="M277" i="6" s="1"/>
  <c r="M278" i="6" s="1" a="1"/>
  <c r="M278" i="6" s="1"/>
  <c r="M279" i="6" s="1" a="1"/>
  <c r="M279" i="6" s="1"/>
  <c r="M280" i="6" s="1" a="1"/>
  <c r="M280" i="6" s="1"/>
  <c r="M281" i="6" s="1" a="1"/>
  <c r="M281" i="6" s="1"/>
  <c r="M282" i="6" s="1" a="1"/>
  <c r="M282" i="6" s="1"/>
  <c r="M283" i="6" s="1" a="1"/>
  <c r="M283" i="6" s="1"/>
  <c r="M284" i="6" s="1" a="1"/>
  <c r="M284" i="6" s="1"/>
  <c r="M285" i="6" s="1" a="1"/>
  <c r="M285" i="6" s="1"/>
  <c r="M286" i="6" s="1" a="1"/>
  <c r="M286" i="6" s="1"/>
  <c r="M287" i="6" s="1" a="1"/>
  <c r="M287" i="6" s="1"/>
  <c r="M288" i="6" s="1" a="1"/>
  <c r="M288" i="6" s="1"/>
  <c r="M289" i="6" s="1" a="1"/>
  <c r="M289" i="6" s="1"/>
  <c r="M290" i="6" s="1" a="1"/>
  <c r="M290" i="6" s="1"/>
  <c r="M291" i="6" s="1" a="1"/>
  <c r="M291" i="6" s="1"/>
  <c r="M292" i="6" s="1" a="1"/>
  <c r="M292" i="6" s="1"/>
  <c r="M293" i="6" s="1" a="1"/>
  <c r="M293" i="6" s="1"/>
  <c r="M294" i="6" s="1" a="1"/>
  <c r="M294" i="6" s="1"/>
  <c r="M295" i="6" s="1" a="1"/>
  <c r="M295" i="6" s="1"/>
  <c r="M296" i="6" s="1" a="1"/>
  <c r="M296" i="6" s="1"/>
  <c r="M297" i="6" s="1" a="1"/>
  <c r="M297" i="6" s="1"/>
  <c r="M298" i="6" s="1" a="1"/>
  <c r="M298" i="6" s="1"/>
  <c r="M299" i="6" s="1" a="1"/>
  <c r="M299" i="6" s="1"/>
  <c r="M300" i="6" s="1" a="1"/>
  <c r="M300" i="6" s="1"/>
  <c r="M301" i="6" s="1" a="1"/>
  <c r="M301" i="6" s="1"/>
  <c r="M302" i="6" s="1" a="1"/>
  <c r="M302" i="6" s="1"/>
  <c r="M303" i="6" s="1" a="1"/>
  <c r="M303" i="6" s="1"/>
  <c r="M304" i="6" s="1" a="1"/>
  <c r="M304" i="6" s="1"/>
  <c r="M305" i="6" s="1" a="1"/>
  <c r="M305" i="6" s="1"/>
  <c r="M306" i="6" s="1" a="1"/>
  <c r="M306" i="6" s="1"/>
  <c r="M307" i="6" s="1" a="1"/>
  <c r="M307" i="6" s="1"/>
  <c r="M308" i="6" s="1" a="1"/>
  <c r="M308" i="6" s="1"/>
  <c r="M309" i="6" s="1" a="1"/>
  <c r="M309" i="6" s="1"/>
  <c r="M310" i="6" s="1" a="1"/>
  <c r="M310" i="6" s="1"/>
  <c r="M311" i="6" s="1" a="1"/>
  <c r="M311" i="6" s="1"/>
  <c r="M312" i="6" s="1" a="1"/>
  <c r="M312" i="6" s="1"/>
  <c r="M313" i="6" s="1" a="1"/>
  <c r="M313" i="6" s="1"/>
  <c r="M314" i="6" s="1" a="1"/>
  <c r="M314" i="6" s="1"/>
  <c r="M315" i="6" s="1" a="1"/>
  <c r="M315" i="6" s="1"/>
  <c r="M316" i="6" s="1" a="1"/>
  <c r="M316" i="6" s="1"/>
  <c r="M317" i="6" s="1" a="1"/>
  <c r="M317" i="6" s="1"/>
  <c r="M318" i="6" s="1" a="1"/>
  <c r="M318" i="6" s="1"/>
  <c r="M319" i="6" s="1" a="1"/>
  <c r="M319" i="6" s="1"/>
  <c r="M320" i="6" s="1" a="1"/>
  <c r="M320" i="6" s="1"/>
  <c r="M321" i="6" s="1" a="1"/>
  <c r="M321" i="6" s="1"/>
  <c r="M322" i="6" s="1" a="1"/>
  <c r="M322" i="6" s="1"/>
  <c r="M323" i="6" s="1" a="1"/>
  <c r="M323" i="6" s="1"/>
  <c r="M324" i="6" s="1" a="1"/>
  <c r="M324" i="6" s="1"/>
  <c r="M325" i="6" s="1" a="1"/>
  <c r="M325" i="6" s="1"/>
  <c r="M326" i="6" s="1" a="1"/>
  <c r="M326" i="6" s="1"/>
  <c r="M327" i="6" s="1" a="1"/>
  <c r="M327" i="6" s="1"/>
  <c r="M328" i="6" s="1" a="1"/>
  <c r="M328" i="6" s="1"/>
  <c r="M329" i="6" s="1" a="1"/>
  <c r="M329" i="6" s="1"/>
  <c r="M330" i="6" s="1" a="1"/>
  <c r="M330" i="6" s="1"/>
  <c r="M331" i="6" s="1" a="1"/>
  <c r="M331" i="6" s="1"/>
  <c r="M332" i="6" s="1" a="1"/>
  <c r="M332" i="6" s="1"/>
  <c r="M333" i="6" s="1" a="1"/>
  <c r="M333" i="6" s="1"/>
  <c r="M334" i="6" s="1" a="1"/>
  <c r="M334" i="6" s="1"/>
  <c r="M335" i="6" s="1" a="1"/>
  <c r="M335" i="6" s="1"/>
  <c r="M336" i="6" s="1" a="1"/>
  <c r="M336" i="6" s="1"/>
  <c r="M337" i="6" s="1" a="1"/>
  <c r="M337" i="6" s="1"/>
  <c r="M338" i="6" s="1" a="1"/>
  <c r="M338" i="6" s="1"/>
  <c r="M339" i="6" s="1" a="1"/>
  <c r="M339" i="6" s="1"/>
  <c r="M340" i="6" s="1" a="1"/>
  <c r="M340" i="6" s="1"/>
  <c r="M341" i="6" s="1" a="1"/>
  <c r="M341" i="6" s="1"/>
  <c r="M342" i="6" s="1" a="1"/>
  <c r="M342" i="6" s="1"/>
  <c r="M343" i="6" s="1" a="1"/>
  <c r="M343" i="6" s="1"/>
  <c r="M344" i="6" s="1" a="1"/>
  <c r="M344" i="6" s="1"/>
  <c r="M345" i="6" s="1" a="1"/>
  <c r="M345" i="6" s="1"/>
  <c r="M346" i="6" s="1" a="1"/>
  <c r="M346" i="6" s="1"/>
  <c r="M347" i="6" s="1" a="1"/>
  <c r="M347" i="6" s="1"/>
  <c r="M348" i="6" s="1" a="1"/>
  <c r="M348" i="6" s="1"/>
  <c r="M349" i="6" s="1" a="1"/>
  <c r="M349" i="6" s="1"/>
  <c r="M350" i="6" s="1" a="1"/>
  <c r="M350" i="6" s="1"/>
  <c r="M351" i="6" s="1" a="1"/>
  <c r="M351" i="6" s="1"/>
  <c r="M352" i="6" s="1" a="1"/>
  <c r="M352" i="6" s="1"/>
  <c r="M353" i="6" s="1" a="1"/>
  <c r="M353" i="6" s="1"/>
  <c r="M354" i="6" s="1" a="1"/>
  <c r="M354" i="6" s="1"/>
  <c r="M355" i="6" s="1" a="1"/>
  <c r="M355" i="6" s="1"/>
  <c r="M356" i="6" s="1" a="1"/>
  <c r="M356" i="6" s="1"/>
  <c r="M357" i="6" s="1" a="1"/>
  <c r="M357" i="6" s="1"/>
  <c r="M358" i="6" s="1" a="1"/>
  <c r="M358" i="6" s="1"/>
  <c r="M359" i="6" s="1" a="1"/>
  <c r="M359" i="6" s="1"/>
  <c r="M360" i="6" s="1" a="1"/>
  <c r="M360" i="6" s="1"/>
  <c r="M361" i="6" s="1" a="1"/>
  <c r="M361" i="6" s="1"/>
  <c r="M362" i="6" s="1" a="1"/>
  <c r="M362" i="6" s="1"/>
  <c r="M363" i="6" s="1" a="1"/>
  <c r="M363" i="6" s="1"/>
  <c r="M364" i="6" s="1" a="1"/>
  <c r="M364" i="6" s="1"/>
  <c r="M365" i="6" s="1" a="1"/>
  <c r="M365" i="6" s="1"/>
  <c r="M366" i="6" s="1" a="1"/>
  <c r="M366" i="6" s="1"/>
  <c r="M367" i="6" s="1" a="1"/>
  <c r="M367" i="6" s="1"/>
  <c r="M368" i="6" s="1" a="1"/>
  <c r="M368" i="6" s="1"/>
  <c r="M369" i="6" s="1" a="1"/>
  <c r="M369" i="6" s="1"/>
  <c r="M370" i="6" s="1" a="1"/>
  <c r="M370" i="6" s="1"/>
  <c r="M371" i="6" s="1" a="1"/>
  <c r="M371" i="6" s="1"/>
  <c r="M372" i="6" s="1" a="1"/>
  <c r="M372" i="6" s="1"/>
  <c r="M373" i="6" s="1" a="1"/>
  <c r="M373" i="6" s="1"/>
  <c r="M374" i="6" s="1" a="1"/>
  <c r="M374" i="6" s="1"/>
  <c r="M375" i="6" s="1" a="1"/>
  <c r="M375" i="6" s="1"/>
  <c r="G13" i="6" a="1"/>
  <c r="G13" i="6" s="1"/>
  <c r="G14" i="6" s="1" a="1"/>
  <c r="G14" i="6" s="1"/>
  <c r="G15" i="6" s="1" a="1"/>
  <c r="G15" i="6" s="1"/>
  <c r="G16" i="6" s="1" a="1"/>
  <c r="G16" i="6" s="1"/>
  <c r="G17" i="6" s="1" a="1"/>
  <c r="G17" i="6" s="1"/>
  <c r="G18" i="6" s="1" a="1"/>
  <c r="G18" i="6" s="1"/>
  <c r="G19" i="6" s="1" a="1"/>
  <c r="G19" i="6" s="1"/>
  <c r="G20" i="6" s="1" a="1"/>
  <c r="G20" i="6" s="1"/>
  <c r="G21" i="6" s="1" a="1"/>
  <c r="G21" i="6" s="1"/>
  <c r="G22" i="6" s="1" a="1"/>
  <c r="G22" i="6" s="1"/>
  <c r="G23" i="6" s="1" a="1"/>
  <c r="G23" i="6" s="1"/>
  <c r="G24" i="6" s="1" a="1"/>
  <c r="G24" i="6" s="1"/>
  <c r="G25" i="6" s="1" a="1"/>
  <c r="G25" i="6" s="1"/>
  <c r="G26" i="6" s="1" a="1"/>
  <c r="G26" i="6" s="1"/>
  <c r="G27" i="6" s="1" a="1"/>
  <c r="G27" i="6" s="1"/>
  <c r="G28" i="6" s="1" a="1"/>
  <c r="G28" i="6" s="1"/>
  <c r="G29" i="6" s="1" a="1"/>
  <c r="G29" i="6" s="1"/>
  <c r="G30" i="6" s="1" a="1"/>
  <c r="G30" i="6" s="1"/>
  <c r="G31" i="6" s="1" a="1"/>
  <c r="G31" i="6" s="1"/>
  <c r="G32" i="6" s="1" a="1"/>
  <c r="G32" i="6" s="1"/>
  <c r="G33" i="6" s="1" a="1"/>
  <c r="G33" i="6" s="1"/>
  <c r="G34" i="6" s="1" a="1"/>
  <c r="G34" i="6" s="1"/>
  <c r="G35" i="6" s="1" a="1"/>
  <c r="G35" i="6" s="1"/>
  <c r="G36" i="6" s="1" a="1"/>
  <c r="G36" i="6" s="1"/>
  <c r="G37" i="6" s="1" a="1"/>
  <c r="G37" i="6" s="1"/>
  <c r="G38" i="6" s="1" a="1"/>
  <c r="G38" i="6" s="1"/>
  <c r="G39" i="6" s="1" a="1"/>
  <c r="G39" i="6" s="1"/>
  <c r="G40" i="6" s="1" a="1"/>
  <c r="G40" i="6" s="1"/>
  <c r="G41" i="6" s="1" a="1"/>
  <c r="G41" i="6" s="1"/>
  <c r="G42" i="6" s="1" a="1"/>
  <c r="G42" i="6" s="1"/>
  <c r="G43" i="6" s="1" a="1"/>
  <c r="G43" i="6" s="1"/>
  <c r="G44" i="6" s="1" a="1"/>
  <c r="G44" i="6" s="1"/>
  <c r="G45" i="6" s="1" a="1"/>
  <c r="G45" i="6" s="1"/>
  <c r="G46" i="6" s="1" a="1"/>
  <c r="G46" i="6" s="1"/>
  <c r="G47" i="6" s="1" a="1"/>
  <c r="G47" i="6" s="1"/>
  <c r="G48" i="6" s="1" a="1"/>
  <c r="G48" i="6" s="1"/>
  <c r="G49" i="6" s="1" a="1"/>
  <c r="G49" i="6" s="1"/>
  <c r="G50" i="6" s="1" a="1"/>
  <c r="G50" i="6" s="1"/>
  <c r="G51" i="6" s="1" a="1"/>
  <c r="G51" i="6" s="1"/>
  <c r="G52" i="6" s="1" a="1"/>
  <c r="G52" i="6" s="1"/>
  <c r="G53" i="6" s="1" a="1"/>
  <c r="G53" i="6" s="1"/>
  <c r="G54" i="6" s="1" a="1"/>
  <c r="G54" i="6" s="1"/>
  <c r="G55" i="6" s="1" a="1"/>
  <c r="G55" i="6" s="1"/>
  <c r="G56" i="6" s="1" a="1"/>
  <c r="G56" i="6" s="1"/>
  <c r="G57" i="6" s="1" a="1"/>
  <c r="G57" i="6" s="1"/>
  <c r="G58" i="6" s="1" a="1"/>
  <c r="G58" i="6" s="1"/>
  <c r="G59" i="6" s="1" a="1"/>
  <c r="G59" i="6" s="1"/>
  <c r="G60" i="6" s="1" a="1"/>
  <c r="G60" i="6" s="1"/>
  <c r="G61" i="6" s="1" a="1"/>
  <c r="G61" i="6" s="1"/>
  <c r="G62" i="6" s="1" a="1"/>
  <c r="G62" i="6" s="1"/>
  <c r="G63" i="6" s="1" a="1"/>
  <c r="G63" i="6" s="1"/>
  <c r="G64" i="6" s="1" a="1"/>
  <c r="G64" i="6" s="1"/>
  <c r="G65" i="6" s="1" a="1"/>
  <c r="G65" i="6" s="1"/>
  <c r="G66" i="6" s="1" a="1"/>
  <c r="G66" i="6" s="1"/>
  <c r="G67" i="6" s="1" a="1"/>
  <c r="G67" i="6" s="1"/>
  <c r="G68" i="6" s="1" a="1"/>
  <c r="G68" i="6" s="1"/>
  <c r="G69" i="6" s="1" a="1"/>
  <c r="G69" i="6" s="1"/>
  <c r="G70" i="6" s="1" a="1"/>
  <c r="G70" i="6" s="1"/>
  <c r="G71" i="6" s="1" a="1"/>
  <c r="G71" i="6" s="1"/>
  <c r="G72" i="6" s="1" a="1"/>
  <c r="G72" i="6" s="1"/>
  <c r="G73" i="6" s="1" a="1"/>
  <c r="G73" i="6" s="1"/>
  <c r="G74" i="6" s="1" a="1"/>
  <c r="G74" i="6" s="1"/>
  <c r="G75" i="6" s="1" a="1"/>
  <c r="G75" i="6" s="1"/>
  <c r="G76" i="6" s="1" a="1"/>
  <c r="G76" i="6" s="1"/>
  <c r="G77" i="6" s="1" a="1"/>
  <c r="G77" i="6" s="1"/>
  <c r="G78" i="6" s="1" a="1"/>
  <c r="G78" i="6" s="1"/>
  <c r="G79" i="6" s="1" a="1"/>
  <c r="G79" i="6" s="1"/>
  <c r="G80" i="6" s="1" a="1"/>
  <c r="G80" i="6" s="1"/>
  <c r="G81" i="6" s="1" a="1"/>
  <c r="G81" i="6" s="1"/>
  <c r="G82" i="6" s="1" a="1"/>
  <c r="G82" i="6" s="1"/>
  <c r="G83" i="6" s="1" a="1"/>
  <c r="G83" i="6" s="1"/>
  <c r="G84" i="6" s="1" a="1"/>
  <c r="G84" i="6" s="1"/>
  <c r="G85" i="6" s="1" a="1"/>
  <c r="G85" i="6" s="1"/>
  <c r="G86" i="6" s="1" a="1"/>
  <c r="G86" i="6" s="1"/>
  <c r="G87" i="6" s="1" a="1"/>
  <c r="G87" i="6" s="1"/>
  <c r="G88" i="6" s="1" a="1"/>
  <c r="G88" i="6" s="1"/>
  <c r="G89" i="6" s="1" a="1"/>
  <c r="G89" i="6" s="1"/>
  <c r="G90" i="6" s="1" a="1"/>
  <c r="G90" i="6" s="1"/>
  <c r="G91" i="6" s="1" a="1"/>
  <c r="G91" i="6" s="1"/>
  <c r="G92" i="6" s="1" a="1"/>
  <c r="G92" i="6" s="1"/>
  <c r="G93" i="6" s="1" a="1"/>
  <c r="G93" i="6" s="1"/>
  <c r="G94" i="6" s="1" a="1"/>
  <c r="G94" i="6" s="1"/>
  <c r="G95" i="6" s="1" a="1"/>
  <c r="G95" i="6" s="1"/>
  <c r="G96" i="6" s="1" a="1"/>
  <c r="G96" i="6" s="1"/>
  <c r="G97" i="6" s="1" a="1"/>
  <c r="G97" i="6" s="1"/>
  <c r="G98" i="6" s="1" a="1"/>
  <c r="G98" i="6" s="1"/>
  <c r="G99" i="6" s="1" a="1"/>
  <c r="G99" i="6" s="1"/>
  <c r="G100" i="6" s="1" a="1"/>
  <c r="G100" i="6" s="1"/>
  <c r="G101" i="6" s="1" a="1"/>
  <c r="G101" i="6" s="1"/>
  <c r="G102" i="6" s="1" a="1"/>
  <c r="G102" i="6" s="1"/>
  <c r="G103" i="6" s="1" a="1"/>
  <c r="G103" i="6" s="1"/>
  <c r="G104" i="6" s="1" a="1"/>
  <c r="G104" i="6" s="1"/>
  <c r="G105" i="6" s="1" a="1"/>
  <c r="G105" i="6" s="1"/>
  <c r="G106" i="6" s="1" a="1"/>
  <c r="G106" i="6" s="1"/>
  <c r="G107" i="6" s="1" a="1"/>
  <c r="G107" i="6" s="1"/>
  <c r="G108" i="6" s="1" a="1"/>
  <c r="G108" i="6" s="1"/>
  <c r="G109" i="6" s="1" a="1"/>
  <c r="G109" i="6" s="1"/>
  <c r="G110" i="6" s="1" a="1"/>
  <c r="G110" i="6" s="1"/>
  <c r="G111" i="6" s="1" a="1"/>
  <c r="G111" i="6" s="1"/>
  <c r="G112" i="6" s="1" a="1"/>
  <c r="G112" i="6" s="1"/>
  <c r="G113" i="6" s="1" a="1"/>
  <c r="G113" i="6" s="1"/>
  <c r="G114" i="6" s="1" a="1"/>
  <c r="G114" i="6" s="1"/>
  <c r="G115" i="6" s="1" a="1"/>
  <c r="G115" i="6" s="1"/>
  <c r="G116" i="6" s="1" a="1"/>
  <c r="G116" i="6" s="1"/>
  <c r="G117" i="6" s="1" a="1"/>
  <c r="G117" i="6" s="1"/>
  <c r="G118" i="6" s="1" a="1"/>
  <c r="G118" i="6" s="1"/>
  <c r="G119" i="6" s="1" a="1"/>
  <c r="G119" i="6" s="1"/>
  <c r="G120" i="6" s="1" a="1"/>
  <c r="G120" i="6" s="1"/>
  <c r="G121" i="6" s="1" a="1"/>
  <c r="G121" i="6" s="1"/>
  <c r="G122" i="6" s="1" a="1"/>
  <c r="G122" i="6" s="1"/>
  <c r="G123" i="6" s="1" a="1"/>
  <c r="G123" i="6" s="1"/>
  <c r="G124" i="6" s="1" a="1"/>
  <c r="G124" i="6" s="1"/>
  <c r="G125" i="6" s="1" a="1"/>
  <c r="G125" i="6" s="1"/>
  <c r="G126" i="6" s="1" a="1"/>
  <c r="G126" i="6" s="1"/>
  <c r="G127" i="6" s="1" a="1"/>
  <c r="G127" i="6" s="1"/>
  <c r="G128" i="6" s="1" a="1"/>
  <c r="G128" i="6" s="1"/>
  <c r="G129" i="6" s="1" a="1"/>
  <c r="G129" i="6" s="1"/>
  <c r="G130" i="6" s="1" a="1"/>
  <c r="G130" i="6" s="1"/>
  <c r="G131" i="6" s="1" a="1"/>
  <c r="G131" i="6" s="1"/>
  <c r="G132" i="6" s="1" a="1"/>
  <c r="G132" i="6" s="1"/>
  <c r="G133" i="6" s="1" a="1"/>
  <c r="G133" i="6" s="1"/>
  <c r="G134" i="6" s="1" a="1"/>
  <c r="G134" i="6" s="1"/>
  <c r="G135" i="6" s="1" a="1"/>
  <c r="G135" i="6" s="1"/>
  <c r="G136" i="6" s="1" a="1"/>
  <c r="G136" i="6" s="1"/>
  <c r="G137" i="6" s="1" a="1"/>
  <c r="G137" i="6" s="1"/>
  <c r="G138" i="6" s="1" a="1"/>
  <c r="G138" i="6" s="1"/>
  <c r="G139" i="6" s="1" a="1"/>
  <c r="G139" i="6" s="1"/>
  <c r="G140" i="6" s="1" a="1"/>
  <c r="G140" i="6" s="1"/>
  <c r="G141" i="6" s="1" a="1"/>
  <c r="G141" i="6" s="1"/>
  <c r="D10" i="6" a="1"/>
  <c r="D10" i="6" s="1"/>
  <c r="D11" i="6" l="1" a="1"/>
  <c r="D11" i="6" s="1"/>
  <c r="A3" i="6" a="1"/>
  <c r="A3" i="6" s="1"/>
  <c r="B3" i="6" a="1"/>
  <c r="B3" i="6" s="1"/>
  <c r="D12" i="6" l="1" a="1"/>
  <c r="D12" i="6" s="1"/>
  <c r="B4" i="6" a="1"/>
  <c r="B4" i="6" s="1"/>
  <c r="B5" i="6" s="1" a="1"/>
  <c r="B5" i="6" s="1"/>
  <c r="A4" i="6" a="1"/>
  <c r="A4" i="6" s="1"/>
  <c r="A5" i="6" s="1" a="1"/>
  <c r="A5" i="6" s="1"/>
  <c r="D13" i="6" l="1" a="1"/>
  <c r="D13" i="6" s="1"/>
  <c r="D14" i="6" s="1" a="1"/>
  <c r="D14" i="6" s="1"/>
  <c r="B6" i="6" a="1"/>
  <c r="B6" i="6" s="1"/>
  <c r="B7" i="6" s="1" a="1"/>
  <c r="B7" i="6" s="1"/>
  <c r="A6" i="6" a="1"/>
  <c r="A6" i="6" s="1"/>
  <c r="A7" i="6" s="1" a="1"/>
  <c r="A7" i="6" s="1"/>
  <c r="G81" i="3"/>
  <c r="D15" i="6" l="1" a="1"/>
  <c r="D15" i="6" s="1"/>
  <c r="B8" i="6" a="1"/>
  <c r="B8" i="6" s="1"/>
  <c r="B9" i="6" s="1" a="1"/>
  <c r="B9" i="6" s="1"/>
  <c r="A8" i="6" a="1"/>
  <c r="A8" i="6" s="1"/>
  <c r="A9" i="6" s="1" a="1"/>
  <c r="A9" i="6" s="1"/>
  <c r="A1" i="3"/>
  <c r="D16" i="6" l="1" a="1"/>
  <c r="D16" i="6" s="1"/>
  <c r="B10" i="6" a="1"/>
  <c r="B10" i="6" s="1"/>
  <c r="B11" i="6" s="1" a="1"/>
  <c r="B11" i="6" s="1"/>
  <c r="A10" i="6" a="1"/>
  <c r="A10" i="6" s="1"/>
  <c r="A11" i="6" s="1" a="1"/>
  <c r="A11" i="6" s="1"/>
  <c r="D17" i="6" l="1" a="1"/>
  <c r="D17" i="6" s="1"/>
  <c r="B12" i="6" a="1"/>
  <c r="B12" i="6" s="1"/>
  <c r="B13" i="6" s="1" a="1"/>
  <c r="B13" i="6" s="1"/>
  <c r="A12" i="6" a="1"/>
  <c r="A12" i="6" s="1"/>
  <c r="A13" i="6" s="1" a="1"/>
  <c r="A13" i="6" s="1"/>
  <c r="D18" i="6" l="1" a="1"/>
  <c r="D18" i="6" s="1"/>
  <c r="B14" i="6" a="1"/>
  <c r="B14" i="6" s="1"/>
  <c r="A14" i="6" a="1"/>
  <c r="A14" i="6" s="1"/>
  <c r="A15" i="6" s="1" a="1"/>
  <c r="A15" i="6" s="1"/>
  <c r="D19" i="6" l="1" a="1"/>
  <c r="D19" i="6" s="1"/>
  <c r="B15" i="6" a="1"/>
  <c r="B15" i="6" s="1"/>
  <c r="B16" i="6" s="1" a="1"/>
  <c r="B16" i="6" s="1"/>
  <c r="B17" i="6" s="1" a="1"/>
  <c r="B17" i="6" s="1"/>
  <c r="B18" i="6" s="1" a="1"/>
  <c r="B18" i="6" s="1"/>
  <c r="B19" i="6" s="1" a="1"/>
  <c r="B19" i="6" s="1"/>
  <c r="B20" i="6" s="1" a="1"/>
  <c r="B20" i="6" s="1"/>
  <c r="B21" i="6" s="1" a="1"/>
  <c r="B21" i="6" s="1"/>
  <c r="B22" i="6" s="1" a="1"/>
  <c r="B22" i="6" s="1"/>
  <c r="B23" i="6" s="1" a="1"/>
  <c r="B23" i="6" s="1"/>
  <c r="B24" i="6" s="1" a="1"/>
  <c r="B24" i="6" s="1"/>
  <c r="B25" i="6" s="1" a="1"/>
  <c r="B25" i="6" s="1"/>
  <c r="B26" i="6" s="1" a="1"/>
  <c r="B26" i="6" s="1"/>
  <c r="B27" i="6" s="1" a="1"/>
  <c r="B27" i="6" s="1"/>
  <c r="B28" i="6" s="1" a="1"/>
  <c r="B28" i="6" s="1"/>
  <c r="B29" i="6" s="1" a="1"/>
  <c r="B29" i="6" s="1"/>
  <c r="B30" i="6" s="1" a="1"/>
  <c r="B30" i="6" s="1"/>
  <c r="B31" i="6" s="1" a="1"/>
  <c r="B31" i="6" s="1"/>
  <c r="B32" i="6" s="1" a="1"/>
  <c r="B32" i="6" s="1"/>
  <c r="B33" i="6" s="1" a="1"/>
  <c r="B33" i="6" s="1"/>
  <c r="B34" i="6" s="1" a="1"/>
  <c r="B34" i="6" s="1"/>
  <c r="B35" i="6" s="1" a="1"/>
  <c r="B35" i="6" s="1"/>
  <c r="B36" i="6" s="1" a="1"/>
  <c r="B36" i="6" s="1"/>
  <c r="B37" i="6" s="1" a="1"/>
  <c r="B37" i="6" s="1"/>
  <c r="B38" i="6" s="1" a="1"/>
  <c r="B38" i="6" s="1"/>
  <c r="B39" i="6" s="1" a="1"/>
  <c r="B39" i="6" s="1"/>
  <c r="B40" i="6" s="1" a="1"/>
  <c r="B40" i="6" s="1"/>
  <c r="B41" i="6" s="1" a="1"/>
  <c r="B41" i="6" s="1"/>
  <c r="B42" i="6" s="1" a="1"/>
  <c r="B42" i="6" s="1"/>
  <c r="B43" i="6" s="1" a="1"/>
  <c r="B43" i="6" s="1"/>
  <c r="B44" i="6" s="1" a="1"/>
  <c r="B44" i="6" s="1"/>
  <c r="B45" i="6" s="1" a="1"/>
  <c r="B45" i="6" s="1"/>
  <c r="B46" i="6" s="1" a="1"/>
  <c r="B46" i="6" s="1"/>
  <c r="B47" i="6" s="1" a="1"/>
  <c r="B47" i="6" s="1"/>
  <c r="B48" i="6" s="1" a="1"/>
  <c r="B48" i="6" s="1"/>
  <c r="B49" i="6" s="1" a="1"/>
  <c r="B49" i="6" s="1"/>
  <c r="B50" i="6" s="1" a="1"/>
  <c r="B50" i="6" s="1"/>
  <c r="B51" i="6" s="1" a="1"/>
  <c r="B51" i="6" s="1"/>
  <c r="B52" i="6" s="1" a="1"/>
  <c r="B52" i="6" s="1"/>
  <c r="B53" i="6" s="1" a="1"/>
  <c r="B53" i="6" s="1"/>
  <c r="B54" i="6" s="1" a="1"/>
  <c r="B54" i="6" s="1"/>
  <c r="B55" i="6" s="1" a="1"/>
  <c r="B55" i="6" s="1"/>
  <c r="B56" i="6" s="1" a="1"/>
  <c r="B56" i="6" s="1"/>
  <c r="B57" i="6" s="1" a="1"/>
  <c r="B57" i="6" s="1"/>
  <c r="B58" i="6" s="1" a="1"/>
  <c r="B58" i="6" s="1"/>
  <c r="B59" i="6" s="1" a="1"/>
  <c r="B59" i="6" s="1"/>
  <c r="B60" i="6" s="1" a="1"/>
  <c r="B60" i="6" s="1"/>
  <c r="B61" i="6" s="1" a="1"/>
  <c r="B61" i="6" s="1"/>
  <c r="B62" i="6" s="1" a="1"/>
  <c r="B62" i="6" s="1"/>
  <c r="B63" i="6" s="1" a="1"/>
  <c r="B63" i="6" s="1"/>
  <c r="B64" i="6" s="1" a="1"/>
  <c r="B64" i="6" s="1"/>
  <c r="B65" i="6" s="1" a="1"/>
  <c r="B65" i="6" s="1"/>
  <c r="B66" i="6" s="1" a="1"/>
  <c r="B66" i="6" s="1"/>
  <c r="B67" i="6" s="1" a="1"/>
  <c r="B67" i="6" s="1"/>
  <c r="A16" i="6" a="1"/>
  <c r="A16" i="6" s="1"/>
  <c r="A17" i="6" s="1" a="1"/>
  <c r="A17" i="6" s="1"/>
  <c r="A18" i="6" s="1" a="1"/>
  <c r="A18" i="6" s="1"/>
  <c r="A19" i="6" s="1" a="1"/>
  <c r="A19" i="6" s="1"/>
  <c r="A20" i="6" s="1" a="1"/>
  <c r="A20" i="6" s="1"/>
  <c r="A21" i="6" s="1" a="1"/>
  <c r="A21" i="6" s="1"/>
  <c r="A22" i="6" s="1" a="1"/>
  <c r="A22" i="6" s="1"/>
  <c r="A23" i="6" s="1" a="1"/>
  <c r="A23" i="6" s="1"/>
  <c r="A24" i="6" s="1" a="1"/>
  <c r="A24" i="6" s="1"/>
  <c r="A25" i="6" s="1" a="1"/>
  <c r="A25" i="6" s="1"/>
  <c r="A26" i="6" s="1" a="1"/>
  <c r="A26" i="6" s="1"/>
  <c r="A27" i="6" s="1" a="1"/>
  <c r="A27" i="6" s="1"/>
  <c r="A28" i="6" s="1" a="1"/>
  <c r="A28" i="6" s="1"/>
  <c r="A29" i="6" s="1" a="1"/>
  <c r="A29" i="6" s="1"/>
  <c r="A30" i="6" s="1" a="1"/>
  <c r="A30" i="6" s="1"/>
  <c r="A31" i="6" s="1" a="1"/>
  <c r="A31" i="6" s="1"/>
  <c r="A32" i="6" s="1" a="1"/>
  <c r="A32" i="6" s="1"/>
  <c r="A33" i="6" s="1" a="1"/>
  <c r="A33" i="6" s="1"/>
  <c r="A34" i="6" s="1" a="1"/>
  <c r="A34" i="6" s="1"/>
  <c r="A35" i="6" s="1" a="1"/>
  <c r="A35" i="6" s="1"/>
  <c r="A36" i="6" s="1" a="1"/>
  <c r="A36" i="6" s="1"/>
  <c r="A37" i="6" s="1" a="1"/>
  <c r="A37" i="6" s="1"/>
  <c r="A38" i="6" s="1" a="1"/>
  <c r="A38" i="6" s="1"/>
  <c r="A39" i="6" s="1" a="1"/>
  <c r="A39" i="6" s="1"/>
  <c r="A40" i="6" s="1" a="1"/>
  <c r="A40" i="6" s="1"/>
  <c r="A41" i="6" s="1" a="1"/>
  <c r="A41" i="6" s="1"/>
  <c r="A42" i="6" s="1" a="1"/>
  <c r="A42" i="6" s="1"/>
  <c r="A43" i="6" s="1" a="1"/>
  <c r="A43" i="6" s="1"/>
  <c r="A44" i="6" s="1" a="1"/>
  <c r="A44" i="6" s="1"/>
  <c r="A45" i="6" s="1" a="1"/>
  <c r="A45" i="6" s="1"/>
  <c r="A46" i="6" s="1" a="1"/>
  <c r="A46" i="6" s="1"/>
  <c r="A47" i="6" s="1" a="1"/>
  <c r="A47" i="6" s="1"/>
  <c r="A48" i="6" s="1" a="1"/>
  <c r="A48" i="6" s="1"/>
  <c r="A49" i="6" s="1" a="1"/>
  <c r="A49" i="6" s="1"/>
  <c r="A50" i="6" s="1" a="1"/>
  <c r="A50" i="6" s="1"/>
  <c r="A51" i="6" s="1" a="1"/>
  <c r="A51" i="6" s="1"/>
  <c r="A52" i="6" s="1" a="1"/>
  <c r="A52" i="6" s="1"/>
  <c r="A53" i="6" s="1" a="1"/>
  <c r="A53" i="6" s="1"/>
  <c r="A54" i="6" s="1" a="1"/>
  <c r="A54" i="6" s="1"/>
  <c r="A55" i="6" s="1" a="1"/>
  <c r="A55" i="6" s="1"/>
  <c r="A56" i="6" s="1" a="1"/>
  <c r="A56" i="6" s="1"/>
  <c r="A57" i="6" s="1" a="1"/>
  <c r="A57" i="6" s="1"/>
  <c r="A58" i="6" s="1" a="1"/>
  <c r="A58" i="6" s="1"/>
  <c r="A59" i="6" s="1" a="1"/>
  <c r="A59" i="6" s="1"/>
  <c r="A60" i="6" s="1" a="1"/>
  <c r="A60" i="6" s="1"/>
  <c r="A61" i="6" s="1" a="1"/>
  <c r="A61" i="6" s="1"/>
  <c r="A62" i="6" s="1" a="1"/>
  <c r="A62" i="6" s="1"/>
  <c r="A63" i="6" s="1" a="1"/>
  <c r="A63" i="6" s="1"/>
  <c r="A64" i="6" s="1" a="1"/>
  <c r="A64" i="6" s="1"/>
  <c r="A65" i="6" s="1" a="1"/>
  <c r="A65" i="6" s="1"/>
  <c r="A66" i="6" s="1" a="1"/>
  <c r="A66" i="6" s="1"/>
  <c r="A67" i="6" s="1" a="1"/>
  <c r="A67" i="6" s="1"/>
  <c r="D20" i="6" l="1" a="1"/>
  <c r="D20" i="6" s="1"/>
  <c r="D21" i="6" s="1" a="1"/>
  <c r="D21" i="6" s="1"/>
  <c r="D22" i="6" s="1" a="1"/>
  <c r="D22" i="6" s="1"/>
  <c r="D23" i="6" s="1" a="1"/>
  <c r="D23" i="6" s="1"/>
  <c r="D24" i="6" s="1" a="1"/>
  <c r="D24" i="6" s="1"/>
  <c r="D25" i="6" s="1" a="1"/>
  <c r="D25" i="6" s="1"/>
  <c r="D26" i="6" s="1" a="1"/>
  <c r="D26" i="6" s="1"/>
  <c r="D27" i="6" s="1" a="1"/>
  <c r="D27" i="6" s="1"/>
  <c r="D28" i="6" s="1" a="1"/>
  <c r="D28" i="6" s="1"/>
  <c r="D29" i="6" s="1" a="1"/>
  <c r="D29" i="6" s="1"/>
  <c r="D30" i="6" s="1" a="1"/>
  <c r="D30" i="6" s="1"/>
  <c r="D31" i="6" s="1" a="1"/>
  <c r="D31" i="6" s="1"/>
  <c r="D32" i="6" s="1" a="1"/>
  <c r="D32" i="6" s="1"/>
  <c r="D33" i="6" s="1" a="1"/>
  <c r="D33" i="6" s="1"/>
  <c r="D34" i="6" s="1" a="1"/>
  <c r="D34" i="6" s="1"/>
  <c r="D35" i="6" s="1" a="1"/>
  <c r="D35" i="6" s="1"/>
  <c r="D36" i="6" s="1" a="1"/>
  <c r="D36" i="6" s="1"/>
  <c r="D37" i="6" s="1" a="1"/>
  <c r="D37" i="6" s="1"/>
  <c r="D38" i="6" s="1" a="1"/>
  <c r="D38" i="6" s="1"/>
  <c r="D39" i="6" l="1" a="1"/>
  <c r="D39" i="6" s="1"/>
  <c r="D40" i="6" s="1" a="1"/>
  <c r="D40" i="6" s="1"/>
  <c r="D41" i="6" s="1" a="1"/>
  <c r="D41" i="6" s="1"/>
  <c r="D42" i="6" s="1" a="1"/>
  <c r="D42" i="6" s="1"/>
  <c r="D43" i="6" s="1" a="1"/>
  <c r="D43" i="6" s="1"/>
  <c r="D44" i="6" s="1" a="1"/>
  <c r="D44" i="6" s="1"/>
  <c r="D45" i="6" s="1" a="1"/>
  <c r="D45" i="6" s="1"/>
  <c r="D46" i="6" s="1" a="1"/>
  <c r="D46" i="6" s="1"/>
  <c r="D47" i="6" s="1" a="1"/>
  <c r="D47" i="6" s="1"/>
  <c r="D48" i="6" s="1" a="1"/>
  <c r="D48" i="6" s="1"/>
  <c r="D49" i="6" s="1" a="1"/>
  <c r="D49" i="6" s="1"/>
  <c r="D50" i="6" s="1" a="1"/>
  <c r="D50" i="6" s="1"/>
  <c r="D51" i="6" s="1" a="1"/>
  <c r="D51" i="6" s="1"/>
  <c r="D52" i="6" s="1" a="1"/>
  <c r="D52" i="6" s="1"/>
  <c r="D53" i="6" s="1" a="1"/>
  <c r="D53" i="6" s="1"/>
  <c r="D54" i="6" s="1" a="1"/>
  <c r="D54" i="6" s="1"/>
  <c r="D55" i="6" s="1" a="1"/>
  <c r="D55" i="6" s="1"/>
  <c r="D56" i="6" s="1" a="1"/>
  <c r="D56" i="6" s="1"/>
  <c r="D57" i="6" s="1" a="1"/>
  <c r="D57" i="6" s="1"/>
  <c r="D58" i="6" s="1" a="1"/>
  <c r="D58" i="6" s="1"/>
  <c r="D59" i="6" s="1" a="1"/>
  <c r="D59" i="6" s="1"/>
  <c r="D60" i="6" s="1" a="1"/>
  <c r="D60" i="6" s="1"/>
  <c r="D61" i="6" s="1" a="1"/>
  <c r="D61" i="6" s="1"/>
  <c r="D62" i="6" s="1" a="1"/>
  <c r="D62" i="6" s="1"/>
  <c r="D63" i="6" s="1" a="1"/>
  <c r="D63" i="6" s="1"/>
  <c r="D64" i="6" s="1" a="1"/>
  <c r="D64" i="6" s="1"/>
  <c r="D65" i="6" s="1" a="1"/>
  <c r="D65" i="6" s="1"/>
  <c r="D66" i="6" s="1" a="1"/>
  <c r="D66" i="6" s="1"/>
  <c r="D67" i="6" s="1" a="1"/>
  <c r="D67" i="6" s="1"/>
  <c r="D68" i="6" s="1" a="1"/>
  <c r="D68" i="6" s="1"/>
  <c r="D69" i="6" s="1" a="1"/>
  <c r="D69" i="6" s="1"/>
  <c r="D70" i="6" s="1" a="1"/>
  <c r="D70" i="6" s="1"/>
  <c r="D71" i="6" s="1" a="1"/>
  <c r="D71" i="6" s="1"/>
  <c r="D72" i="6" s="1" a="1"/>
  <c r="D72" i="6" s="1"/>
  <c r="D73" i="6" s="1" a="1"/>
  <c r="D73" i="6" s="1"/>
  <c r="D74" i="6" s="1" a="1"/>
  <c r="D74" i="6" s="1"/>
  <c r="D75" i="6" s="1" a="1"/>
  <c r="D75" i="6" s="1"/>
  <c r="D76" i="6" s="1" a="1"/>
  <c r="D76" i="6" s="1"/>
  <c r="D77" i="6" s="1" a="1"/>
  <c r="D77" i="6" s="1"/>
  <c r="D78" i="6" s="1" a="1"/>
  <c r="D78" i="6" s="1"/>
  <c r="D79" i="6" s="1" a="1"/>
  <c r="D79" i="6" s="1"/>
  <c r="D80" i="6" s="1" a="1"/>
  <c r="D80" i="6" s="1"/>
  <c r="D81" i="6" s="1" a="1"/>
  <c r="D81" i="6" s="1"/>
  <c r="D82" i="6" s="1" a="1"/>
  <c r="D82" i="6" s="1"/>
  <c r="D83" i="6" s="1" a="1"/>
  <c r="D83" i="6" s="1"/>
  <c r="D84" i="6" s="1" a="1"/>
  <c r="D84" i="6" s="1"/>
  <c r="D85" i="6" s="1" a="1"/>
  <c r="D85" i="6" s="1"/>
  <c r="D86" i="6" s="1" a="1"/>
  <c r="D86" i="6" s="1"/>
  <c r="D87" i="6" s="1" a="1"/>
  <c r="D87" i="6" s="1"/>
  <c r="D88" i="6" s="1" a="1"/>
  <c r="D88" i="6" s="1"/>
  <c r="D89" i="6" s="1" a="1"/>
  <c r="D89" i="6" s="1"/>
  <c r="D90" i="6" s="1" a="1"/>
  <c r="D90" i="6" s="1"/>
  <c r="D91" i="6" s="1" a="1"/>
  <c r="D91" i="6" s="1"/>
  <c r="D92" i="6" s="1" a="1"/>
  <c r="D92" i="6" s="1"/>
  <c r="D93" i="6" s="1" a="1"/>
  <c r="D93" i="6" s="1"/>
  <c r="D94" i="6" s="1" a="1"/>
  <c r="D94" i="6" s="1"/>
  <c r="D95" i="6" s="1" a="1"/>
  <c r="D95" i="6" s="1"/>
  <c r="D96" i="6" s="1" a="1"/>
  <c r="D96" i="6" s="1"/>
  <c r="D97" i="6" s="1" a="1"/>
  <c r="D97" i="6" s="1"/>
  <c r="D98" i="6" s="1" a="1"/>
  <c r="D98" i="6" s="1"/>
  <c r="D99" i="6" s="1" a="1"/>
  <c r="D99" i="6" s="1"/>
  <c r="D100" i="6" s="1" a="1"/>
  <c r="D100" i="6" s="1"/>
  <c r="D101" i="6" s="1" a="1"/>
  <c r="D101" i="6" s="1"/>
  <c r="D102" i="6" s="1" a="1"/>
  <c r="D102" i="6" s="1"/>
  <c r="D103" i="6" s="1" a="1"/>
  <c r="D103" i="6" s="1"/>
  <c r="D104" i="6" s="1" a="1"/>
  <c r="D104" i="6" s="1"/>
  <c r="D105" i="6" s="1" a="1"/>
  <c r="D105" i="6" s="1"/>
  <c r="D106" i="6" s="1" a="1"/>
  <c r="D106" i="6" s="1"/>
  <c r="D107" i="6" s="1" a="1"/>
  <c r="D107" i="6" s="1"/>
  <c r="D108" i="6" s="1" a="1"/>
  <c r="D108" i="6" s="1"/>
  <c r="D109" i="6" s="1" a="1"/>
  <c r="D109" i="6" s="1"/>
  <c r="D110" i="6" s="1" a="1"/>
  <c r="D110" i="6" s="1"/>
  <c r="D111" i="6" s="1" a="1"/>
  <c r="D111" i="6" s="1"/>
  <c r="D112" i="6" s="1" a="1"/>
  <c r="D112" i="6" s="1"/>
  <c r="D113" i="6" s="1" a="1"/>
  <c r="D113" i="6" s="1"/>
  <c r="D114" i="6" s="1" a="1"/>
  <c r="D114" i="6" s="1"/>
  <c r="D115" i="6" s="1" a="1"/>
  <c r="D115" i="6" s="1"/>
  <c r="D116" i="6" s="1" a="1"/>
  <c r="D116" i="6" s="1"/>
  <c r="D117" i="6" s="1" a="1"/>
  <c r="D117" i="6" s="1"/>
  <c r="D118" i="6" s="1" a="1"/>
  <c r="D118" i="6" s="1"/>
  <c r="D119" i="6" s="1" a="1"/>
  <c r="D119" i="6" s="1"/>
  <c r="D120" i="6" s="1" a="1"/>
  <c r="D120" i="6" s="1"/>
  <c r="D121" i="6" s="1" a="1"/>
  <c r="D121" i="6" s="1"/>
  <c r="D122" i="6" s="1" a="1"/>
  <c r="D122" i="6" s="1"/>
  <c r="D123" i="6" s="1" a="1"/>
  <c r="D123" i="6" s="1"/>
  <c r="D124" i="6" s="1" a="1"/>
  <c r="D124" i="6" s="1"/>
  <c r="D125" i="6" s="1" a="1"/>
  <c r="D125" i="6" s="1"/>
  <c r="D126" i="6" s="1" a="1"/>
  <c r="D126" i="6" s="1"/>
  <c r="D127" i="6" s="1" a="1"/>
  <c r="D127" i="6" s="1"/>
  <c r="D128" i="6" s="1" a="1"/>
  <c r="D128" i="6" s="1"/>
  <c r="D129" i="6" s="1" a="1"/>
  <c r="D129" i="6" s="1"/>
  <c r="D130" i="6" s="1" a="1"/>
  <c r="D130" i="6" s="1"/>
  <c r="D131" i="6" s="1" a="1"/>
  <c r="D131" i="6" s="1"/>
  <c r="D132" i="6" s="1" a="1"/>
  <c r="D132" i="6" s="1"/>
  <c r="D133" i="6" s="1" a="1"/>
  <c r="D133" i="6" s="1"/>
  <c r="D134" i="6" s="1" a="1"/>
  <c r="D134" i="6" s="1"/>
  <c r="D135" i="6" s="1" a="1"/>
  <c r="D135" i="6" s="1"/>
  <c r="D136" i="6" s="1" a="1"/>
  <c r="D136" i="6" s="1"/>
  <c r="D137" i="6" s="1" a="1"/>
  <c r="D137" i="6" s="1"/>
  <c r="D138" i="6" s="1" a="1"/>
  <c r="D138" i="6" s="1"/>
  <c r="D139" i="6" s="1" a="1"/>
  <c r="D139" i="6" s="1"/>
  <c r="D140" i="6" s="1" a="1"/>
  <c r="D140" i="6" s="1"/>
  <c r="D141" i="6" s="1" a="1"/>
  <c r="D141"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<sst xmlns="http://schemas.openxmlformats.org/spreadsheetml/2006/main" count="41448" uniqueCount="5775">
  <si>
    <t>DIRECCIÓN DE GESTIÓN DEL TALENTO HUMANO</t>
  </si>
  <si>
    <t>DEPARTAMENTO DE PRESTACIÓN DE SERVICIOS Y EXPEDIENTE LABORAL</t>
  </si>
  <si>
    <t>Formulario DGTH-FOR-03-ULIC-0501</t>
  </si>
  <si>
    <t>Instrucciones del uso del formulario</t>
  </si>
  <si>
    <r>
      <rPr>
        <b/>
        <sz val="11"/>
        <color theme="1"/>
        <rFont val="Calibri"/>
        <family val="2"/>
        <scheme val="minor"/>
      </rPr>
      <t>Instrucciones generales</t>
    </r>
    <r>
      <rPr>
        <sz val="11"/>
        <color theme="1"/>
        <rFont val="Calibri"/>
        <family val="2"/>
        <scheme val="minor"/>
      </rPr>
      <t xml:space="preserve">: En las casillas donde exista una lista desplegable (marcadas en estas instrucciones con color verde), debe de esperar </t>
    </r>
    <r>
      <rPr>
        <b/>
        <sz val="11"/>
        <color rgb="FFFF0000"/>
        <rFont val="Calibri"/>
        <family val="2"/>
        <scheme val="minor"/>
      </rPr>
      <t>alrededor de 1 minuto</t>
    </r>
    <r>
      <rPr>
        <sz val="11"/>
        <color theme="1"/>
        <rFont val="Calibri"/>
        <family val="2"/>
        <scheme val="minor"/>
      </rPr>
      <t xml:space="preserve"> después de elegir la opción deseada, ya que es necesario que se carguen los datos del formulario.</t>
    </r>
  </si>
  <si>
    <t>1.</t>
  </si>
  <si>
    <t>Complete la sección A) Datos personales del servidor de la siguiente manera:</t>
  </si>
  <si>
    <t>−Nombre completo: Escribir su nombre completo (nombres y apellidos). Puede ser en mayúscula o minúscula.</t>
  </si>
  <si>
    <t>−Documento de identidad: Indicar el número de cédula de identidad (nacionales) o cédula de residencia (extranjeros residentes).</t>
  </si>
  <si>
    <t>−Teléfono: Campo obligatorio. Indicar el número de teléfono fijo o celular al cual se le pueda contactar en caso de ser necesario.</t>
  </si>
  <si>
    <t>−Correo electrónico institucional: Si posee indicar el correo electrónico institucional.</t>
  </si>
  <si>
    <t>−Correo electrónico personal: Si posee indicar el correo electrónico personal.</t>
  </si>
  <si>
    <t>−Correo electrónico del lugar de trabajo: Si el centro educativo, Dirección Regional u oficina donde trabaja posee un correo electrónico donde se pueda notificar.</t>
  </si>
  <si>
    <t>−Provincia, cantón y distrito: Indicar la provincia, cantón y distrito en donde se encuentra su residencia habitual.</t>
  </si>
  <si>
    <t>−Otras señas: Dirección exacta del lugar donde se encuentra su residencia habitual.</t>
  </si>
  <si>
    <t>2.</t>
  </si>
  <si>
    <t>Complete la sección B) Datos del puesto ocupado en propiedad:</t>
  </si>
  <si>
    <t>−Lugar de trabajo: Indique si trabaja en un Centro Educativo, Dirección Regional de Educación, órgano Desconcentrado u Oficina Central según sea el caso.</t>
  </si>
  <si>
    <t>−Dirección Regional (DRE): Si aplica, seleccionar de la lista desplegable la Dirección Regional correspondiente a su lugar de trabajo.</t>
  </si>
  <si>
    <t>−Centro Educativo: Si aplica, seleccionar de la lista desplegable el Centro educativo correspondiente a su lugar de trabajo.</t>
  </si>
  <si>
    <t>−Oficina: Si aplica, seleccionar de la lista desplegable la instancia correspondiente a su lugar de trabajo.</t>
  </si>
  <si>
    <t>−Dependencia: Si aplica, seleccionar de la lista desplegable la instancia correspondiente a su lugar de trabajo.</t>
  </si>
  <si>
    <t>−Departamento: Si aplica, seleccionar de la lista desplegable el departamento correspondiente a su lugar de trabajo.</t>
  </si>
  <si>
    <t>−Clase de puesto: Seleccionar de la lista desplegable la clase de puesto correspondiente.</t>
  </si>
  <si>
    <t>−Especialidad: Seleccionar de la lista desplegable el grupo de especialidad de puesto correspondiente.</t>
  </si>
  <si>
    <t>3.</t>
  </si>
  <si>
    <t>Complete la sección C) Datos del permiso:</t>
  </si>
  <si>
    <t>−Fecha de inicio: Fecha en el cual rige la solicitud de la licencia.</t>
  </si>
  <si>
    <t>−Fecha de fin: Fecha en el cual finalizaría la solicitud de la licencia.</t>
  </si>
  <si>
    <t>−Motivo de la solicitud: Seleccione el tipo de solicitud de licencia sin goce que requiere.</t>
  </si>
  <si>
    <t>−¿Requiere prorrogar la licencia?: Si aplica, marque el check para indicar afirmativamente.</t>
  </si>
  <si>
    <t>−Observaciones adicionales: Si aplica, indicar todas aquellas apreciaciones que considere pertinentes respecto a su desestima/renuncia. También puede hacer uso de este espacio para aclarar la información de cualquier campo del formulario.</t>
  </si>
  <si>
    <t>4.</t>
  </si>
  <si>
    <t>Complete la sección D) Documentos que se deben adjuntar con este formulario:</t>
  </si>
  <si>
    <t>−Documentos de la Unidad de Cobros Admnistrativos: Indique el número de documento de la Unidad de Cobros Administrativos en donde conste ya sea la certificación que no adeuda sumas al Estado, o arreglo de pago, según corresponda.</t>
  </si>
  <si>
    <t>−Referencia al documento de desestima o renuncia: Número de documento en donde acredita la desestima/renuncia según corresponda.</t>
  </si>
  <si>
    <t>−Requisitos adicionales del trámite: Marque el check para indicar que se adjunta con esta solicitud, dicho documento.</t>
  </si>
  <si>
    <t>UNIDAD DE LICENCIAS</t>
  </si>
  <si>
    <t>Formulario DGTH-FOR-03-ULIC-501</t>
  </si>
  <si>
    <t>Formulario para solicitud de Licencias sin Goce de Salario</t>
  </si>
  <si>
    <t>A. Datos personales del solicitante:</t>
  </si>
  <si>
    <r>
      <rPr>
        <b/>
        <sz val="11"/>
        <color rgb="FF0070C0"/>
        <rFont val="Calibri"/>
        <family val="2"/>
      </rPr>
      <t>−</t>
    </r>
    <r>
      <rPr>
        <sz val="11"/>
        <color theme="1"/>
        <rFont val="Arial"/>
        <family val="2"/>
      </rPr>
      <t>Nombre completo</t>
    </r>
    <r>
      <rPr>
        <sz val="11"/>
        <color rgb="FF0070C0"/>
        <rFont val="Arial"/>
        <family val="2"/>
      </rPr>
      <t>:</t>
    </r>
  </si>
  <si>
    <t>−Documento de identidad:</t>
  </si>
  <si>
    <t>Teléfono:</t>
  </si>
  <si>
    <t>−Correo electrónico institucional:</t>
  </si>
  <si>
    <r>
      <rPr>
        <sz val="11"/>
        <color theme="0"/>
        <rFont val="Arial"/>
        <family val="2"/>
      </rPr>
      <t>´</t>
    </r>
    <r>
      <rPr>
        <sz val="11"/>
        <color theme="1"/>
        <rFont val="Arial"/>
        <family val="2"/>
      </rPr>
      <t>@mep.go.cr</t>
    </r>
  </si>
  <si>
    <t>−Correo de la instancia donde labora:</t>
  </si>
  <si>
    <t>−Condición:</t>
  </si>
  <si>
    <r>
      <rPr>
        <b/>
        <sz val="11"/>
        <color rgb="FF0070C0"/>
        <rFont val="Calibri"/>
        <family val="2"/>
      </rPr>
      <t>−</t>
    </r>
    <r>
      <rPr>
        <sz val="11"/>
        <color theme="1"/>
        <rFont val="Arial"/>
        <family val="2"/>
      </rPr>
      <t>Nombre de la jefatura inmediata</t>
    </r>
    <r>
      <rPr>
        <sz val="11"/>
        <color rgb="FF0070C0"/>
        <rFont val="Arial"/>
        <family val="2"/>
      </rPr>
      <t>:</t>
    </r>
  </si>
  <si>
    <t>B. Datos del puesto de la persona solicitante:</t>
  </si>
  <si>
    <t>−Lugar de trabajo:</t>
  </si>
  <si>
    <t>Centros Educativos</t>
  </si>
  <si>
    <t>Auxiliar de Vigilancia de Centro Educativo</t>
  </si>
  <si>
    <t>C. Datos del permiso</t>
  </si>
  <si>
    <t>−Fecha de inicio:</t>
  </si>
  <si>
    <t>−Motivo de la solicitud:</t>
  </si>
  <si>
    <t>Descripción de la licencia</t>
  </si>
  <si>
    <t>Normativa que la regula</t>
  </si>
  <si>
    <t>Plazos de la licencia</t>
  </si>
  <si>
    <r>
      <t>−</t>
    </r>
    <r>
      <rPr>
        <b/>
        <sz val="10"/>
        <color rgb="FF0070C0"/>
        <rFont val="Arial"/>
        <family val="2"/>
      </rPr>
      <t>Observaciones adicionales</t>
    </r>
    <r>
      <rPr>
        <b/>
        <sz val="10"/>
        <color theme="1"/>
        <rFont val="Arial"/>
        <family val="2"/>
      </rPr>
      <t xml:space="preserve"> (puede utilizar este espacio para indicar otras instancias y DRE donde labore, inclusive por servicios itinerantes):</t>
    </r>
  </si>
  <si>
    <t>D. Documentos que se deben adjuntar con este formulario</t>
  </si>
  <si>
    <t>−Requisitos adicionales del trámite:</t>
  </si>
  <si>
    <t>En caso de adjuntar, marque el check</t>
  </si>
  <si>
    <t>E. Firmas y declaraciones juradas</t>
  </si>
  <si>
    <t xml:space="preserve">1. Según el Decreto Ejecutivo N° 43952 -PLAN denominado "Reglamento a la Ley Marco de Empleo Público" la persona solicitante deberá tramitar inicialmente esta solicitud por medio de su superior inmediato, ante las Unidad de Licencias del Departamento de Prestación de Servicios y Expediente Laboral. En ese sentido, la jefatura inmediata al firmar este documento acredita que se da por enterada de dicha solicitud y que tomará las previsiones que correspondan para asegurar la continuidad del servicio que se brinda en la instancia o centro educativo donde labora el solicitante y que el mismo no se verá afectado. </t>
  </si>
  <si>
    <t>2. En caso de que exista ausencia del trabajo sin la debida aprobación del permiso sin goce de salario, el solicitante conoce de que este hecho se considerará como abandono de trabajo, y por lo tanto, podrá ser sujeto de despido, de conformidad con el Artículo 43 del Estatuto del Servicio Civil y la Ley de Control Interno (8292).</t>
  </si>
  <si>
    <t>3. Asimismo, en referencia a la ley N° 8968 denominada “Protección de la Persona frente al tratamiento de sus datos personales”, artículo 9, numeral 1, 2 y 3; el solicitante autoriza a que el Ministerio de Educación Pública utilice sus datos personales para efectos de notificación de los actos administrativos derivados de esta solicitud.</t>
  </si>
  <si>
    <t>4. Declaramos que los datos aquí consignados son veraces, que tengo conocimiento que cualquier alteración o falsedad conlleva a generar responsabilidad administrativa, disciplinaria y penal, de conformidad con el bloque de legalidad vigente: Ley de la Administración Pública Artículo 4, Estatuto del Servicio Civil Artículo 39, Ley de Control Interno Artículo 39 y Ley Contra la Corrupción y el Enriquecimiento Ilícito en la Función Pública Artículo 3.</t>
  </si>
  <si>
    <t>5. Respecto a la firma de este documento, es importante destacar que si se cuenta con firma digital, debe ser firmado tanto por el funcionario como por su jefatura inmediata remitido en formato PDF para su respectiva validación de la firma. Caso contrario, debera firmarse físicamente por ambos, y remitirlo escaneado a la Unidad de Licencias. Es responsabilidad de la jefatura inmediata mantener custodia del documento original en el expediente de cada servidor toda vez que haya una solicitud de licencia sin goce de salario.</t>
  </si>
  <si>
    <t>−Nombre de la jefatura inmediata:</t>
  </si>
  <si>
    <t>−Firma:</t>
  </si>
  <si>
    <t>−Nombre del funcionario solicitante:</t>
  </si>
  <si>
    <t>Firmamos la presente el día</t>
  </si>
  <si>
    <t>NO TOCAR</t>
  </si>
  <si>
    <t>Provincia</t>
  </si>
  <si>
    <t>Cantón</t>
  </si>
  <si>
    <t>Distrito</t>
  </si>
  <si>
    <t>Lugar de trabajo</t>
  </si>
  <si>
    <t>clase</t>
  </si>
  <si>
    <t>especialidad</t>
  </si>
  <si>
    <t>Dependencia</t>
  </si>
  <si>
    <t>Circuito</t>
  </si>
  <si>
    <t>Motivo</t>
  </si>
  <si>
    <t>Descripción</t>
  </si>
  <si>
    <t>Asidero legal</t>
  </si>
  <si>
    <t>Plazo</t>
  </si>
  <si>
    <t>Requisitos</t>
  </si>
  <si>
    <t>Oficina DRE</t>
  </si>
  <si>
    <t>Clase Admin</t>
  </si>
  <si>
    <t>ID</t>
  </si>
  <si>
    <t>Espe Admin</t>
  </si>
  <si>
    <t>San José</t>
  </si>
  <si>
    <t>El Carmen</t>
  </si>
  <si>
    <t>Oficinas Centrales</t>
  </si>
  <si>
    <t>Archivo Central</t>
  </si>
  <si>
    <t>Circuito 1</t>
  </si>
  <si>
    <t>Permiso para ausentarse del lugar de trabajo por 7 días naturales. Solo aplica para funcionarios de Título II en propiedad.</t>
  </si>
  <si>
    <t>Artículo 172 del Estatuto del Servicio Civil</t>
  </si>
  <si>
    <t>7 días naturales de forma ininterrumpida.</t>
  </si>
  <si>
    <t>Certificación de no deudas al MEP (o bien, que ha realizado la debida conciliación del pago), solicitada a la Unidad de Procedimiento de Cobros Administrativos al correo atencion.temporal.cobros@mep.go.cr; dicha Unidad cuenta con 10 días hábiles para atender la solicitud.</t>
  </si>
  <si>
    <t>Asesoría Pedagógica</t>
  </si>
  <si>
    <t>Asesor Nacional (G. de E.)</t>
  </si>
  <si>
    <t>ANGE</t>
  </si>
  <si>
    <t>Administración Educativa</t>
  </si>
  <si>
    <t>Merced</t>
  </si>
  <si>
    <t>Direcciones Regionales</t>
  </si>
  <si>
    <t>Auditoría Interna</t>
  </si>
  <si>
    <t>Circuito 2</t>
  </si>
  <si>
    <t>Permiso para ausentarse del lugar de trabajo por 8 días naturales. Solo aplica para conserjes en propiedad.</t>
  </si>
  <si>
    <t>Artículo 36 del Reglamento de Servicio de Conserjería de las Instituciones Educativas Oficiales</t>
  </si>
  <si>
    <t>8 días naturales de forma ininterrumpida.</t>
  </si>
  <si>
    <t>Oficina Dirección Regional</t>
  </si>
  <si>
    <t>Agropecuario Generalista</t>
  </si>
  <si>
    <t>Hospital</t>
  </si>
  <si>
    <t>Órganos desconcentrados</t>
  </si>
  <si>
    <t>Contraloría De Derechos Estudiantiles</t>
  </si>
  <si>
    <t>Circuito 3</t>
  </si>
  <si>
    <t>Por motivos personales del servidor (propietarios)</t>
  </si>
  <si>
    <t>Por motivos personales y variados del servidor.</t>
  </si>
  <si>
    <t>Artículos 180 del Estatuto de Servicio Civil (Título II); y 33, inciso c) numeral I, del Reglamento al citado Estatuto (propietarios)</t>
  </si>
  <si>
    <t>Plazo máximo 6 meses (180 días), prorrogable solamente para servidores propietarios eventualmente hasta 6 meses más (180 días)</t>
  </si>
  <si>
    <t>a) Adjunte la Certificación de no deudas al MEP (o bien, que ha realizado la debida conciliación del pago).</t>
  </si>
  <si>
    <t>Oficina Supervisión</t>
  </si>
  <si>
    <t>Artes Industriales</t>
  </si>
  <si>
    <t>Catedral</t>
  </si>
  <si>
    <t>Despacho Ministro</t>
  </si>
  <si>
    <t>Circuito 4</t>
  </si>
  <si>
    <t>Por motivos personales del servidor (interinos)</t>
  </si>
  <si>
    <t>Artículo N° 58 de la III Convención Colectiva (interinos).</t>
  </si>
  <si>
    <t>Plazo máximo 1 mes sin posibilidad de prórroga.</t>
  </si>
  <si>
    <t>Servicios Administrativos y Financieros</t>
  </si>
  <si>
    <t>Artes Plásticas/Artes Plásticas</t>
  </si>
  <si>
    <t>Zapote</t>
  </si>
  <si>
    <t>Despacho Viceministro Académico</t>
  </si>
  <si>
    <t>Circuito 5</t>
  </si>
  <si>
    <t>Por asuntos de salud de familia</t>
  </si>
  <si>
    <t>Se utiliza por asuntos graves de salud de familia, incluidos compañeros o compañeras, tales como enfermedad, convalecencia, tratamiento médico cuando así lo requiera la salud del servidor.</t>
  </si>
  <si>
    <t>Artículos 180 del Estatuto de Servicio Civil (Título II); y 33, inciso c) numeral II, del Reglamento al citado Estatuto</t>
  </si>
  <si>
    <t xml:space="preserve">Plazo máximo 1 año, sin posibilidad de prórroga.  </t>
  </si>
  <si>
    <t xml:space="preserve">a) Dictamen médico original y actualizado con: 
-Cinco timbres médicos, 1 de Archivo y 1 de la Cruz Roja; sellados y firmados. 
-Código del profesional que extiende el dictamen, sea de CCSS, INS o medicina privada.
-Para dictamen médico extranjero, anexar la traducción al español. </t>
  </si>
  <si>
    <t>Bibliotecología</t>
  </si>
  <si>
    <t>San Fco. De Dos Ríos</t>
  </si>
  <si>
    <t>Despacho Viceministro Administrativo</t>
  </si>
  <si>
    <t>Circuito 6</t>
  </si>
  <si>
    <t>Por estudios</t>
  </si>
  <si>
    <t>Se utilliza en la realización de estudios académicos a nivel superior de pregrado, grado o postgrado o a nivel técnico.</t>
  </si>
  <si>
    <t>a) Certificación suscrita por el rector, director o representante del centro de enseñanza donde realizará los estudios, indicando el horario, rige y vence (con su respectivo día, mes y año) del periodo en que estaría realizando los estudios. En caso de ser de otro país, debe venir convalidada por la embajada correspondiente y traducida al español (Avalada por Ministerio de Relaciones Exteriores y Culto).</t>
  </si>
  <si>
    <t>Biología</t>
  </si>
  <si>
    <t>Uruca</t>
  </si>
  <si>
    <t>Despacho Viceministro Planificación Y Coordinación Regional</t>
  </si>
  <si>
    <t>Circuito 7</t>
  </si>
  <si>
    <t>Proyectos Sector Público</t>
  </si>
  <si>
    <t>Desligue de la institución en la que labora con la finalidad de participar en la ejecución de proyectos experimentales dentro de un programa de traspaso de actividades del sector público hacia el sector privado, que haya sido aprobado previamente por la autoridad superior de su institución.</t>
  </si>
  <si>
    <t>a) La documentación comprobatoria pertinente, en la cual se indique el rige y el vence (día, mes y año) del periodo durante el cual se desarrollará la iniciativa.</t>
  </si>
  <si>
    <t>Capacitación y Desarrollo Educativo</t>
  </si>
  <si>
    <t>Mata Redonda</t>
  </si>
  <si>
    <t>Dirección De Asuntos Internacionales Y Cooperación</t>
  </si>
  <si>
    <t>Circuito 8</t>
  </si>
  <si>
    <t>Nombramiento en sindicato</t>
  </si>
  <si>
    <t xml:space="preserve">Nombramiento en cargos de elección en sindicatos debidamente reconocidos y que, además, requieran dedicación exclusiva durante el tiempo de la jornada laboral. </t>
  </si>
  <si>
    <t>Artículos 180 del Estatuto de Servicio Civil (Título II); y 33, inciso c) numeral III, del Reglamento al citado Estatuto</t>
  </si>
  <si>
    <t xml:space="preserve">Plazo máximo 2 años, prorrogables eventualmente hasta 2 años más. </t>
  </si>
  <si>
    <t>a) Certificación suscrita por el Ministro, en la cual indique que requiere dedicación exclusiva durante la jornada laboral y demuestre la forma de elección. Contendrá, de igual manera, la fecha de la sesión a asamblea en la cual se eligió con el rige y vence (día, mes y año) del periodo de nombramiento.</t>
  </si>
  <si>
    <t>Ciencias</t>
  </si>
  <si>
    <t>Pavas</t>
  </si>
  <si>
    <t>Dirección De Asuntos Jurídicos</t>
  </si>
  <si>
    <t>Circuito 9</t>
  </si>
  <si>
    <t>Artículos 180 del Estatuto de Servicio Civil (Título II); y 33, inciso c) numeral IV, del Reglamento al citado Estatuto</t>
  </si>
  <si>
    <t>Plazo máximo 2 años, prorrogables eventualmente hasta 2 años más.</t>
  </si>
  <si>
    <t>a) Certificación original mediante la cual conste:
-el cargo a desempeñar.
-horario.
-rige y vence (día, mes y año). 
-justificación del nombramiento interino. 
-Convalidada por la embajada respectiva, y traducida al Español (avalada por el Ministerio de Relaciones Exteriores y Culto).</t>
  </si>
  <si>
    <t>Contabilidad Generalista</t>
  </si>
  <si>
    <t>Hatillo</t>
  </si>
  <si>
    <t>Dirección De Contraloría De Servicios</t>
  </si>
  <si>
    <t>Circuito 10</t>
  </si>
  <si>
    <t>Beca de cónyugue fuera del país</t>
  </si>
  <si>
    <t>Cuando se trata del cónyuge de un becario, que deba acompañarlo en su viaje al exterior.</t>
  </si>
  <si>
    <t>a) Certificación en la cual se compruebe que el cónyuge ha sido becado:
-rige y vence (día, mes y año) del periodo que estaría realizando estudios
-fotocopia de la cédula de identidad. 
-traducción al Español (avalada por el Ministerio de Relaciones Exteriores y Culto).</t>
  </si>
  <si>
    <t>Coordinación Técnica y con la Empresa</t>
  </si>
  <si>
    <t>San Sebastián</t>
  </si>
  <si>
    <t>Dirección De Desarrollo Curricular</t>
  </si>
  <si>
    <t>Circuito 11</t>
  </si>
  <si>
    <t>Nombramiento interino en otra institución</t>
  </si>
  <si>
    <t>Por asumir un nombramiento interino en cualquier institución del Estado, o de otra Dependencia del Poder Ejecutivo (excluída del Regimen del Servicio Civil), o cuando se trate del cónyuge de un funcionario nombrado en el Servicio Exterior; o en los casos de los funcionarios nombrados en otros cargos públicos.</t>
  </si>
  <si>
    <t>Artículos 180 del Estatuto de Servicio Civil (Título II); y 33, inciso c) numeral V, del Reglamento al citado Estatuto</t>
  </si>
  <si>
    <t xml:space="preserve">Plazo máximo 4 años, prorrogables eventualmente hasta 4 años más. </t>
  </si>
  <si>
    <t>a) Certificación original firmada por el Director(a) de Recursos Humanos o por la autoridad competente, del nombramiento interino: 
-debe contener rige y vence (día, mes y año).
-cargo que ocupará o está ocupando.
-lugar y condición del mismo.
-firma y sello respectivos.</t>
  </si>
  <si>
    <t>Curriculum</t>
  </si>
  <si>
    <t>Escazú</t>
  </si>
  <si>
    <t>Dirección De Educación Privada</t>
  </si>
  <si>
    <t>Circuito 12</t>
  </si>
  <si>
    <t>Dibujo Generalista</t>
  </si>
  <si>
    <t>San Antonio</t>
  </si>
  <si>
    <t>Dirección De Educación Técnica Y Capacidades Emprendedoras</t>
  </si>
  <si>
    <t>Circuito 13</t>
  </si>
  <si>
    <t xml:space="preserve">Diseño de Instrumentos  Pedagógicos I, II, III Ciclos y Educación Diversificada </t>
  </si>
  <si>
    <t>San Rafael</t>
  </si>
  <si>
    <t>Dirección de Gestión del Talento Humano</t>
  </si>
  <si>
    <t>Circuito 14</t>
  </si>
  <si>
    <t>Educación Cívica</t>
  </si>
  <si>
    <t>Desamparados</t>
  </si>
  <si>
    <t>Dirección De Gestión Y Desarrollo Regional</t>
  </si>
  <si>
    <t>Educación de Adultos</t>
  </si>
  <si>
    <t>San Miguel</t>
  </si>
  <si>
    <t>Dirección De Gestión Y Evaluación De La Calidad</t>
  </si>
  <si>
    <t>Educación Física</t>
  </si>
  <si>
    <t>San Juan De Dios</t>
  </si>
  <si>
    <t>Dirección De Informática De Gestión</t>
  </si>
  <si>
    <t>Educación para el hogar</t>
  </si>
  <si>
    <t>San Rafael Arriba</t>
  </si>
  <si>
    <t>Dirección De Infraestructura Educativa</t>
  </si>
  <si>
    <t>Electrónica Generalista</t>
  </si>
  <si>
    <t>Dirección De Planificación Institucional</t>
  </si>
  <si>
    <t>Enseñanza  Primaria</t>
  </si>
  <si>
    <t>Frailes</t>
  </si>
  <si>
    <t>Dirección De Prensa Y Relaciones Públicas</t>
  </si>
  <si>
    <t>Enseñanza Especial .  Audición y Lenguaje</t>
  </si>
  <si>
    <t>Patarrá</t>
  </si>
  <si>
    <t>Dirección De Programas De Equidad</t>
  </si>
  <si>
    <t>Enseñanza Especial .  Generalista</t>
  </si>
  <si>
    <t>San Cristóbal</t>
  </si>
  <si>
    <t>Dirección De Proveeduría Institucional</t>
  </si>
  <si>
    <t>Enseñanza Especial . Deficiencias visuales</t>
  </si>
  <si>
    <t>Rosario</t>
  </si>
  <si>
    <t>Dirección De Recursos Tecnológicos En Educación</t>
  </si>
  <si>
    <t>Enseñanza Preescolar</t>
  </si>
  <si>
    <t>Damas</t>
  </si>
  <si>
    <t>Dirección De Servicios Generales</t>
  </si>
  <si>
    <t>Español</t>
  </si>
  <si>
    <t>San Rafael Abajo</t>
  </si>
  <si>
    <t>Dirección De Vida Estudiantil</t>
  </si>
  <si>
    <t>Estudios Sociales</t>
  </si>
  <si>
    <t>Gravilias</t>
  </si>
  <si>
    <t>Dirección Financiera</t>
  </si>
  <si>
    <t>Evaluación</t>
  </si>
  <si>
    <t>Puriscal</t>
  </si>
  <si>
    <t>Santiago</t>
  </si>
  <si>
    <t>Oficialía Mayor</t>
  </si>
  <si>
    <t>Filosofía</t>
  </si>
  <si>
    <t>Mercedes Sur</t>
  </si>
  <si>
    <t>Aguirre</t>
  </si>
  <si>
    <t>Física</t>
  </si>
  <si>
    <t>Barbacoas</t>
  </si>
  <si>
    <t>Alajuela</t>
  </si>
  <si>
    <t>Francés</t>
  </si>
  <si>
    <t>Grifo Alto</t>
  </si>
  <si>
    <t>Cañas</t>
  </si>
  <si>
    <t>Informática Educativa</t>
  </si>
  <si>
    <t>Cartago</t>
  </si>
  <si>
    <t>Informática Generalista</t>
  </si>
  <si>
    <t>Candelarita</t>
  </si>
  <si>
    <t>Coto</t>
  </si>
  <si>
    <t>Inglés</t>
  </si>
  <si>
    <t>Desamparaditos</t>
  </si>
  <si>
    <t>Matemáticas</t>
  </si>
  <si>
    <t>Grande De Térraba</t>
  </si>
  <si>
    <t>Mecánica Generalista</t>
  </si>
  <si>
    <t>Chires</t>
  </si>
  <si>
    <t>Guápiles</t>
  </si>
  <si>
    <t>Música/Música</t>
  </si>
  <si>
    <t>Tarrazu</t>
  </si>
  <si>
    <t>San Marcos</t>
  </si>
  <si>
    <t>Heredia</t>
  </si>
  <si>
    <t>Orientación</t>
  </si>
  <si>
    <t>San Lorenzo</t>
  </si>
  <si>
    <t>Liberia</t>
  </si>
  <si>
    <t>Prevención para la Salud Estudiantil</t>
  </si>
  <si>
    <t>San Carlos</t>
  </si>
  <si>
    <t>Limón</t>
  </si>
  <si>
    <t>Protección ambiental y manejo de áreas de conservación</t>
  </si>
  <si>
    <t>Aserrí</t>
  </si>
  <si>
    <t>Los Santos</t>
  </si>
  <si>
    <t>Psicología</t>
  </si>
  <si>
    <t>Tarbaca</t>
  </si>
  <si>
    <t>Nicoya</t>
  </si>
  <si>
    <t>Química</t>
  </si>
  <si>
    <t>Vuelta De Jorco</t>
  </si>
  <si>
    <t>Norte-Norte</t>
  </si>
  <si>
    <t>Religión</t>
  </si>
  <si>
    <t>San Gabriel</t>
  </si>
  <si>
    <t>Occidente</t>
  </si>
  <si>
    <t xml:space="preserve">Secretariado Generalista </t>
  </si>
  <si>
    <t>Legua</t>
  </si>
  <si>
    <t>Peninsular</t>
  </si>
  <si>
    <t>Turismo Generalista</t>
  </si>
  <si>
    <t>Monterrey</t>
  </si>
  <si>
    <t>Pérez Zeledón</t>
  </si>
  <si>
    <t>Asesor profesional</t>
  </si>
  <si>
    <t>AP</t>
  </si>
  <si>
    <t>Sin especialidad T-I</t>
  </si>
  <si>
    <t>Salitrillos</t>
  </si>
  <si>
    <t>Puntarenas</t>
  </si>
  <si>
    <t>Asesor Regional (G. de E.)</t>
  </si>
  <si>
    <t>ARGE</t>
  </si>
  <si>
    <t>Mora</t>
  </si>
  <si>
    <t>Colón</t>
  </si>
  <si>
    <t>Guayabo</t>
  </si>
  <si>
    <t>Tabarcia</t>
  </si>
  <si>
    <t>San José Central</t>
  </si>
  <si>
    <t>Piedras Negras</t>
  </si>
  <si>
    <t>San José Norte</t>
  </si>
  <si>
    <t>Picagres</t>
  </si>
  <si>
    <t>San José Oeste</t>
  </si>
  <si>
    <t>Goicoechea</t>
  </si>
  <si>
    <t>Guadalupe</t>
  </si>
  <si>
    <t>Santa Cruz</t>
  </si>
  <si>
    <t>San Francisco</t>
  </si>
  <si>
    <t>Sarapiquí</t>
  </si>
  <si>
    <t>Educación Indígena</t>
  </si>
  <si>
    <t>Calle Blancos</t>
  </si>
  <si>
    <t>Sulá</t>
  </si>
  <si>
    <t>Mata De Plátano</t>
  </si>
  <si>
    <t>Turrialba</t>
  </si>
  <si>
    <t>Ipís</t>
  </si>
  <si>
    <t>Instituto De Desarrollo Profesional Uladislao Gámez Solano</t>
  </si>
  <si>
    <t>Rancho Redondo</t>
  </si>
  <si>
    <t>Centro Nacional De Recursos Para La Eduación Inclusiva</t>
  </si>
  <si>
    <t>Purral</t>
  </si>
  <si>
    <t>CONESUP</t>
  </si>
  <si>
    <t>Santa Ana</t>
  </si>
  <si>
    <t>Tribunal De La Carrera Docente</t>
  </si>
  <si>
    <t>Salitral</t>
  </si>
  <si>
    <t>Consejo Superior De Educación</t>
  </si>
  <si>
    <t>Informática Educativa. Informática para I y II Ciclos</t>
  </si>
  <si>
    <t>Pozos</t>
  </si>
  <si>
    <t>Preescolar</t>
  </si>
  <si>
    <t>Primaria</t>
  </si>
  <si>
    <t>Piedades</t>
  </si>
  <si>
    <t>Secundaria Académica</t>
  </si>
  <si>
    <t>Brasil</t>
  </si>
  <si>
    <t>Secundaria Técnica</t>
  </si>
  <si>
    <t>Alajuelita</t>
  </si>
  <si>
    <t>Programas Especiales</t>
  </si>
  <si>
    <t>San Josecito</t>
  </si>
  <si>
    <t>Asistente Administrativo Conf</t>
  </si>
  <si>
    <t>AAC</t>
  </si>
  <si>
    <t>Sin especialidad T-II</t>
  </si>
  <si>
    <t>Concepción</t>
  </si>
  <si>
    <t>Asistente de Dirección Centro Educativo 1</t>
  </si>
  <si>
    <t>San Felipe</t>
  </si>
  <si>
    <t>Asistente de Dirección Centro Educativo 2</t>
  </si>
  <si>
    <t>Vasquez De Coronado</t>
  </si>
  <si>
    <t>San Isidro</t>
  </si>
  <si>
    <t>Asistente de Dirección de Enseñanza Especial (G.de E.)</t>
  </si>
  <si>
    <t>Asistente de Dirección Escolar</t>
  </si>
  <si>
    <t>Dulce Nombre De Jesús</t>
  </si>
  <si>
    <t>Asistente de Salud de Servicio Civil 2 (G. de E.)</t>
  </si>
  <si>
    <t>Nutrición</t>
  </si>
  <si>
    <t>Patalillo</t>
  </si>
  <si>
    <t>Asistente de Salud de Servicio Civil 3 (G. de E.)</t>
  </si>
  <si>
    <t>Audiología</t>
  </si>
  <si>
    <t>Cascajal</t>
  </si>
  <si>
    <t>Asistente de Servicios de Educacion Especial</t>
  </si>
  <si>
    <t>Acosta</t>
  </si>
  <si>
    <t>San Ignacio</t>
  </si>
  <si>
    <t>Asistente Técnico Confianza</t>
  </si>
  <si>
    <t>Guaitíl</t>
  </si>
  <si>
    <t>Auditor Nivel 3</t>
  </si>
  <si>
    <t>Palmichal</t>
  </si>
  <si>
    <t>Auxiliar Administrativo</t>
  </si>
  <si>
    <t>Cangrejal</t>
  </si>
  <si>
    <t>Auxiliar de Enfermería</t>
  </si>
  <si>
    <t>Sabanillas</t>
  </si>
  <si>
    <t>AVCE</t>
  </si>
  <si>
    <t>Tibas</t>
  </si>
  <si>
    <t>San Juan</t>
  </si>
  <si>
    <t>Cinco Esquinas</t>
  </si>
  <si>
    <t>Anselmo Llorente</t>
  </si>
  <si>
    <t>Bibliotecólogo de Centro Educativo 1</t>
  </si>
  <si>
    <t>León XIII</t>
  </si>
  <si>
    <t>Bibliotecólogo de Centro Educativo 2</t>
  </si>
  <si>
    <t>Colima</t>
  </si>
  <si>
    <t>Chofer Confianza</t>
  </si>
  <si>
    <t>Moravia</t>
  </si>
  <si>
    <t>San Vicente</t>
  </si>
  <si>
    <t>Cocinero</t>
  </si>
  <si>
    <t>San Jerónimo</t>
  </si>
  <si>
    <t>Trinidad</t>
  </si>
  <si>
    <t>Conductor de Servicio Civil 1</t>
  </si>
  <si>
    <t>Montes De Oca</t>
  </si>
  <si>
    <t>San Pedro</t>
  </si>
  <si>
    <t>Conductor de Servicio Civil 2</t>
  </si>
  <si>
    <t>Sabanilla</t>
  </si>
  <si>
    <t>Conserje  de Centro Educativo</t>
  </si>
  <si>
    <t>Mercedes</t>
  </si>
  <si>
    <t xml:space="preserve">Consultor Licenciado </t>
  </si>
  <si>
    <t>Turrubares</t>
  </si>
  <si>
    <t>San Pablo</t>
  </si>
  <si>
    <t>Consultor Licenciado Experto</t>
  </si>
  <si>
    <t>Dir. De la Dir. De Desarr.Curric</t>
  </si>
  <si>
    <t>San Juan De Mata</t>
  </si>
  <si>
    <t>Dir. Div.Informat.del MEP</t>
  </si>
  <si>
    <t>San Luis</t>
  </si>
  <si>
    <t>Dir. Gral SINETEC</t>
  </si>
  <si>
    <t>Dota</t>
  </si>
  <si>
    <t>Santa María</t>
  </si>
  <si>
    <t>Dir.Eje.Cons.Nac.Ens.Sup.Univ.P</t>
  </si>
  <si>
    <t>Jardín</t>
  </si>
  <si>
    <t>Direct. Planif. Institucional</t>
  </si>
  <si>
    <t>Copey</t>
  </si>
  <si>
    <t>Director Asesoria Juridica del MEP</t>
  </si>
  <si>
    <t>Curridabat</t>
  </si>
  <si>
    <t>Director de Colegio 1</t>
  </si>
  <si>
    <t>Granadilla</t>
  </si>
  <si>
    <t>Director de Colegio 2</t>
  </si>
  <si>
    <t>Sánchez</t>
  </si>
  <si>
    <t>Director de Colegio 3</t>
  </si>
  <si>
    <t>Tirrases</t>
  </si>
  <si>
    <t>Director de Colegio Técnico y Profesional 1</t>
  </si>
  <si>
    <t>Perez Zeledon</t>
  </si>
  <si>
    <t>San Isidro De El General</t>
  </si>
  <si>
    <t>Director de Colegio Técnico y Profesional 2</t>
  </si>
  <si>
    <t>General</t>
  </si>
  <si>
    <t>Director de Colegio Técnico y Profesional 3</t>
  </si>
  <si>
    <t>Daniel Flores</t>
  </si>
  <si>
    <t>Director de Enseñanza Especial 2 (G. de E.)</t>
  </si>
  <si>
    <t>Rivas</t>
  </si>
  <si>
    <t>Director de Enseñanza Especial 3 (G. de E.)</t>
  </si>
  <si>
    <t>Director de Enseñanza Especial 4 (G. de E.)</t>
  </si>
  <si>
    <t>Platanares</t>
  </si>
  <si>
    <t>Director de Enseñanza General Básica 2 ( I y II ciclos)</t>
  </si>
  <si>
    <t>Pejibaye</t>
  </si>
  <si>
    <t>Director de Enseñanza General Básica 3 ( I y II ciclos)</t>
  </si>
  <si>
    <t>Cajón</t>
  </si>
  <si>
    <t>Director de Enseñanza General Básica 4 ( I y II ciclos)</t>
  </si>
  <si>
    <t>Barú</t>
  </si>
  <si>
    <t>Director de Enseñanza General Básica 5 ( I y II ciclos)</t>
  </si>
  <si>
    <t>Río Nuevo</t>
  </si>
  <si>
    <t>Director de Enseñanza Preescolar 2</t>
  </si>
  <si>
    <t>Páramo</t>
  </si>
  <si>
    <t>Director de Enseñanza Preescolar 3</t>
  </si>
  <si>
    <t>Leon Cortes</t>
  </si>
  <si>
    <t>Director de Escuela Laboratorio</t>
  </si>
  <si>
    <t>San Andrés</t>
  </si>
  <si>
    <t>Director de Gestión y Desarrollo Regional</t>
  </si>
  <si>
    <t>Llano Bonito</t>
  </si>
  <si>
    <t>Director de Gestión y Evaluación de la Calidad</t>
  </si>
  <si>
    <t>Director de Infraestructura y Equipamiento Educativo MEP</t>
  </si>
  <si>
    <t>Director de Liceo Bilingue 1</t>
  </si>
  <si>
    <t>Director de Liceo Bilingue 2</t>
  </si>
  <si>
    <t>Director de Liceo Bilingue 3</t>
  </si>
  <si>
    <t>Director de Liceo Laboratorio</t>
  </si>
  <si>
    <t>Carrizal</t>
  </si>
  <si>
    <t>Director de Prensa y Relaciones Públicas MEP</t>
  </si>
  <si>
    <t>Director de Recursos Tecnológicos en Educación MEP</t>
  </si>
  <si>
    <t>Guácima</t>
  </si>
  <si>
    <t xml:space="preserve">Director Financiero </t>
  </si>
  <si>
    <t>Director IDP Uladislao Gamez Solano</t>
  </si>
  <si>
    <t xml:space="preserve">Director Instituto  Profesional de  Educación Comunitaria (IPEC) </t>
  </si>
  <si>
    <t>Director Programas de Equidad</t>
  </si>
  <si>
    <t>Río Segundo</t>
  </si>
  <si>
    <t>Director Regional de Educación</t>
  </si>
  <si>
    <t>Director Vida Estudiantil</t>
  </si>
  <si>
    <t>Turrúcares</t>
  </si>
  <si>
    <t>Enfermera (o) 1</t>
  </si>
  <si>
    <t>Tambor</t>
  </si>
  <si>
    <t>Estadístico de Servicio Civil 3</t>
  </si>
  <si>
    <t>La Garita</t>
  </si>
  <si>
    <t>Gerente de Servicio Civil 1</t>
  </si>
  <si>
    <t>Gerente de Servicio Civil 2</t>
  </si>
  <si>
    <t>San Ramon</t>
  </si>
  <si>
    <t>San Ramón</t>
  </si>
  <si>
    <t>Jefe de Artes Gráficas 1 (G.de E.)</t>
  </si>
  <si>
    <t>Artes Gráficas / Generalista</t>
  </si>
  <si>
    <t>Jefe Técnico de Educación 1 (G. de E.)</t>
  </si>
  <si>
    <t>Piedades Norte</t>
  </si>
  <si>
    <t>Piedades Sur</t>
  </si>
  <si>
    <t>Jefe Técnico de Educación 2 (G. de E.)</t>
  </si>
  <si>
    <t>Angeles</t>
  </si>
  <si>
    <t>Alfaro</t>
  </si>
  <si>
    <t>Volio</t>
  </si>
  <si>
    <t>Zapotal</t>
  </si>
  <si>
    <t>Educación Técnica</t>
  </si>
  <si>
    <t>Peñas Blancas</t>
  </si>
  <si>
    <t>Grecia</t>
  </si>
  <si>
    <t>San Roque</t>
  </si>
  <si>
    <t>Médico Especialista G-2</t>
  </si>
  <si>
    <t>Tacares</t>
  </si>
  <si>
    <t>Médico Jefe G-3</t>
  </si>
  <si>
    <t>Río Cuarto</t>
  </si>
  <si>
    <t>MINISTRO</t>
  </si>
  <si>
    <t>Puente De Piedra</t>
  </si>
  <si>
    <t>Misceláneo de Servicio Civil 1 (G. de E.)</t>
  </si>
  <si>
    <t>Servicios Básicos</t>
  </si>
  <si>
    <t>Bolívar</t>
  </si>
  <si>
    <t>San Mateo</t>
  </si>
  <si>
    <t>Nutricionista 2</t>
  </si>
  <si>
    <t>Desmonte</t>
  </si>
  <si>
    <t>Nutricionista 4</t>
  </si>
  <si>
    <t>Jesús María</t>
  </si>
  <si>
    <t>Oficial de Seguridad de Servicio Civil 1</t>
  </si>
  <si>
    <t>Atenas</t>
  </si>
  <si>
    <t>OFICIAL MAYOR</t>
  </si>
  <si>
    <t>Jesús</t>
  </si>
  <si>
    <t>Oficinista de Servicio Civil 1 (G. de E.)</t>
  </si>
  <si>
    <t>Labores Varias de Oficina</t>
  </si>
  <si>
    <t>Oficinista de Servicio Civil 2 (G. de E.)</t>
  </si>
  <si>
    <t>Orientador 1</t>
  </si>
  <si>
    <t>Orientador 2</t>
  </si>
  <si>
    <t>Orientador 3</t>
  </si>
  <si>
    <t>Santa Eulalia</t>
  </si>
  <si>
    <t>Orientador Asistente</t>
  </si>
  <si>
    <t>Naranjo</t>
  </si>
  <si>
    <t>Profesional de Servicio Civil 1 A (G.de E.)</t>
  </si>
  <si>
    <t>Administración / Generalista</t>
  </si>
  <si>
    <t>Administración / Negocios</t>
  </si>
  <si>
    <t>Administración de Recursos Humanos</t>
  </si>
  <si>
    <t>Cirrí Sur</t>
  </si>
  <si>
    <t>Archivística</t>
  </si>
  <si>
    <t>Auditoría</t>
  </si>
  <si>
    <t>Ciencias Políticas</t>
  </si>
  <si>
    <t>Palmares</t>
  </si>
  <si>
    <t>Derecho</t>
  </si>
  <si>
    <t>Zaragoza</t>
  </si>
  <si>
    <t>Diseño Gráfico</t>
  </si>
  <si>
    <t>Buenos Aires</t>
  </si>
  <si>
    <t>Educación Audiovisual</t>
  </si>
  <si>
    <t>Equipos Interdisciplinarios / Orientación</t>
  </si>
  <si>
    <t>Candelaria</t>
  </si>
  <si>
    <t>Equipos Interdisciplinarios / Social</t>
  </si>
  <si>
    <t>Esquipulas</t>
  </si>
  <si>
    <t>Geografía</t>
  </si>
  <si>
    <t>Granja</t>
  </si>
  <si>
    <t>Ingeniería Eléctrica</t>
  </si>
  <si>
    <t>Poas</t>
  </si>
  <si>
    <t>Ingeniería Industrial</t>
  </si>
  <si>
    <t>Investigación Educativa</t>
  </si>
  <si>
    <t>Carrillos</t>
  </si>
  <si>
    <t>Sabana Redonda</t>
  </si>
  <si>
    <t>Relaciones Internacionales</t>
  </si>
  <si>
    <t>Orotina</t>
  </si>
  <si>
    <t>Trabajo Social</t>
  </si>
  <si>
    <t>Mastate</t>
  </si>
  <si>
    <t>Profesional de Servicio Civil 1 B (G.de E.)</t>
  </si>
  <si>
    <t>Hacienda Vieja</t>
  </si>
  <si>
    <t>Coyolar</t>
  </si>
  <si>
    <t>Ceiba</t>
  </si>
  <si>
    <t>Quesada</t>
  </si>
  <si>
    <t>Administración Pública</t>
  </si>
  <si>
    <t>Florencia</t>
  </si>
  <si>
    <t>Buenavista</t>
  </si>
  <si>
    <t>Arquitectura</t>
  </si>
  <si>
    <t>Aguas Zarcas</t>
  </si>
  <si>
    <t>Venecia</t>
  </si>
  <si>
    <t>Contabilidad</t>
  </si>
  <si>
    <t>Pital</t>
  </si>
  <si>
    <t>Fortuna</t>
  </si>
  <si>
    <t>Tigra</t>
  </si>
  <si>
    <t>Economía</t>
  </si>
  <si>
    <t>Palmera</t>
  </si>
  <si>
    <t>Venado</t>
  </si>
  <si>
    <t>Equipos Interdisciplinarios / Educación Especial</t>
  </si>
  <si>
    <t>Cutris</t>
  </si>
  <si>
    <t>Equipos Interdisciplinarios / Educativa</t>
  </si>
  <si>
    <t>Pocosol</t>
  </si>
  <si>
    <t>Equipos Interdisciplinarios / Psicología</t>
  </si>
  <si>
    <t>Alfaro Ruiz</t>
  </si>
  <si>
    <t>Zarcero</t>
  </si>
  <si>
    <t>Laguna</t>
  </si>
  <si>
    <t>Ingeniería  Electromecánica</t>
  </si>
  <si>
    <t>Tapezco</t>
  </si>
  <si>
    <t>Ingeniería Civil</t>
  </si>
  <si>
    <t>Palmira</t>
  </si>
  <si>
    <t>Brisas</t>
  </si>
  <si>
    <t>Valverde Vega</t>
  </si>
  <si>
    <t>Sarchí Norte</t>
  </si>
  <si>
    <t>Periodismo</t>
  </si>
  <si>
    <t>Sarchí Sur</t>
  </si>
  <si>
    <t>Toro Amarillo</t>
  </si>
  <si>
    <t>Rehabilitación / Física</t>
  </si>
  <si>
    <t>Rodríguez</t>
  </si>
  <si>
    <t>Rehabilitación / Ocupacional</t>
  </si>
  <si>
    <t>Upala</t>
  </si>
  <si>
    <t>Aguas Claras</t>
  </si>
  <si>
    <t>Salud, Seguridad e Higiene Ocupacional</t>
  </si>
  <si>
    <t>San José O Pizote</t>
  </si>
  <si>
    <t>Bijagua</t>
  </si>
  <si>
    <t>Profesional de Servicio Civil 2 (G.de E.)</t>
  </si>
  <si>
    <t>Delicias</t>
  </si>
  <si>
    <t>Dos Ríos</t>
  </si>
  <si>
    <t>Yolillal</t>
  </si>
  <si>
    <t>Los Chiles</t>
  </si>
  <si>
    <t>Antropología</t>
  </si>
  <si>
    <t>Caño Negro</t>
  </si>
  <si>
    <t>El Amparo</t>
  </si>
  <si>
    <t>San Jorge</t>
  </si>
  <si>
    <t>Guatuso</t>
  </si>
  <si>
    <t>Ciencias Agropecuarias / Fitotecnia</t>
  </si>
  <si>
    <t>Cote</t>
  </si>
  <si>
    <t>Oriental</t>
  </si>
  <si>
    <t>Occidental</t>
  </si>
  <si>
    <t>Carmen</t>
  </si>
  <si>
    <t>San Nicolás</t>
  </si>
  <si>
    <t>Aguacaliente  O  San Fco.</t>
  </si>
  <si>
    <t>Guadalupe O Arenilla</t>
  </si>
  <si>
    <t>Corralillo</t>
  </si>
  <si>
    <t>Tierra Blanca</t>
  </si>
  <si>
    <t>Dulce Nombre</t>
  </si>
  <si>
    <t>Llano Grande</t>
  </si>
  <si>
    <t>Quebradilla</t>
  </si>
  <si>
    <t>Paraiso</t>
  </si>
  <si>
    <t>Paraíso</t>
  </si>
  <si>
    <t>Orosi</t>
  </si>
  <si>
    <t>Cachí</t>
  </si>
  <si>
    <t>La Union</t>
  </si>
  <si>
    <t>Tres Ríos</t>
  </si>
  <si>
    <t>San Diego</t>
  </si>
  <si>
    <t>Publicidad</t>
  </si>
  <si>
    <t>Relaciones Públicas</t>
  </si>
  <si>
    <t>Sociología</t>
  </si>
  <si>
    <t>Río Azul</t>
  </si>
  <si>
    <t>Topografía</t>
  </si>
  <si>
    <t>Jimenez</t>
  </si>
  <si>
    <t>Juan Viñas</t>
  </si>
  <si>
    <t>Tucurrique</t>
  </si>
  <si>
    <t>Profesional de Servicio Civil 3 (G.de E.)</t>
  </si>
  <si>
    <t>La Suiza</t>
  </si>
  <si>
    <t>Peralta</t>
  </si>
  <si>
    <t>Santa Teresita</t>
  </si>
  <si>
    <t>Pavones</t>
  </si>
  <si>
    <t>Tuis</t>
  </si>
  <si>
    <t>Tayutic</t>
  </si>
  <si>
    <t>Santa Rosa</t>
  </si>
  <si>
    <t>Tres Equis</t>
  </si>
  <si>
    <t>Alvarado</t>
  </si>
  <si>
    <t>Pacayas</t>
  </si>
  <si>
    <t>Cervantes</t>
  </si>
  <si>
    <t>Capellades</t>
  </si>
  <si>
    <t>Lingüística</t>
  </si>
  <si>
    <t>Oreamuno</t>
  </si>
  <si>
    <t>Cot</t>
  </si>
  <si>
    <t>Potrero Cerrado</t>
  </si>
  <si>
    <t>Cipreses</t>
  </si>
  <si>
    <t>Profesional en Informática 1 A ( G.de E.)</t>
  </si>
  <si>
    <t>Informática y Computación</t>
  </si>
  <si>
    <t>El Guarco</t>
  </si>
  <si>
    <t>El Tejar</t>
  </si>
  <si>
    <t>Profesional en Informática 1 B ( G.de E.)</t>
  </si>
  <si>
    <t>Profesional en Informática 1 C ( G.de E.)</t>
  </si>
  <si>
    <t>Tobosi</t>
  </si>
  <si>
    <t>Profesional en Informática 2 (G.de E.)</t>
  </si>
  <si>
    <t>Patio De Agua</t>
  </si>
  <si>
    <t>Profesional en Informática 3 (G.de E.)</t>
  </si>
  <si>
    <t>Profesional Jefe de Servicio Civil 1 ( G.de E.)</t>
  </si>
  <si>
    <t>Ulloa</t>
  </si>
  <si>
    <t>Vara Blanca</t>
  </si>
  <si>
    <t>Barva</t>
  </si>
  <si>
    <t>Profesional Jefe de Servicio Civil 2 ( G.de E.)</t>
  </si>
  <si>
    <t>Santa Lucía</t>
  </si>
  <si>
    <t>San José De La Montaña</t>
  </si>
  <si>
    <t>Santo Domingo</t>
  </si>
  <si>
    <t>Paracito</t>
  </si>
  <si>
    <t>Ciencias Agropecuarias / Generalista</t>
  </si>
  <si>
    <t>Santo Tomás</t>
  </si>
  <si>
    <t>Estadística</t>
  </si>
  <si>
    <t>Tures</t>
  </si>
  <si>
    <t>Pará</t>
  </si>
  <si>
    <t>Santa Barbara</t>
  </si>
  <si>
    <t>Santa Bárbara</t>
  </si>
  <si>
    <t>Profesional Jefe de Servicio Civil 3 ( G.de E.)</t>
  </si>
  <si>
    <t>Purabá</t>
  </si>
  <si>
    <t>Profesional Jefe en Informática 1 A (G. de E.)</t>
  </si>
  <si>
    <t>Profesional Jefe en Informática 1 B (G. de E.)</t>
  </si>
  <si>
    <t>Profesional Jefe en Informática 2 (G. de E.)</t>
  </si>
  <si>
    <t>Programador de Computador 1</t>
  </si>
  <si>
    <t>Programador de Computador 2</t>
  </si>
  <si>
    <t>Secret.Gral del Cons.Sup.Educ</t>
  </si>
  <si>
    <t>Secretario de Servicio Civil 1</t>
  </si>
  <si>
    <t>Belen</t>
  </si>
  <si>
    <t>Secretario de Servicio Civil 2 (G. de E.)</t>
  </si>
  <si>
    <t>Rivera</t>
  </si>
  <si>
    <t>Subauditor Nivel 3</t>
  </si>
  <si>
    <t>Asunción</t>
  </si>
  <si>
    <t>Subdirector de Colegio</t>
  </si>
  <si>
    <t>Flores</t>
  </si>
  <si>
    <t>San Joaquín</t>
  </si>
  <si>
    <t>Subdirector de Educación</t>
  </si>
  <si>
    <t>Barrantes</t>
  </si>
  <si>
    <t>Subdirector Financiero</t>
  </si>
  <si>
    <t>Llorente</t>
  </si>
  <si>
    <t>Supervisor de Educación</t>
  </si>
  <si>
    <t>Técnico de Servicio Civil 1 (G. de E.)</t>
  </si>
  <si>
    <t>Sarapiqui</t>
  </si>
  <si>
    <t>Puerto Viejo</t>
  </si>
  <si>
    <t>La Vírgen</t>
  </si>
  <si>
    <t>Asistencia de Laboratorio Académico</t>
  </si>
  <si>
    <t>Horquetas</t>
  </si>
  <si>
    <t>Llanuras Del Gaspar</t>
  </si>
  <si>
    <t>Cureña</t>
  </si>
  <si>
    <t>Guanacaste</t>
  </si>
  <si>
    <t>Cañas Dulces</t>
  </si>
  <si>
    <t>Técnico de Servicio Civil 2 (G. de E.)</t>
  </si>
  <si>
    <t>Mayorga</t>
  </si>
  <si>
    <t>Técnico de Servicio Civil 3 (G. de E.)</t>
  </si>
  <si>
    <t>Nacascolo</t>
  </si>
  <si>
    <t>Curubandé</t>
  </si>
  <si>
    <t>Mansión</t>
  </si>
  <si>
    <t>Quebrada Honda</t>
  </si>
  <si>
    <t>Sámara</t>
  </si>
  <si>
    <t>Nosara</t>
  </si>
  <si>
    <t>Belén De Nosarita</t>
  </si>
  <si>
    <t>Técnico en Administración Educativa 1</t>
  </si>
  <si>
    <t>Bolsón</t>
  </si>
  <si>
    <t>Técnico en Administración Educativa 2</t>
  </si>
  <si>
    <t>27 De Abril</t>
  </si>
  <si>
    <t>Técnico en Informática 1 ( G.de E.)</t>
  </si>
  <si>
    <t>Digitación</t>
  </si>
  <si>
    <t>Tempate</t>
  </si>
  <si>
    <t>Técnico en Informática 2 ( G.de E.)</t>
  </si>
  <si>
    <t>Control de Procesos Informáticos</t>
  </si>
  <si>
    <t>Cartagena</t>
  </si>
  <si>
    <t>Cuajiniquil</t>
  </si>
  <si>
    <t>Mantenimiento de Equipo de Cómputo</t>
  </si>
  <si>
    <t>Diriá</t>
  </si>
  <si>
    <t>Técnico en Informática 3 ( G.de E.)</t>
  </si>
  <si>
    <t>Cabo Velas</t>
  </si>
  <si>
    <t>Trabajador Calificado de Servicio Civil 1 (G. de E.)</t>
  </si>
  <si>
    <t>Construcción Civil</t>
  </si>
  <si>
    <t>Tamarindo</t>
  </si>
  <si>
    <t>Dibujo / Dibujo en Ingeniería</t>
  </si>
  <si>
    <t>Bagaces</t>
  </si>
  <si>
    <t>Operación de Máquinas Reproductoras</t>
  </si>
  <si>
    <t>Mogote</t>
  </si>
  <si>
    <t>Trabajador Calificado de Servicio Civil 2 (G. de E.)</t>
  </si>
  <si>
    <t>Río Naranjo</t>
  </si>
  <si>
    <t>Mecánica / Automotriz</t>
  </si>
  <si>
    <t>Carrillo</t>
  </si>
  <si>
    <t>Filadelfia</t>
  </si>
  <si>
    <t>Trabajador de Artes Gráficas 3 (G. de E.)</t>
  </si>
  <si>
    <t>Artes Gráficas / Encuadernación</t>
  </si>
  <si>
    <t>Trabajador de Artes Graficas 5 (G. de E.)</t>
  </si>
  <si>
    <t>Artes Gráficas / Prensas Litográficas</t>
  </si>
  <si>
    <t>Sardinal</t>
  </si>
  <si>
    <t>Viceministro</t>
  </si>
  <si>
    <t>Belén</t>
  </si>
  <si>
    <t>Bebedero</t>
  </si>
  <si>
    <t>Porozal</t>
  </si>
  <si>
    <t>Abangares</t>
  </si>
  <si>
    <t>Juntas</t>
  </si>
  <si>
    <t>Sierra</t>
  </si>
  <si>
    <t>Colorado</t>
  </si>
  <si>
    <t>Tilaran</t>
  </si>
  <si>
    <t>Tilarán</t>
  </si>
  <si>
    <t>Quebrada Grande</t>
  </si>
  <si>
    <t>Tronadora</t>
  </si>
  <si>
    <t>Líbano</t>
  </si>
  <si>
    <t>Tierras Morenas</t>
  </si>
  <si>
    <t>Arenal</t>
  </si>
  <si>
    <t>Nandayure</t>
  </si>
  <si>
    <t>Carmona</t>
  </si>
  <si>
    <t>Santa Rita</t>
  </si>
  <si>
    <t>Porvenir</t>
  </si>
  <si>
    <t>Bejuco</t>
  </si>
  <si>
    <t>La Cruz</t>
  </si>
  <si>
    <t>Santa Cecilia</t>
  </si>
  <si>
    <t>Garita</t>
  </si>
  <si>
    <t>Santa Elena</t>
  </si>
  <si>
    <t>Hojancha</t>
  </si>
  <si>
    <t>Monte Romo</t>
  </si>
  <si>
    <t>Puerto Carrillo</t>
  </si>
  <si>
    <t>Huacas</t>
  </si>
  <si>
    <t>Pitahaya</t>
  </si>
  <si>
    <t>Chomes</t>
  </si>
  <si>
    <t>Lepanto</t>
  </si>
  <si>
    <t>Paquera</t>
  </si>
  <si>
    <t>Manzanillo</t>
  </si>
  <si>
    <t>Guacimal</t>
  </si>
  <si>
    <t>Barranca</t>
  </si>
  <si>
    <t>Monteverde</t>
  </si>
  <si>
    <t>Cóbano</t>
  </si>
  <si>
    <t>Chacarita</t>
  </si>
  <si>
    <t>Chira</t>
  </si>
  <si>
    <t>Acapulco</t>
  </si>
  <si>
    <t>Esparza</t>
  </si>
  <si>
    <t>Espíritu Santo</t>
  </si>
  <si>
    <t>San Juan Grande</t>
  </si>
  <si>
    <t>Macacona</t>
  </si>
  <si>
    <t>Volcán</t>
  </si>
  <si>
    <t>Potrero Grande</t>
  </si>
  <si>
    <t>Boruca</t>
  </si>
  <si>
    <t>Pilas</t>
  </si>
  <si>
    <t>Colinas</t>
  </si>
  <si>
    <t>Chánguena</t>
  </si>
  <si>
    <t>Biolley</t>
  </si>
  <si>
    <t>Montes De Oro</t>
  </si>
  <si>
    <t>Miramar</t>
  </si>
  <si>
    <t>Unión</t>
  </si>
  <si>
    <t>Osa</t>
  </si>
  <si>
    <t>Puerto Cortés</t>
  </si>
  <si>
    <t>Palmar</t>
  </si>
  <si>
    <t>Sierpe</t>
  </si>
  <si>
    <t>Bahía Ballena</t>
  </si>
  <si>
    <t>Piedras Blancas</t>
  </si>
  <si>
    <t>Quepos</t>
  </si>
  <si>
    <t>Savegre</t>
  </si>
  <si>
    <t>Naranjito</t>
  </si>
  <si>
    <t>Golfito</t>
  </si>
  <si>
    <t>Puerto Jiménez</t>
  </si>
  <si>
    <t>Guaycará</t>
  </si>
  <si>
    <t>Pavón</t>
  </si>
  <si>
    <t>Coto Brus</t>
  </si>
  <si>
    <t>San Vito</t>
  </si>
  <si>
    <t>Sabalito</t>
  </si>
  <si>
    <t>Agua Buena</t>
  </si>
  <si>
    <t>Limóncito</t>
  </si>
  <si>
    <t>Pittier</t>
  </si>
  <si>
    <t>Parrita</t>
  </si>
  <si>
    <t>Corredores</t>
  </si>
  <si>
    <t>Corredor</t>
  </si>
  <si>
    <t>La Cuesta</t>
  </si>
  <si>
    <t>Canoas</t>
  </si>
  <si>
    <t>Laurel</t>
  </si>
  <si>
    <t>Garabito</t>
  </si>
  <si>
    <t>Jacó</t>
  </si>
  <si>
    <t>Tárcoles</t>
  </si>
  <si>
    <t>Valle La Estrella</t>
  </si>
  <si>
    <t>Río Blanco</t>
  </si>
  <si>
    <t>Matama</t>
  </si>
  <si>
    <t>Pococi</t>
  </si>
  <si>
    <t>Jiménez</t>
  </si>
  <si>
    <t>Rita</t>
  </si>
  <si>
    <t>Roxana</t>
  </si>
  <si>
    <t>Cariari</t>
  </si>
  <si>
    <t>Siquirres</t>
  </si>
  <si>
    <t>Pacuarito</t>
  </si>
  <si>
    <t>Florida</t>
  </si>
  <si>
    <t>Germania</t>
  </si>
  <si>
    <t>Cairo</t>
  </si>
  <si>
    <t>Alegría</t>
  </si>
  <si>
    <t>Talamanca</t>
  </si>
  <si>
    <t>Bratsi</t>
  </si>
  <si>
    <t>Sixaola</t>
  </si>
  <si>
    <t>Cahuita</t>
  </si>
  <si>
    <t>Matina</t>
  </si>
  <si>
    <t>Batán</t>
  </si>
  <si>
    <t>Carrandí</t>
  </si>
  <si>
    <t>Guacimo</t>
  </si>
  <si>
    <t>Guácimo</t>
  </si>
  <si>
    <t>Pocora</t>
  </si>
  <si>
    <t>Río Jiménez</t>
  </si>
  <si>
    <t>Duacarí</t>
  </si>
  <si>
    <t>LUGAR DE TRABAJO</t>
  </si>
  <si>
    <t>GESTIÓN</t>
  </si>
  <si>
    <t>DRE/EDIFICIO OFIC.CENT.</t>
  </si>
  <si>
    <t>CIRCUITO EDUCATIVO / DEPENDENCIA OFICINAS</t>
  </si>
  <si>
    <t>CE</t>
  </si>
  <si>
    <t>CÓDIGO PRES.</t>
  </si>
  <si>
    <t>CP</t>
  </si>
  <si>
    <t>ESPE</t>
  </si>
  <si>
    <t>PROVINCIA</t>
  </si>
  <si>
    <t>CANTÓN</t>
  </si>
  <si>
    <t>DISTRITO</t>
  </si>
  <si>
    <t>Centro educativo</t>
  </si>
  <si>
    <t>AGUIRRE</t>
  </si>
  <si>
    <t>Esc. El Rey (Uruca)</t>
  </si>
  <si>
    <t>SAN JOSÉ</t>
  </si>
  <si>
    <t>PURISCAL</t>
  </si>
  <si>
    <t>CHIRES</t>
  </si>
  <si>
    <t>COTO</t>
  </si>
  <si>
    <t>Esc. Altos De Laguna</t>
  </si>
  <si>
    <t>PUNTARENAS</t>
  </si>
  <si>
    <t>GOLFITO</t>
  </si>
  <si>
    <t>PUERTO JIMÉNEZ</t>
  </si>
  <si>
    <t>Esc. El Bambú</t>
  </si>
  <si>
    <t>Colegio Indígena La Casona</t>
  </si>
  <si>
    <t>COTO BRUS</t>
  </si>
  <si>
    <t>LIMONCITO</t>
  </si>
  <si>
    <t>Esc. Abrojos Guaymí</t>
  </si>
  <si>
    <t>CORREDORES</t>
  </si>
  <si>
    <t>CORREDOR</t>
  </si>
  <si>
    <t>Esc. Altos De San Antonio</t>
  </si>
  <si>
    <t>CANOAS</t>
  </si>
  <si>
    <t>Esc. Bajo De Los Indios</t>
  </si>
  <si>
    <t>Esc. Betania</t>
  </si>
  <si>
    <t>Esc. Brus Malis (Limoncito)</t>
  </si>
  <si>
    <t>Esc. Chigo</t>
  </si>
  <si>
    <t>Esc. Coopey</t>
  </si>
  <si>
    <t>Esc. Jönkruhorä</t>
  </si>
  <si>
    <t>Esc. Ju Kribätä</t>
  </si>
  <si>
    <t>BUENOS AIRES</t>
  </si>
  <si>
    <t>CHÁNGUENA</t>
  </si>
  <si>
    <t>Esc. Mädäribotdä</t>
  </si>
  <si>
    <t>Esc. Mrüsara</t>
  </si>
  <si>
    <t>Esc. Ngöbegüe</t>
  </si>
  <si>
    <t>Esc. Quiabdo (Limoncito)</t>
  </si>
  <si>
    <t>Esc. San Rafael Norte</t>
  </si>
  <si>
    <t>Esc. Villa Palacios (Limoncito)</t>
  </si>
  <si>
    <t>Liceo Rural Abrojo Moctezuma</t>
  </si>
  <si>
    <t>Liceo Rural San Rafael</t>
  </si>
  <si>
    <t>Esc. Altamira</t>
  </si>
  <si>
    <t>PAVÓN</t>
  </si>
  <si>
    <t>Esc. Alto De Comte</t>
  </si>
  <si>
    <t>Esc. Caña Blanca</t>
  </si>
  <si>
    <t>Esc. El Progreso (Golfito)</t>
  </si>
  <si>
    <t>Esc. Guaymí</t>
  </si>
  <si>
    <t>Esc. Irygüy</t>
  </si>
  <si>
    <t>Esc. Jardín Nibiribudu</t>
  </si>
  <si>
    <t>Esc. Kogokeaibta</t>
  </si>
  <si>
    <t>Esc. Kogoribtda</t>
  </si>
  <si>
    <t>Esc. Los Plancitos</t>
  </si>
  <si>
    <t>LAUREL</t>
  </si>
  <si>
    <t>Esc. Mariaributa</t>
  </si>
  <si>
    <t>Esc. Mölötübtä</t>
  </si>
  <si>
    <t>Liceo Rural Alto Comte</t>
  </si>
  <si>
    <t>Liceo Rural Alto Guaymi</t>
  </si>
  <si>
    <t>Liceo Rural El Progreso</t>
  </si>
  <si>
    <t>GRANDE DE TÉRRABA</t>
  </si>
  <si>
    <t>Esc. Potrero Grande</t>
  </si>
  <si>
    <t>POTRERO GRANDE</t>
  </si>
  <si>
    <t>Cindea Ka Bata Siwa</t>
  </si>
  <si>
    <t>Colegio De Ujarrás</t>
  </si>
  <si>
    <t>Esc. Bökö Bata</t>
  </si>
  <si>
    <t>BRUNKA</t>
  </si>
  <si>
    <t>Esc. Duasklö</t>
  </si>
  <si>
    <t>Esc. El Carmen</t>
  </si>
  <si>
    <t>Esc. Guanacaste</t>
  </si>
  <si>
    <t>Esc. San Vicente</t>
  </si>
  <si>
    <t>Esc. Santa María</t>
  </si>
  <si>
    <t>Esc. Ujarrás</t>
  </si>
  <si>
    <t>Esc. Alto De Las Moras</t>
  </si>
  <si>
    <t>BORUCA</t>
  </si>
  <si>
    <t>Esc. Bajo De Veragua</t>
  </si>
  <si>
    <t>Esc. Bajos De Mamey</t>
  </si>
  <si>
    <t>Esc. Bella Vista</t>
  </si>
  <si>
    <t>Esc. Boquete</t>
  </si>
  <si>
    <t>COLINAS</t>
  </si>
  <si>
    <t>Esc. Cajón</t>
  </si>
  <si>
    <t>Esc. Calienta Tigra</t>
  </si>
  <si>
    <t>Esc. Caña Blanca (Palmar)</t>
  </si>
  <si>
    <t>OSA</t>
  </si>
  <si>
    <t>PALMAR</t>
  </si>
  <si>
    <t>Esc. Curré</t>
  </si>
  <si>
    <t>Esc. Doris Z. Stone</t>
  </si>
  <si>
    <t>Esc. Doris Z. Stone (Educ. Especial)</t>
  </si>
  <si>
    <t>Esc. El Cacique</t>
  </si>
  <si>
    <t>Esc. El Progreso</t>
  </si>
  <si>
    <t>Esc. El Vergel</t>
  </si>
  <si>
    <t>Esc. La Fila</t>
  </si>
  <si>
    <t>Esc. La Shamba</t>
  </si>
  <si>
    <t>Esc. Lagarto</t>
  </si>
  <si>
    <t>Esc. Las Vegas Río Changena</t>
  </si>
  <si>
    <t>Esc. Maíz De Los Borucas</t>
  </si>
  <si>
    <t>Esc. Mallal</t>
  </si>
  <si>
    <t>Esc. Miravalles</t>
  </si>
  <si>
    <t>Esc. Ojo De Agua (Buenos Aires)</t>
  </si>
  <si>
    <t>Esc. San Bosco</t>
  </si>
  <si>
    <t>Esc. San Joaquín</t>
  </si>
  <si>
    <t>Esc. Santa Elena</t>
  </si>
  <si>
    <t>Esc. Tres Ríos</t>
  </si>
  <si>
    <t>Esc. Zapotal</t>
  </si>
  <si>
    <t>Liceo Boruca</t>
  </si>
  <si>
    <t>Liceo Rural Yimba Cajc</t>
  </si>
  <si>
    <t>Cindea Kabakol</t>
  </si>
  <si>
    <t>Esc. Aköm</t>
  </si>
  <si>
    <t>Esc. Arturo Tinoco Jiménez</t>
  </si>
  <si>
    <t>Esc. Bajo De Mollejones</t>
  </si>
  <si>
    <t>Esc. Baköm Di</t>
  </si>
  <si>
    <t>Esc. Bidyan</t>
  </si>
  <si>
    <t>Esc. Bikakla Jaime Ortiz C.</t>
  </si>
  <si>
    <t>Esc. Bolas</t>
  </si>
  <si>
    <t>Esc. Brazo De Oro</t>
  </si>
  <si>
    <t>Esc. Buena Vista</t>
  </si>
  <si>
    <t>Esc. Calderón</t>
  </si>
  <si>
    <t>Esc. Capri</t>
  </si>
  <si>
    <t>Esc. Cartago</t>
  </si>
  <si>
    <t>Esc. Cebror</t>
  </si>
  <si>
    <t>Esc. El Puente</t>
  </si>
  <si>
    <t>Esc. Huacabata</t>
  </si>
  <si>
    <t>Esc. Konyöú</t>
  </si>
  <si>
    <t>Esc. Las Brisas</t>
  </si>
  <si>
    <t>Esc. Las Delicias</t>
  </si>
  <si>
    <t>Esc. Las Juntas</t>
  </si>
  <si>
    <t>Esc. Las Rosas</t>
  </si>
  <si>
    <t>Esc. Olan</t>
  </si>
  <si>
    <t>Esc. Palmira</t>
  </si>
  <si>
    <t>Esc. Palmital</t>
  </si>
  <si>
    <t>Esc. Río Azul</t>
  </si>
  <si>
    <t>Esc. San Francisco</t>
  </si>
  <si>
    <t>Esc. San Juan</t>
  </si>
  <si>
    <t>Esc. San Rafael (Potrero Grande)</t>
  </si>
  <si>
    <t>Esc. Sikébata</t>
  </si>
  <si>
    <t>Esc. Sipar</t>
  </si>
  <si>
    <t>Esc. Ska Dikol</t>
  </si>
  <si>
    <t>Esc. Tsene Dikol</t>
  </si>
  <si>
    <t>Esc. Villa Hermosa</t>
  </si>
  <si>
    <t>Esc. Yeri</t>
  </si>
  <si>
    <t>Esc. Yuavin</t>
  </si>
  <si>
    <t>Liceo Rural Salitre</t>
  </si>
  <si>
    <t>Liceo Rural San Rafael De Cabagra</t>
  </si>
  <si>
    <t>Liceo Rural Sikriyök</t>
  </si>
  <si>
    <t>Liceo Rural Villa Hermosa</t>
  </si>
  <si>
    <t>Liceo Rural Yeri</t>
  </si>
  <si>
    <t>Esc. Alto De Veragua</t>
  </si>
  <si>
    <t>Esc. Bijagual</t>
  </si>
  <si>
    <t>PILAS</t>
  </si>
  <si>
    <t>Esc. Ceibón</t>
  </si>
  <si>
    <t>Esc. La Sabana</t>
  </si>
  <si>
    <t>Esc. Linda Vista (Buenos Aires)</t>
  </si>
  <si>
    <t>Esc. San Antonio</t>
  </si>
  <si>
    <t>Esc. Térraba</t>
  </si>
  <si>
    <t>Liceo De Terraba</t>
  </si>
  <si>
    <t>NICOYA</t>
  </si>
  <si>
    <t>Esc. Matambuguito (Mansión)</t>
  </si>
  <si>
    <t>GUANACASTE</t>
  </si>
  <si>
    <t>MANSIÓN</t>
  </si>
  <si>
    <t>Esc. 26 De Febrero De 1886</t>
  </si>
  <si>
    <t>HOJANCHA</t>
  </si>
  <si>
    <t>MATAMBÚ</t>
  </si>
  <si>
    <t>NORTE-NORTE</t>
  </si>
  <si>
    <t>ALAJUELA</t>
  </si>
  <si>
    <t>GUATUSO</t>
  </si>
  <si>
    <t>SAN RAFAEL</t>
  </si>
  <si>
    <t>Esc. Los Ángeles (Guatuso)</t>
  </si>
  <si>
    <t>Esc. Palenque El Sol</t>
  </si>
  <si>
    <t>Esc. Palenque Margarita</t>
  </si>
  <si>
    <t>Esc. Palenque Tonjibe</t>
  </si>
  <si>
    <t>Esc. Viento Fresco</t>
  </si>
  <si>
    <t>PÉREZ ZELEDÓN</t>
  </si>
  <si>
    <t>Esc. China Kichá</t>
  </si>
  <si>
    <t>LA AMISTAD</t>
  </si>
  <si>
    <t>Esc. Altos De Pérez Astua</t>
  </si>
  <si>
    <t>Esc. Concepción De Chires</t>
  </si>
  <si>
    <t>Esc. Zapatón</t>
  </si>
  <si>
    <t>Esc. Zapatón (Educación Especial)</t>
  </si>
  <si>
    <t>Liceo Rural Zapaton</t>
  </si>
  <si>
    <t>Esc. Ninfa Cabezas González</t>
  </si>
  <si>
    <t>MORA</t>
  </si>
  <si>
    <t>QUITIRRISÍ</t>
  </si>
  <si>
    <t>SULÁ</t>
  </si>
  <si>
    <t>Cindea Keköldi</t>
  </si>
  <si>
    <t>LIMÓN</t>
  </si>
  <si>
    <t>TALAMANCA</t>
  </si>
  <si>
    <t>CAHUITA</t>
  </si>
  <si>
    <t>Cindea Sepecue</t>
  </si>
  <si>
    <t>TELIRE</t>
  </si>
  <si>
    <t>Cindea Suretka</t>
  </si>
  <si>
    <t>BRATSI</t>
  </si>
  <si>
    <t>Colegio Indígena Shiroles</t>
  </si>
  <si>
    <t>Esc. Akberie</t>
  </si>
  <si>
    <t>Esc. Bambú</t>
  </si>
  <si>
    <t>Esc. Katuir</t>
  </si>
  <si>
    <t>Esc. Këköldi-Cocles</t>
  </si>
  <si>
    <t>SIXAOLA</t>
  </si>
  <si>
    <t>Esc. Meleruk</t>
  </si>
  <si>
    <t>Esc. Meleruk Ii</t>
  </si>
  <si>
    <t>Esc. Patiño</t>
  </si>
  <si>
    <t>Esc. Rancho Grande</t>
  </si>
  <si>
    <t>Esc. Shiroles</t>
  </si>
  <si>
    <t>Esc. Suretka</t>
  </si>
  <si>
    <t>Esc. Watsi - Volio</t>
  </si>
  <si>
    <t>Colegio Suláyöm</t>
  </si>
  <si>
    <t>Esc. Alto Katsi</t>
  </si>
  <si>
    <t>Esc. Alto Urén</t>
  </si>
  <si>
    <t>Esc. Altos De Kachabli</t>
  </si>
  <si>
    <t>Esc. Bernardo Drüg Ingerman</t>
  </si>
  <si>
    <t>Esc. Boca Urén</t>
  </si>
  <si>
    <t>Esc. Bris</t>
  </si>
  <si>
    <t>Esc. Dababli</t>
  </si>
  <si>
    <t>Esc. Duchäbli</t>
  </si>
  <si>
    <t>Esc. Duriñak</t>
  </si>
  <si>
    <t>Esc. Dururpe</t>
  </si>
  <si>
    <t>Esc. Katsi</t>
  </si>
  <si>
    <t>Esc. Namú Wokir</t>
  </si>
  <si>
    <t>Esc. Shuabb</t>
  </si>
  <si>
    <t>Esc. Soki</t>
  </si>
  <si>
    <t>Esc. Suiri</t>
  </si>
  <si>
    <t>Esc. Yorkín</t>
  </si>
  <si>
    <t>Liceo Rural Katsi</t>
  </si>
  <si>
    <t>Liceo Rural Yorkin</t>
  </si>
  <si>
    <t>Nocturno De Amubri</t>
  </si>
  <si>
    <t>Colegio Sepecue</t>
  </si>
  <si>
    <t>Esc. Alto Coén</t>
  </si>
  <si>
    <t>Esc. Bajo Coén</t>
  </si>
  <si>
    <t>Esc. Coroma</t>
  </si>
  <si>
    <t>Esc. Mojoncito</t>
  </si>
  <si>
    <t>Esc. Orochico</t>
  </si>
  <si>
    <t>Esc. Orochico 2</t>
  </si>
  <si>
    <t>Esc. Santo Tomás</t>
  </si>
  <si>
    <t>Esc. Sepecue</t>
  </si>
  <si>
    <t>Esc. Sibödi</t>
  </si>
  <si>
    <t>Esc. Swakbli</t>
  </si>
  <si>
    <t>Esc. Wawet</t>
  </si>
  <si>
    <t>Liceo Rural Coroma</t>
  </si>
  <si>
    <t>Esc. Bisöla De Guayabal</t>
  </si>
  <si>
    <t>Esc. Bleitö</t>
  </si>
  <si>
    <t>Esc. Düchiribata</t>
  </si>
  <si>
    <t>Esc. Gavilán Canta</t>
  </si>
  <si>
    <t>Esc. Jäbëjuktö</t>
  </si>
  <si>
    <t>Esc. Jäktökölo</t>
  </si>
  <si>
    <t>Esc. Kowa</t>
  </si>
  <si>
    <t>Esc. Los Ángeles</t>
  </si>
  <si>
    <t>Esc. Monte De Sión</t>
  </si>
  <si>
    <t>Esc. Progreso</t>
  </si>
  <si>
    <t>Esc. San Miguel</t>
  </si>
  <si>
    <t>Esc. Shiroles (Educación Especial)</t>
  </si>
  <si>
    <t>Esc. Sibujú</t>
  </si>
  <si>
    <t>Esc. Suretka (Educación Especial)</t>
  </si>
  <si>
    <t>Liceo Rural China Kicha</t>
  </si>
  <si>
    <t>Liceo Rural Usekla</t>
  </si>
  <si>
    <t>Cindea Nakelkälä</t>
  </si>
  <si>
    <t>VALLE LA ESTRELLA</t>
  </si>
  <si>
    <t>Esc. Alto Cohen</t>
  </si>
  <si>
    <t>Esc. Arroz Itärí (Arrocera)</t>
  </si>
  <si>
    <t>Esc. Bajo Bley</t>
  </si>
  <si>
    <t>Esc. Bajo Bley Sur</t>
  </si>
  <si>
    <t>Esc. Bajo Cohen</t>
  </si>
  <si>
    <t>Esc. Boca Cohen</t>
  </si>
  <si>
    <t>Esc. Calveri</t>
  </si>
  <si>
    <t>Esc. Cerere</t>
  </si>
  <si>
    <t>Esc. Gavilán</t>
  </si>
  <si>
    <t>Esc. Isla Cohen</t>
  </si>
  <si>
    <t>Esc. Jabuy Kekoldy</t>
  </si>
  <si>
    <t>Esc. Kuchey</t>
  </si>
  <si>
    <t>Esc. Kunabri</t>
  </si>
  <si>
    <t>Esc. Moi</t>
  </si>
  <si>
    <t>Esc. Nimari</t>
  </si>
  <si>
    <t>Liceo Indígena Boca Cohén</t>
  </si>
  <si>
    <t>Liceo Rural Alto Cohen</t>
  </si>
  <si>
    <t>Esc. Alto Palmera</t>
  </si>
  <si>
    <t>MATINA</t>
  </si>
  <si>
    <t>CARRANDÍ</t>
  </si>
  <si>
    <t>Esc. Cerro Azul Surubre</t>
  </si>
  <si>
    <t>Esc. Chumico</t>
  </si>
  <si>
    <t>Esc. Dueri</t>
  </si>
  <si>
    <t>SIQUIRRES</t>
  </si>
  <si>
    <t>PACUARITO</t>
  </si>
  <si>
    <t>Esc. Jameikäri Yoksoro</t>
  </si>
  <si>
    <t>Esc. Namaldi</t>
  </si>
  <si>
    <t>Esc. Palmera</t>
  </si>
  <si>
    <t>Esc. Pozo Azul</t>
  </si>
  <si>
    <t>Esc. Punta De Lanza</t>
  </si>
  <si>
    <t>Esc. Serenachi</t>
  </si>
  <si>
    <t>Esc. Toloksaco</t>
  </si>
  <si>
    <t>BATÁN</t>
  </si>
  <si>
    <t>Esc. Tsini Kichá</t>
  </si>
  <si>
    <t>Liceo Rural Nairi Awari</t>
  </si>
  <si>
    <t>Liceo Rural Namaldi</t>
  </si>
  <si>
    <t>Liceo Rural Palmera</t>
  </si>
  <si>
    <t>TURRIALBA</t>
  </si>
  <si>
    <t>Esc. Alto Almirante</t>
  </si>
  <si>
    <t>Esc. Bäyëi</t>
  </si>
  <si>
    <t>Esc. Bayeiñak</t>
  </si>
  <si>
    <t>Esc. Bukeri</t>
  </si>
  <si>
    <t>CARTAGO</t>
  </si>
  <si>
    <t>CHIRRIPÓ</t>
  </si>
  <si>
    <t>Esc. Cocotsakubata</t>
  </si>
  <si>
    <t>Esc. Dikëkläriñak</t>
  </si>
  <si>
    <t>Esc. Dörbata</t>
  </si>
  <si>
    <t>Esc. Duchari</t>
  </si>
  <si>
    <t>Esc. Dusiriñak</t>
  </si>
  <si>
    <t>Esc. Jak Tain</t>
  </si>
  <si>
    <t>Esc. Jokbata</t>
  </si>
  <si>
    <t>Esc. Juitö</t>
  </si>
  <si>
    <t>Esc. Karko</t>
  </si>
  <si>
    <t>Esc. Nimari Täwä</t>
  </si>
  <si>
    <t>Esc. Nimariñak</t>
  </si>
  <si>
    <t>Esc. Sarkli</t>
  </si>
  <si>
    <t>Esc. Shinabla</t>
  </si>
  <si>
    <t>Esc. Shordi</t>
  </si>
  <si>
    <t>Esc. Taklak Yaka</t>
  </si>
  <si>
    <t>Esc. Tamiju</t>
  </si>
  <si>
    <t>Esc. Tsiniclari</t>
  </si>
  <si>
    <t>Esc. Tsiöbata</t>
  </si>
  <si>
    <t>Esc. Tsipiri</t>
  </si>
  <si>
    <t>Esc. Tsipiri Ñak</t>
  </si>
  <si>
    <t>Liceo Rural Roca Quemada</t>
  </si>
  <si>
    <t>Esc. Blöriñak</t>
  </si>
  <si>
    <t>Esc. Guayaba Yäkä</t>
  </si>
  <si>
    <t>Esc. Jakkjuäbata</t>
  </si>
  <si>
    <t>Esc. Jamari Täwä</t>
  </si>
  <si>
    <t>Esc. Järëy</t>
  </si>
  <si>
    <t>Esc. Kabébata</t>
  </si>
  <si>
    <t>Esc. Koiyaba</t>
  </si>
  <si>
    <t>Esc. Ñariñak</t>
  </si>
  <si>
    <t>Esc. Ñuka Kichá</t>
  </si>
  <si>
    <t>Esc. Shikiari Täwä</t>
  </si>
  <si>
    <t>Esc. Shukëbachari</t>
  </si>
  <si>
    <t>Esc. Sinoli</t>
  </si>
  <si>
    <t>Esc. Suëbata</t>
  </si>
  <si>
    <t>Esc. Tkak-Ri</t>
  </si>
  <si>
    <t>Esc. Tkanyäkä</t>
  </si>
  <si>
    <t>Esc. Uka Tipëy</t>
  </si>
  <si>
    <t>Esc. Ulujeriñak</t>
  </si>
  <si>
    <t>Esc. Villa Damaris</t>
  </si>
  <si>
    <t>Esc. Xiquiari</t>
  </si>
  <si>
    <t>Liceo Rural Jak Ksari</t>
  </si>
  <si>
    <t>Liceo Rural Kabebata</t>
  </si>
  <si>
    <t>Liceo Rural Shikabali</t>
  </si>
  <si>
    <t>Liceo Rural Tsirururi</t>
  </si>
  <si>
    <t>Esc. Blujuriñak</t>
  </si>
  <si>
    <t>Esc. Jakkjuä</t>
  </si>
  <si>
    <t>Esc. Jäkui</t>
  </si>
  <si>
    <t>Esc. Jala Kichá</t>
  </si>
  <si>
    <t>Esc. Jamo</t>
  </si>
  <si>
    <t>Esc. Kaberi</t>
  </si>
  <si>
    <t>Esc. Kjalari</t>
  </si>
  <si>
    <t>Esc. Konobata</t>
  </si>
  <si>
    <t>Esc. Ksarabata</t>
  </si>
  <si>
    <t>Esc. Ksariñak</t>
  </si>
  <si>
    <t>Esc. Manzanillo</t>
  </si>
  <si>
    <t>Esc. Ñoribata</t>
  </si>
  <si>
    <t>Esc. Paso Marcos</t>
  </si>
  <si>
    <t>Esc. Selíkö</t>
  </si>
  <si>
    <t>Esc. Sharabata</t>
  </si>
  <si>
    <t>Esc. Sikua Ditzä</t>
  </si>
  <si>
    <t>Esc. Sulaju</t>
  </si>
  <si>
    <t>Esc. Tolok Kicha</t>
  </si>
  <si>
    <t>Esc. Tsimari</t>
  </si>
  <si>
    <t>Esc. Tsirbäklä</t>
  </si>
  <si>
    <t>Esc. Tulësi</t>
  </si>
  <si>
    <t>Esc. Yöldi Kichá</t>
  </si>
  <si>
    <t>Liceo Rural Kjakuo Sulo</t>
  </si>
  <si>
    <t>Liceo Rural Uluk Kicha</t>
  </si>
  <si>
    <t>J.N. Juan Rafael Meoño Hidalgo</t>
  </si>
  <si>
    <t>J.N. República De Guatemala</t>
  </si>
  <si>
    <t>J.N. Manuela Santamaria Rodriguez</t>
  </si>
  <si>
    <t>DESAMPARADOS</t>
  </si>
  <si>
    <t>J.N. Enrique Pinto Fernandez</t>
  </si>
  <si>
    <t>J.N. San Antonio</t>
  </si>
  <si>
    <t>SAN ANTONIO</t>
  </si>
  <si>
    <t>J.N. Pedro Aguirre Cerda</t>
  </si>
  <si>
    <t>POÁS</t>
  </si>
  <si>
    <t>SAN PEDRO</t>
  </si>
  <si>
    <t>J.N. Primo Vargas Valverd</t>
  </si>
  <si>
    <t>OROTINA</t>
  </si>
  <si>
    <t>J.N. Simon Bolivar</t>
  </si>
  <si>
    <t>GRECIA</t>
  </si>
  <si>
    <t>CAÑAS</t>
  </si>
  <si>
    <t>J.N. Monseñor Luis Leipold</t>
  </si>
  <si>
    <t>J.N. Ascension Esquivel</t>
  </si>
  <si>
    <t>ORIENTAL</t>
  </si>
  <si>
    <t>J.N. Jesus Jimenez Zamora</t>
  </si>
  <si>
    <t>OCCIDENTAL</t>
  </si>
  <si>
    <t>J.N. Carlos Joaquin Peralta Echeverria</t>
  </si>
  <si>
    <t>GUADALUPE</t>
  </si>
  <si>
    <t>J.N. Republica Francesa</t>
  </si>
  <si>
    <t>SAN NICOLÁS</t>
  </si>
  <si>
    <t>J.N. Ricardo Jimenez Oreamuno</t>
  </si>
  <si>
    <t>EL GUARCO</t>
  </si>
  <si>
    <t>EL TEJAR</t>
  </si>
  <si>
    <t>J.N. El Conejito Feliz</t>
  </si>
  <si>
    <t>OREAMUNO</t>
  </si>
  <si>
    <t>J.N. Central De Tres Rios</t>
  </si>
  <si>
    <t>LA UNIÓN</t>
  </si>
  <si>
    <t>TRES RÍOS</t>
  </si>
  <si>
    <t>J.N. Juan Vazquez De Coronado</t>
  </si>
  <si>
    <t>AGUA CALIENTE</t>
  </si>
  <si>
    <t>J.N. Las Letras</t>
  </si>
  <si>
    <t>SAN MIGUEL</t>
  </si>
  <si>
    <t>J.N. Manuel Ortuño Boutin</t>
  </si>
  <si>
    <t>SAN RAFAEL ARRIBA</t>
  </si>
  <si>
    <t>J.N. Sotero Gonzalez Barquero</t>
  </si>
  <si>
    <t>SAN JUAN DE DIOS</t>
  </si>
  <si>
    <t>J.N. Maria Jimenez Ureña</t>
  </si>
  <si>
    <t>J.N. Maria Retana Salazar</t>
  </si>
  <si>
    <t>SAN RAFAEL ABAJO</t>
  </si>
  <si>
    <t>J.N. Valencia</t>
  </si>
  <si>
    <t>GUÁPILES</t>
  </si>
  <si>
    <t>J.N. Guápiles</t>
  </si>
  <si>
    <t>POCOCÍ</t>
  </si>
  <si>
    <t>HEREDIA</t>
  </si>
  <si>
    <t>J.N. Cleto González Víquez</t>
  </si>
  <si>
    <t>J.N. Rafael Moya Murillo</t>
  </si>
  <si>
    <t>J.N. Juan Mora Fernández</t>
  </si>
  <si>
    <t>SANTA BÁRBARA</t>
  </si>
  <si>
    <t>J.N. Pedro Mª Badilla B.</t>
  </si>
  <si>
    <t>J.N. Pedro Murillo Pérez</t>
  </si>
  <si>
    <t>BARVA</t>
  </si>
  <si>
    <t>J.N. Benito Saenz Y Reyes</t>
  </si>
  <si>
    <t>SANTO DOMINGO</t>
  </si>
  <si>
    <t>J.N. Jose Ezequiel Gonzalez Vindas</t>
  </si>
  <si>
    <t>SAN PABLO</t>
  </si>
  <si>
    <t>J.N. Jose Marti</t>
  </si>
  <si>
    <t>SAN ISIDRO</t>
  </si>
  <si>
    <t>J.N. España</t>
  </si>
  <si>
    <t>BELÉN</t>
  </si>
  <si>
    <t>J.N. Estados Unidos De América</t>
  </si>
  <si>
    <t>FLORES</t>
  </si>
  <si>
    <t>SAN JOAQUÍN</t>
  </si>
  <si>
    <t>LIBERIA</t>
  </si>
  <si>
    <t>J.N. Liberia</t>
  </si>
  <si>
    <t>J.N. San Roque</t>
  </si>
  <si>
    <t>OCCIDENTE</t>
  </si>
  <si>
    <t>J.N. Felicitas Ramirez Vega</t>
  </si>
  <si>
    <t>SAN RAMÓN</t>
  </si>
  <si>
    <t>J.N. Jose Joaquin Salas Perez</t>
  </si>
  <si>
    <t>J.N. Federico Salas Carvajal</t>
  </si>
  <si>
    <t>SAN JUAN</t>
  </si>
  <si>
    <t>J.N. Sarchi Norte</t>
  </si>
  <si>
    <t>VALVERDE VEGA</t>
  </si>
  <si>
    <t>SARCHÍ NORTE</t>
  </si>
  <si>
    <t>J.N. Republica De Colombia</t>
  </si>
  <si>
    <t>NARANJO</t>
  </si>
  <si>
    <t>J.N. Manuel Bernardo Gomez</t>
  </si>
  <si>
    <t>PALMARES</t>
  </si>
  <si>
    <t>J.N. El Roble</t>
  </si>
  <si>
    <t>EL ROBLE</t>
  </si>
  <si>
    <t>J.N. Riojalandia</t>
  </si>
  <si>
    <t>BARRANCA</t>
  </si>
  <si>
    <t>J.N. Fray Casiano De Madrid</t>
  </si>
  <si>
    <t>CHACARITA</t>
  </si>
  <si>
    <t>J.N. Puntarenas</t>
  </si>
  <si>
    <t>J.N. Esparza</t>
  </si>
  <si>
    <t>ESPARZA</t>
  </si>
  <si>
    <t>ESPÍRITU SANTO</t>
  </si>
  <si>
    <t>SAN JOSÉ CENTRAL</t>
  </si>
  <si>
    <t>J.N. Colonia Kennedy</t>
  </si>
  <si>
    <t>SAN SEBASTIÁN</t>
  </si>
  <si>
    <t>J.N. Cristo Rey</t>
  </si>
  <si>
    <t>HOSPITAL</t>
  </si>
  <si>
    <t>J.N. Lilia Ramos Valverde</t>
  </si>
  <si>
    <t>CATEDRAL</t>
  </si>
  <si>
    <t>J.N. Omar Dengo Guerrero</t>
  </si>
  <si>
    <t>J.N. Republica De Haiti</t>
  </si>
  <si>
    <t>J.N. San Sebastian</t>
  </si>
  <si>
    <t>J.N. Arturo Urien Galloso</t>
  </si>
  <si>
    <t>J.N. Justo A. Facio</t>
  </si>
  <si>
    <t>J.N. Maternal Montesoriano</t>
  </si>
  <si>
    <t>CARMEN</t>
  </si>
  <si>
    <t>J.N. Napoleon Quesada</t>
  </si>
  <si>
    <t>ZAPOTE</t>
  </si>
  <si>
    <t>J.N. Republica Dominicana</t>
  </si>
  <si>
    <t>SAN FRANCISCO DE DOS RÍOS</t>
  </si>
  <si>
    <t>J.N. Sarita Montealegre</t>
  </si>
  <si>
    <t>CURRIDABAT</t>
  </si>
  <si>
    <t>J.N. Jorge Debravo</t>
  </si>
  <si>
    <t>HATILLO</t>
  </si>
  <si>
    <t>J.N. Manuel Belgrano</t>
  </si>
  <si>
    <t>J.N. Miguel De Cervantes Saavedra</t>
  </si>
  <si>
    <t>J.N. Republica Del Paraguay</t>
  </si>
  <si>
    <t>Sedes Don Bosco (Preescolar)</t>
  </si>
  <si>
    <t>ALAJUELITA</t>
  </si>
  <si>
    <t>CONCEPCIÓN</t>
  </si>
  <si>
    <t>J.N. Concepcion</t>
  </si>
  <si>
    <t>J.N. Ismael Coto Fernandez</t>
  </si>
  <si>
    <t>SAN JOSECITO</t>
  </si>
  <si>
    <t>J.N. Republica Popular China</t>
  </si>
  <si>
    <t>J.N. República Popular China</t>
  </si>
  <si>
    <t>SAN JOSÉ NORTE</t>
  </si>
  <si>
    <t>J.N. Flora Chacon Cordoba</t>
  </si>
  <si>
    <t>GOICOECHEA</t>
  </si>
  <si>
    <t>J.N. Juan Enrique Pestalozzi</t>
  </si>
  <si>
    <t>PURRAL</t>
  </si>
  <si>
    <t>J.N. Roberto Cantillano Vindas</t>
  </si>
  <si>
    <t>IPÍS</t>
  </si>
  <si>
    <t>J.N. Dante Alighieri</t>
  </si>
  <si>
    <t>MONTES DE OCA</t>
  </si>
  <si>
    <t>J.N. Inglaterra</t>
  </si>
  <si>
    <t>J.N. Esmeralda Oreamuno</t>
  </si>
  <si>
    <t>TIBÁS</t>
  </si>
  <si>
    <t>CINCO ESQUINAS</t>
  </si>
  <si>
    <t>J.N. Jardines De Tibas</t>
  </si>
  <si>
    <t>ANSELMO LLORENTE</t>
  </si>
  <si>
    <t>J.N. Jose Rafael Araya Rojas</t>
  </si>
  <si>
    <t>J.N. Miguel Obregon Lizano</t>
  </si>
  <si>
    <t>J.N. Porfirio Brenes Castro</t>
  </si>
  <si>
    <t>MORAVIA</t>
  </si>
  <si>
    <t>SAN VICENTE</t>
  </si>
  <si>
    <t>J.N. Dulce Nombre</t>
  </si>
  <si>
    <t>VÁSQUEZ DE CORONADO</t>
  </si>
  <si>
    <t>DULCE NOMBRE DE JESÚS</t>
  </si>
  <si>
    <t>J.N. Jose Ana Marin Cubero</t>
  </si>
  <si>
    <t>SAN JOSÉ OESTE</t>
  </si>
  <si>
    <t>J.N. Juan Rafael Mora</t>
  </si>
  <si>
    <t>MERCED</t>
  </si>
  <si>
    <t>J.N. Margarita Esquivel</t>
  </si>
  <si>
    <t>J.N. Carlos Sanabria Mora</t>
  </si>
  <si>
    <t>PAVAS</t>
  </si>
  <si>
    <t>J.N. Lomas Del Rio</t>
  </si>
  <si>
    <t>J.N. Rincon Grande</t>
  </si>
  <si>
    <t>J.N. Juan Xxiii</t>
  </si>
  <si>
    <t>ESCAZÚ</t>
  </si>
  <si>
    <t>J.N. Andres Bello Lopez</t>
  </si>
  <si>
    <t>SANTA ANA</t>
  </si>
  <si>
    <t>J.N. Finca La Caja</t>
  </si>
  <si>
    <t>URUCA</t>
  </si>
  <si>
    <t>SANTA CRUZ</t>
  </si>
  <si>
    <t>J.N. Josefina Lopez Bonilla</t>
  </si>
  <si>
    <t>J.N. Filadelfia</t>
  </si>
  <si>
    <t>CARRILLO</t>
  </si>
  <si>
    <t>FILADELFIA</t>
  </si>
  <si>
    <t>J.N. Turrialba</t>
  </si>
  <si>
    <t>Esc. Colinas Del Este</t>
  </si>
  <si>
    <t>QUEPOS</t>
  </si>
  <si>
    <t>Esc. El Estadio</t>
  </si>
  <si>
    <t>Esc. El Sukia</t>
  </si>
  <si>
    <t>DOTA</t>
  </si>
  <si>
    <t>SANTA MARÍA</t>
  </si>
  <si>
    <t>Esc. La Inmaculada</t>
  </si>
  <si>
    <t>Esc. Londres</t>
  </si>
  <si>
    <t>NARANJITO</t>
  </si>
  <si>
    <t>Esc. Manuel Antonio</t>
  </si>
  <si>
    <t>Esc. María Luisa De Castro</t>
  </si>
  <si>
    <t>Esc. Portón De Naranjo</t>
  </si>
  <si>
    <t>Esc. Quebrada Arroyo</t>
  </si>
  <si>
    <t>TARRAZÚ</t>
  </si>
  <si>
    <t>SAN LORENZO</t>
  </si>
  <si>
    <t>Esc. Republica De Corea</t>
  </si>
  <si>
    <t>Esc. República De Corea</t>
  </si>
  <si>
    <t>Esc. Villa Nueva</t>
  </si>
  <si>
    <t>Esc. Dos Bocas</t>
  </si>
  <si>
    <t>SAVEGRE</t>
  </si>
  <si>
    <t>Esc. El Negro</t>
  </si>
  <si>
    <t>Esc. El Pasito</t>
  </si>
  <si>
    <t>Esc. El Silencio</t>
  </si>
  <si>
    <t>Esc. Finca Llorona</t>
  </si>
  <si>
    <t>Esc. Finca Marítima</t>
  </si>
  <si>
    <t>Esc. Finca Mona</t>
  </si>
  <si>
    <t>Esc. Juan Bautista Santamaria</t>
  </si>
  <si>
    <t>Esc. Portalón</t>
  </si>
  <si>
    <t>Esc. Roncador</t>
  </si>
  <si>
    <t>Esc. Sábalo</t>
  </si>
  <si>
    <t>Esc. San Andrés</t>
  </si>
  <si>
    <t>Esc. San Cristóbal</t>
  </si>
  <si>
    <t>Esc. Santa Marta</t>
  </si>
  <si>
    <t>Esc. Santo Domingo</t>
  </si>
  <si>
    <t>Esc. Savegre</t>
  </si>
  <si>
    <t>Esc. Barbudal De Parrita</t>
  </si>
  <si>
    <t>PARRITA</t>
  </si>
  <si>
    <t>Esc. Bijagual Sur</t>
  </si>
  <si>
    <t>ACOSTA</t>
  </si>
  <si>
    <t>SABANILLAS</t>
  </si>
  <si>
    <t>Esc. Finca Nicoya</t>
  </si>
  <si>
    <t>Esc. Invu La Guaria</t>
  </si>
  <si>
    <t>Esc. Isla Palo Seco</t>
  </si>
  <si>
    <t>Esc. Junta De Cacao</t>
  </si>
  <si>
    <t>Esc. La Palma</t>
  </si>
  <si>
    <t>Esc. Lourdes</t>
  </si>
  <si>
    <t>Esc. Palo Seco</t>
  </si>
  <si>
    <t>Esc. Parrita</t>
  </si>
  <si>
    <t>Esc. Playa Palma</t>
  </si>
  <si>
    <t>Esc. Sardinal</t>
  </si>
  <si>
    <t>Esc. Sardinal Sur</t>
  </si>
  <si>
    <t>Esc. Chires</t>
  </si>
  <si>
    <t>Esc. El Higuito</t>
  </si>
  <si>
    <t>Esc. El Jicote</t>
  </si>
  <si>
    <t>Esc. El Tigre</t>
  </si>
  <si>
    <t>Esc. Esterillos Anexa</t>
  </si>
  <si>
    <t>Esc. Esterillos Oeste</t>
  </si>
  <si>
    <t>Esc. Guapinol Norte</t>
  </si>
  <si>
    <t>Esc. La Chirraca</t>
  </si>
  <si>
    <t>Esc. La Costanera</t>
  </si>
  <si>
    <t>Esc. La Julieta</t>
  </si>
  <si>
    <t>Esc. La Loma</t>
  </si>
  <si>
    <t>Esc. La Vasconia</t>
  </si>
  <si>
    <t>Esc. Las Mesas</t>
  </si>
  <si>
    <t>Esc. Pirrís</t>
  </si>
  <si>
    <t>Esc. Playón San Isidro</t>
  </si>
  <si>
    <t>Esc. Playón Sur</t>
  </si>
  <si>
    <t>Esc. San Gerardo</t>
  </si>
  <si>
    <t>Esc. Vista De Mar</t>
  </si>
  <si>
    <t>Esc. Bajamar</t>
  </si>
  <si>
    <t>GARABITO</t>
  </si>
  <si>
    <t>TÁRCOLES</t>
  </si>
  <si>
    <t>Esc. Capulín</t>
  </si>
  <si>
    <t>Esc. Central De Jaco</t>
  </si>
  <si>
    <t>JACÓ</t>
  </si>
  <si>
    <t>Esc. Central De Jacó</t>
  </si>
  <si>
    <t>Esc. Cuarros</t>
  </si>
  <si>
    <t>Esc. Hacienda Jacó</t>
  </si>
  <si>
    <t>Esc. Herradura</t>
  </si>
  <si>
    <t>Esc. Lagunillas</t>
  </si>
  <si>
    <t>Esc. Playa Hermosa</t>
  </si>
  <si>
    <t>Esc. Pochotal</t>
  </si>
  <si>
    <t>Esc. Pueblo Nuevo</t>
  </si>
  <si>
    <t>Esc. Quebrada Amarilla</t>
  </si>
  <si>
    <t>Esc. Quebrada Ganado</t>
  </si>
  <si>
    <t>Esc. República De Guyana</t>
  </si>
  <si>
    <t>Esc. Tárcoles</t>
  </si>
  <si>
    <t>Esc. Cerritos</t>
  </si>
  <si>
    <t>Esc. Cerros</t>
  </si>
  <si>
    <t>Esc. Cerros Arriba</t>
  </si>
  <si>
    <t>Esc. Damas</t>
  </si>
  <si>
    <t>Esc. Damitas</t>
  </si>
  <si>
    <t>Esc. El Cocal</t>
  </si>
  <si>
    <t>Esc. Finca Anita</t>
  </si>
  <si>
    <t>Esc. Finca Pocares</t>
  </si>
  <si>
    <t>Esc. Isla Damas N°2</t>
  </si>
  <si>
    <t>Esc. La Gallega</t>
  </si>
  <si>
    <t>Esc. Las Vueltas</t>
  </si>
  <si>
    <t>Esc. Paquita</t>
  </si>
  <si>
    <t>Esc. Ascension Esquivel Ibarra</t>
  </si>
  <si>
    <t>Esc. Ascensión Esquivel Ibarra</t>
  </si>
  <si>
    <t>Esc. Bernardo Soto Alfaro</t>
  </si>
  <si>
    <t>Esc. Cinco Esquinas</t>
  </si>
  <si>
    <t>CARRIZAL</t>
  </si>
  <si>
    <t>Esc. Guadalupe</t>
  </si>
  <si>
    <t>Esc. José Manuel Herrera Salas</t>
  </si>
  <si>
    <t>Esc. Juan Rafael Meoño Hidalgo</t>
  </si>
  <si>
    <t>Esc. Leon Cortes Castro</t>
  </si>
  <si>
    <t>Esc. León Cortés Castro (Carrizal)</t>
  </si>
  <si>
    <t>Esc. Manuel Francisco Carrillo Saborio</t>
  </si>
  <si>
    <t>Esc. Manuel Francisco Carrillo Saborío</t>
  </si>
  <si>
    <t>Esc. República De Guatemala</t>
  </si>
  <si>
    <t>Programa Itinerante Artes Plásticas</t>
  </si>
  <si>
    <t>Programa Itinerante Segunda Lengua Trans</t>
  </si>
  <si>
    <t>Esc. Aeropuerto</t>
  </si>
  <si>
    <t>RÍO SEGUNDO</t>
  </si>
  <si>
    <t>Esc. California</t>
  </si>
  <si>
    <t>Esc. David Gonzalez Alfaro</t>
  </si>
  <si>
    <t>Esc. David González Alfaro</t>
  </si>
  <si>
    <t>Esc. Holanda</t>
  </si>
  <si>
    <t>Esc. Invu Las Cañas</t>
  </si>
  <si>
    <t>Esc. Manuela Santamaría</t>
  </si>
  <si>
    <t>Esc. Maurilio Soto Alfaro</t>
  </si>
  <si>
    <t>Esc. Miguel Hidalgo Bastos</t>
  </si>
  <si>
    <t>Esc. Miguel Obregon Lizano</t>
  </si>
  <si>
    <t>Esc. Miguel Obregón Lizano</t>
  </si>
  <si>
    <t>Esc. Unión De Rosales</t>
  </si>
  <si>
    <t>Esc. Villa Bonita</t>
  </si>
  <si>
    <t>Esc. Alberto Echandi Montero</t>
  </si>
  <si>
    <t>Esc. Carbonal</t>
  </si>
  <si>
    <t>Esc. Dr. Adolfo Jimenez De La Guardia</t>
  </si>
  <si>
    <t>TAMBOR</t>
  </si>
  <si>
    <t>Esc. Dr. Adolfo Jiménez De La Guardia</t>
  </si>
  <si>
    <t>Esc. Enrique Riba Morella</t>
  </si>
  <si>
    <t>Esc. Ermida Blanco González</t>
  </si>
  <si>
    <t>SABANILLA</t>
  </si>
  <si>
    <t>Esc. Fraijanes</t>
  </si>
  <si>
    <t>Esc. Guadalajara</t>
  </si>
  <si>
    <t>Esc. Itiquis</t>
  </si>
  <si>
    <t>Esc. La Laguna</t>
  </si>
  <si>
    <t>Esc. Luis Felipe Gonzalez Flores</t>
  </si>
  <si>
    <t>Esc. Luis Felipe González Flores</t>
  </si>
  <si>
    <t>Esc. Luis Sibaja García</t>
  </si>
  <si>
    <t>Esc. Mario Agüero González</t>
  </si>
  <si>
    <t>Esc. Nicolás Chacón Vargas</t>
  </si>
  <si>
    <t>Esc. Poasito</t>
  </si>
  <si>
    <t>Esc. Quebradas</t>
  </si>
  <si>
    <t>Esc. Rafael Alberto Luna Herrera</t>
  </si>
  <si>
    <t>Esc. Silvia Montero Zamora</t>
  </si>
  <si>
    <t>Esc. Timoleón Morera Soto</t>
  </si>
  <si>
    <t>Esc. El Roble</t>
  </si>
  <si>
    <t>Esc. Enrique Pinto Fernandez</t>
  </si>
  <si>
    <t>Esc. Enrique Pinto Fernández</t>
  </si>
  <si>
    <t>Esc. Gabriela Mistral</t>
  </si>
  <si>
    <t>GUÁCIMA</t>
  </si>
  <si>
    <t>Esc. Juan Santamaría</t>
  </si>
  <si>
    <t>Esc. Julia Fernandez Rodriguez</t>
  </si>
  <si>
    <t>Esc. Julia Fernández Rodríguez</t>
  </si>
  <si>
    <t>Esc. La Pradera (Alajuela)</t>
  </si>
  <si>
    <t>Esc. León Cortés Castro (La Guácima)</t>
  </si>
  <si>
    <t>Esc. María Vargas Rodríguez</t>
  </si>
  <si>
    <t>Esc. Once De Abril</t>
  </si>
  <si>
    <t>Esc. Rincón Chiquito</t>
  </si>
  <si>
    <t>Esc. Rincón De Herrera</t>
  </si>
  <si>
    <t>Esc. Santa Fe</t>
  </si>
  <si>
    <t>Esc. General Jose De San Martin</t>
  </si>
  <si>
    <t>Esc. General José De San Martín</t>
  </si>
  <si>
    <t>Esc. Jesús Magdaleno Vargas Aguilar</t>
  </si>
  <si>
    <t>Esc. Jesus Ocaña Rojas</t>
  </si>
  <si>
    <t>Esc. Jesús Ocaña Rojas</t>
  </si>
  <si>
    <t>Esc. Julia Fernández De Cortés</t>
  </si>
  <si>
    <t>GARITA</t>
  </si>
  <si>
    <t>Esc. Lagos Del Coyol</t>
  </si>
  <si>
    <t>Esc. Mariana Madrigal De La O</t>
  </si>
  <si>
    <t>Esc. Mixta De Siquiares</t>
  </si>
  <si>
    <t>TURRÚCARES</t>
  </si>
  <si>
    <t>Esc. Pacto Del Jocote</t>
  </si>
  <si>
    <t>Esc. Ricardo Fernandez Guardia</t>
  </si>
  <si>
    <t>Esc. Ricardo Fernández Guardia</t>
  </si>
  <si>
    <t>Esc. Rincón De Cacao</t>
  </si>
  <si>
    <t>Esc. San Miguel (Turrúcares)</t>
  </si>
  <si>
    <t>Esc. Santa Rita</t>
  </si>
  <si>
    <t>Esc. Santa Rita (San José)</t>
  </si>
  <si>
    <t>Esc. Tuetal Sur</t>
  </si>
  <si>
    <t>Esc. Turrúcares</t>
  </si>
  <si>
    <t>Esc. Víctor Argüello Murillo</t>
  </si>
  <si>
    <t>Esc. Alfredo Gomez Zamora</t>
  </si>
  <si>
    <t>SAN ROQUE</t>
  </si>
  <si>
    <t>Esc. Alice Moya Rodriguez</t>
  </si>
  <si>
    <t>Esc. Altos De Cajón</t>
  </si>
  <si>
    <t>BOLÍVAR</t>
  </si>
  <si>
    <t>Esc. El Achiote</t>
  </si>
  <si>
    <t>Esc. El Cajón</t>
  </si>
  <si>
    <t>Esc. Eulogia Ruiz Ruiz</t>
  </si>
  <si>
    <t>Esc. Jacinto Paniagüa Rodríguez</t>
  </si>
  <si>
    <t>Esc. José Joaquín Mora Sibaja</t>
  </si>
  <si>
    <t>Esc. Julio Peña Morúa</t>
  </si>
  <si>
    <t>Esc. León Cortés Castro (Grecia)</t>
  </si>
  <si>
    <t>Esc. San Luis (Grecia)</t>
  </si>
  <si>
    <t>Esc. San Miguel Abajo (Grecia)</t>
  </si>
  <si>
    <t>Esc. Calle Liles</t>
  </si>
  <si>
    <t>Esc. Chilamate</t>
  </si>
  <si>
    <t>Esc. El Sitio</t>
  </si>
  <si>
    <t>Esc. Guatusa</t>
  </si>
  <si>
    <t>Esc. I.M.A.S.</t>
  </si>
  <si>
    <t>Esc. José Miguel Zumbado Soto</t>
  </si>
  <si>
    <t>CARRILLOS</t>
  </si>
  <si>
    <t>Esc. La Pradera (Poás)</t>
  </si>
  <si>
    <t>SABANA REDONDA</t>
  </si>
  <si>
    <t>Esc. Luis Rodríguez Salas</t>
  </si>
  <si>
    <t>Esc. Monseñor Delfin Quesada Castro</t>
  </si>
  <si>
    <t>Esc. Monseñor Delfín Quesada Castro</t>
  </si>
  <si>
    <t>Esc. Pedro Aguirre Cerda</t>
  </si>
  <si>
    <t>Esc. San Juan Norte</t>
  </si>
  <si>
    <t>Esc. San Juan Sur</t>
  </si>
  <si>
    <t>Esc. San Luis</t>
  </si>
  <si>
    <t>Esc. San Luis De Carrillos</t>
  </si>
  <si>
    <t>Esc. Santa Cecilia</t>
  </si>
  <si>
    <t>Esc. Santa Rosa</t>
  </si>
  <si>
    <t>Esc. Alto Del Monte</t>
  </si>
  <si>
    <t>ATENAS</t>
  </si>
  <si>
    <t>JESÚS</t>
  </si>
  <si>
    <t>Esc. Alto Lopez</t>
  </si>
  <si>
    <t>Esc. Altos De Naranjo</t>
  </si>
  <si>
    <t>Esc. Barroeta</t>
  </si>
  <si>
    <t>Esc. Central De Atenas</t>
  </si>
  <si>
    <t>Esc. Chucaz De Mora</t>
  </si>
  <si>
    <t>PICAGRES</t>
  </si>
  <si>
    <t>Esc. Estanquillos</t>
  </si>
  <si>
    <t>Esc. Fátima</t>
  </si>
  <si>
    <t>MERCEDES</t>
  </si>
  <si>
    <t>Esc. Guácimo</t>
  </si>
  <si>
    <t>ESCOBAL</t>
  </si>
  <si>
    <t>Esc. Jesús De Atenas</t>
  </si>
  <si>
    <t>Esc. La Balsa</t>
  </si>
  <si>
    <t>Esc. Monseñor Sanabria Martínez</t>
  </si>
  <si>
    <t>Esc. Morazán</t>
  </si>
  <si>
    <t>Esc. Nueva De Los Altos</t>
  </si>
  <si>
    <t>Esc. Pavas</t>
  </si>
  <si>
    <t>Esc. Sabana Larga</t>
  </si>
  <si>
    <t>Esc. San Isidro</t>
  </si>
  <si>
    <t>Esc. San José Norte</t>
  </si>
  <si>
    <t>Esc. San José Sur</t>
  </si>
  <si>
    <t>Esc. Santa Eulalia</t>
  </si>
  <si>
    <t>SANTA EULALIA</t>
  </si>
  <si>
    <t>Esc. Thomas Jefferson</t>
  </si>
  <si>
    <t>Esc. Tomás Sandoval</t>
  </si>
  <si>
    <t>Esc. Tranquilino Víquez Rodríguez</t>
  </si>
  <si>
    <t>Esc. Arturo Quiros Carranza</t>
  </si>
  <si>
    <t>COYOLAR</t>
  </si>
  <si>
    <t>Esc. Bartolomé Androvetto Garello</t>
  </si>
  <si>
    <t>SAN MATEO</t>
  </si>
  <si>
    <t>DESMONTE</t>
  </si>
  <si>
    <t>Esc. Cebadilla</t>
  </si>
  <si>
    <t>Esc. Desamparados</t>
  </si>
  <si>
    <t>Esc. Dulce Nombre</t>
  </si>
  <si>
    <t>Esc. Hacienda Vieja</t>
  </si>
  <si>
    <t>HACIENDA VIEJA</t>
  </si>
  <si>
    <t>Esc. I.D.A. El Vivero</t>
  </si>
  <si>
    <t>Esc. I.D.A. Salinas</t>
  </si>
  <si>
    <t>LA CEIBA</t>
  </si>
  <si>
    <t>Esc. La Libertad</t>
  </si>
  <si>
    <t>Esc. Labrador</t>
  </si>
  <si>
    <t>LABRADOR</t>
  </si>
  <si>
    <t>Esc. Maderal</t>
  </si>
  <si>
    <t>Esc. Miguel Rodríguez Villarreal</t>
  </si>
  <si>
    <t>Esc. Mollejones</t>
  </si>
  <si>
    <t>Esc. Nueva Santa Rita</t>
  </si>
  <si>
    <t>Esc. Parcelas Del I.T.C.O.</t>
  </si>
  <si>
    <t>Esc. Primo Vargas Valverde</t>
  </si>
  <si>
    <t>Esc. Ramadas</t>
  </si>
  <si>
    <t>Esc. Ramona Sosa Moreno</t>
  </si>
  <si>
    <t>MASTATE</t>
  </si>
  <si>
    <t>Esc. Ricardo Batalla Perez</t>
  </si>
  <si>
    <t>Esc. Roberto Castro Vargas</t>
  </si>
  <si>
    <t>Esc. Rogelio Sotela Bonilla</t>
  </si>
  <si>
    <t>JESÚS MARÍA</t>
  </si>
  <si>
    <t>Esc. San Jerónimo</t>
  </si>
  <si>
    <t>Esc. San Juan De Dios Higuito</t>
  </si>
  <si>
    <t>Esc. Santa Rita (Orotina)</t>
  </si>
  <si>
    <t>Esc. Tobías Guzmán Brenes</t>
  </si>
  <si>
    <t>Esc. Carlos Manuel Rojas Quiros</t>
  </si>
  <si>
    <t>Esc. Carlos María Rodríguez</t>
  </si>
  <si>
    <t>Esc. Eduardo Pinto Hernández</t>
  </si>
  <si>
    <t>TACARES</t>
  </si>
  <si>
    <t>Esc. Francisco Alfaro Rojas</t>
  </si>
  <si>
    <t>Esc. José Manuel Peralta Quesada</t>
  </si>
  <si>
    <t>PUENTE PIEDRA</t>
  </si>
  <si>
    <t>Esc. Juan Arrieta Miranda</t>
  </si>
  <si>
    <t>Esc. La Cataluña</t>
  </si>
  <si>
    <t>Esc. María Teresa Obregón Loría</t>
  </si>
  <si>
    <t>Esc. Otto Kopper Steffens</t>
  </si>
  <si>
    <t>Esc. Puente De Piedra</t>
  </si>
  <si>
    <t>Esc. Rafael Ángel Calderón Guardia</t>
  </si>
  <si>
    <t>Esc. Ramón Herrero Vitoria</t>
  </si>
  <si>
    <t>Esc. Raúl Rojas Rodríguez</t>
  </si>
  <si>
    <t>Esc. San Rafael</t>
  </si>
  <si>
    <t>Esc. Santa Gertrudis Sur</t>
  </si>
  <si>
    <t>Esc. Silvestre Rojas Murillo</t>
  </si>
  <si>
    <t>Esc. Simon Bolivar Palacios</t>
  </si>
  <si>
    <t>Esc. Simón Bolívar Palacios</t>
  </si>
  <si>
    <t>Esc. Urbano Oviedo Alfaro</t>
  </si>
  <si>
    <t>Esc. Agua Caliente</t>
  </si>
  <si>
    <t>PALMIRA</t>
  </si>
  <si>
    <t>Esc. Antonio Obando Espinoza</t>
  </si>
  <si>
    <t>Esc. Bebedero</t>
  </si>
  <si>
    <t>BEBEDERO</t>
  </si>
  <si>
    <t>Esc. Bello Horizonte</t>
  </si>
  <si>
    <t>Esc. Buenos Aires</t>
  </si>
  <si>
    <t>Esc. Corobicí</t>
  </si>
  <si>
    <t>Esc. Hacienda Taboga</t>
  </si>
  <si>
    <t>Esc. Higuerón</t>
  </si>
  <si>
    <t>Esc. I.D.A. San Luis</t>
  </si>
  <si>
    <t>Esc. Jerónimo Fernández Rojas</t>
  </si>
  <si>
    <t>Esc. Lajas</t>
  </si>
  <si>
    <t>Esc. Las Palmas</t>
  </si>
  <si>
    <t>Esc. Los Cedros</t>
  </si>
  <si>
    <t>Esc. Monseñor Luis Leipold</t>
  </si>
  <si>
    <t>Esc. Nueva Guatemala</t>
  </si>
  <si>
    <t>Esc. Paso Lajas</t>
  </si>
  <si>
    <t>Esc. Río Corobicí</t>
  </si>
  <si>
    <t>Esc. San Luis (Cañas)</t>
  </si>
  <si>
    <t>Esc. San Miguel (Cañas)</t>
  </si>
  <si>
    <t>Esc. Sandial</t>
  </si>
  <si>
    <t>Esc. Arizona</t>
  </si>
  <si>
    <t>ABANGARES</t>
  </si>
  <si>
    <t>Esc. Concepción (Las Juntas)</t>
  </si>
  <si>
    <t>LAS JUNTAS</t>
  </si>
  <si>
    <t>Esc. Coyolito</t>
  </si>
  <si>
    <t>Esc. Delia Oviedo De Acuña</t>
  </si>
  <si>
    <t>Esc. Limonal</t>
  </si>
  <si>
    <t>Esc. Los Ángeles (Abangares)</t>
  </si>
  <si>
    <t>Esc. Matapalo</t>
  </si>
  <si>
    <t>Esc. San Juan Chiquito</t>
  </si>
  <si>
    <t>Esc. San Juan Grande</t>
  </si>
  <si>
    <t>Esc. Santa Lucía (Abangares)</t>
  </si>
  <si>
    <t>Esc. Tres Amigos</t>
  </si>
  <si>
    <t>SIERRA</t>
  </si>
  <si>
    <t>Esc. Arenal</t>
  </si>
  <si>
    <t>TILARÁN</t>
  </si>
  <si>
    <t>ARENAL</t>
  </si>
  <si>
    <t>Esc. Cerro San José</t>
  </si>
  <si>
    <t>LÍBANO</t>
  </si>
  <si>
    <t>Esc. El Aguacate</t>
  </si>
  <si>
    <t>TIERRAS MORENAS</t>
  </si>
  <si>
    <t>TRONADORA</t>
  </si>
  <si>
    <t>Esc. I.D.A. Asentamiento Nuevo Arenal</t>
  </si>
  <si>
    <t>Esc. Jaime Gutiérrez Braun</t>
  </si>
  <si>
    <t>Esc. Jose Maria Calderon</t>
  </si>
  <si>
    <t>Esc. José María Calderón</t>
  </si>
  <si>
    <t>Esc. La Maravilla</t>
  </si>
  <si>
    <t>SANTA ROSA</t>
  </si>
  <si>
    <t>Esc. La Unión</t>
  </si>
  <si>
    <t>Esc. Las Parcelas</t>
  </si>
  <si>
    <t>Esc. Linda Vista</t>
  </si>
  <si>
    <t>Esc. Los Ángeles (Tilarán)</t>
  </si>
  <si>
    <t>Esc. Mata De Caña</t>
  </si>
  <si>
    <t>Esc. Monseñor Morera Vega</t>
  </si>
  <si>
    <t>Esc. Paraíso</t>
  </si>
  <si>
    <t>Esc. Quebrada Grande</t>
  </si>
  <si>
    <t>QUEBRADA GRANDE</t>
  </si>
  <si>
    <t>Esc. Ranchitos</t>
  </si>
  <si>
    <t>Esc. Río Chiquito</t>
  </si>
  <si>
    <t>Esc. Río Piedras</t>
  </si>
  <si>
    <t>Esc. Rosita Chávez De Cabezas</t>
  </si>
  <si>
    <t>Esc. Sabalito</t>
  </si>
  <si>
    <t>Esc. San Luis (Tilarán)</t>
  </si>
  <si>
    <t>Esc. Solania</t>
  </si>
  <si>
    <t>Esc. Tronadora</t>
  </si>
  <si>
    <t>Esc. Viejo Arenal</t>
  </si>
  <si>
    <t>Esc. Barbudal</t>
  </si>
  <si>
    <t>COLORADO</t>
  </si>
  <si>
    <t>Esc. Barrio Jesús</t>
  </si>
  <si>
    <t>Esc. Colorado</t>
  </si>
  <si>
    <t>Esc. Concepción (Colorado)</t>
  </si>
  <si>
    <t>Esc. El Níspero</t>
  </si>
  <si>
    <t>POROZAL</t>
  </si>
  <si>
    <t>Esc. Higuerillas</t>
  </si>
  <si>
    <t>Esc. Joaquín Arroyo</t>
  </si>
  <si>
    <t>Esc. Las Brisas (Abangares)</t>
  </si>
  <si>
    <t>Esc. María Raffols</t>
  </si>
  <si>
    <t>Esc. Peñas Blancas</t>
  </si>
  <si>
    <t>Esc. Piedra Verde</t>
  </si>
  <si>
    <t>Esc. Porozal</t>
  </si>
  <si>
    <t>Esc. Pueblo Nuevo (Abangares)</t>
  </si>
  <si>
    <t>Esc. Raizal</t>
  </si>
  <si>
    <t>Esc. San Buenaventura</t>
  </si>
  <si>
    <t>Esc. Santa Lucía (Cañas)</t>
  </si>
  <si>
    <t>Esc. Tiquiruzas</t>
  </si>
  <si>
    <t>Esc. Altos De Cebadilla</t>
  </si>
  <si>
    <t>Esc. Cabecera De Cañas</t>
  </si>
  <si>
    <t>Esc. Campos De Oro</t>
  </si>
  <si>
    <t>Esc. Candelaria</t>
  </si>
  <si>
    <t>Esc. Cañitas</t>
  </si>
  <si>
    <t>Esc. El Dos (Abangares)</t>
  </si>
  <si>
    <t>Esc. El Dos (Tilarán)</t>
  </si>
  <si>
    <t>Esc. La Cruz</t>
  </si>
  <si>
    <t>Esc. La Esperanza</t>
  </si>
  <si>
    <t>Esc. La Plaza</t>
  </si>
  <si>
    <t>Esc. Las Brisas (Tilarán)</t>
  </si>
  <si>
    <t>Esc. Las Nubes</t>
  </si>
  <si>
    <t>Esc. Los Patios</t>
  </si>
  <si>
    <t>Esc. Los Tornos</t>
  </si>
  <si>
    <t>Esc. Monte Los Olivos</t>
  </si>
  <si>
    <t>Esc. Pueblo Nuevo (Tilarán)</t>
  </si>
  <si>
    <t>Esc. San Miguel (Tilarán)</t>
  </si>
  <si>
    <t>Esc. Tres Hermanos</t>
  </si>
  <si>
    <t>Esc. Turín</t>
  </si>
  <si>
    <t>Esc. Jesús Jiménez</t>
  </si>
  <si>
    <t>Esc. Julián Volio Llorente</t>
  </si>
  <si>
    <t>Esc. Los Angeles</t>
  </si>
  <si>
    <t>Esc. Nuestra Señora De Fátima</t>
  </si>
  <si>
    <t>Esc. Padre Peralta</t>
  </si>
  <si>
    <t>Esc. Rafael Hernández Madriz</t>
  </si>
  <si>
    <t>Esc. San Blas</t>
  </si>
  <si>
    <t>Esc. Winston Churchill Spencer</t>
  </si>
  <si>
    <t>Esc. Carlos Joaquin Peralta Echeverria</t>
  </si>
  <si>
    <t>Esc. Carlos Monge Alfaro</t>
  </si>
  <si>
    <t>Esc. Coope Rosales</t>
  </si>
  <si>
    <t>Esc. Domingo Faustino Sarmiento (Dulce Nombre)</t>
  </si>
  <si>
    <t>DULCE NOMBRE</t>
  </si>
  <si>
    <t>Esc. La Angelina</t>
  </si>
  <si>
    <t>LLANO GRANDE</t>
  </si>
  <si>
    <t>Esc. La Pitahaya</t>
  </si>
  <si>
    <t>Esc. Llano Grande (Cartago)</t>
  </si>
  <si>
    <t>Esc. Pastor Barquero Obando</t>
  </si>
  <si>
    <t>Esc. Proceso Solano Ramírez</t>
  </si>
  <si>
    <t>Esc. Quircot</t>
  </si>
  <si>
    <t>Esc. Republica Francesa</t>
  </si>
  <si>
    <t>Esc. República Francesa</t>
  </si>
  <si>
    <t>Esc. San Ignacio De Loyola</t>
  </si>
  <si>
    <t>Esc. Barrio Nuevo</t>
  </si>
  <si>
    <t>Esc. Cacique Guarco</t>
  </si>
  <si>
    <t>Esc. Caragral</t>
  </si>
  <si>
    <t>PATIO DE AGUA</t>
  </si>
  <si>
    <t>Esc. Carlos Luis Valverde Vega (El Guarco)</t>
  </si>
  <si>
    <t>Esc. Casamata</t>
  </si>
  <si>
    <t>Esc. Conventillo</t>
  </si>
  <si>
    <t>Esc. El Empalme</t>
  </si>
  <si>
    <t>SAN CRISTÓBAL</t>
  </si>
  <si>
    <t>Esc. Guatuso</t>
  </si>
  <si>
    <t>Esc. Guayabal</t>
  </si>
  <si>
    <t>Esc. Japón</t>
  </si>
  <si>
    <t>Esc. José Joaquín Peralta Esquivel</t>
  </si>
  <si>
    <t>TOBOSI</t>
  </si>
  <si>
    <t>Esc. Josefa Calderón Naranjo</t>
  </si>
  <si>
    <t>Esc. Juan Manuel Monge Cedeño</t>
  </si>
  <si>
    <t>Esc. Juan Ramírez Ramírez</t>
  </si>
  <si>
    <t>Esc. La Asunción</t>
  </si>
  <si>
    <t>Esc. La Estrella</t>
  </si>
  <si>
    <t>Esc. La Lucha</t>
  </si>
  <si>
    <t>Esc. La Paz</t>
  </si>
  <si>
    <t>Esc. Mariano Guardia Carazo</t>
  </si>
  <si>
    <t>Esc. Palmital Sur</t>
  </si>
  <si>
    <t>Esc. Palo Verde</t>
  </si>
  <si>
    <t>Esc. Patio De Agua</t>
  </si>
  <si>
    <t>Esc. República De Brasil</t>
  </si>
  <si>
    <t>Esc. Ricardo Jimenez Oreamuno</t>
  </si>
  <si>
    <t>Esc. Ricardo Jiménez Oreamuno</t>
  </si>
  <si>
    <t>Esc. San Cristóbal Norte</t>
  </si>
  <si>
    <t>Esc. San Martín (El Guarco)</t>
  </si>
  <si>
    <t>Esc. Vara Del Roble</t>
  </si>
  <si>
    <t>Esc. Alberto Gonzalez Soto</t>
  </si>
  <si>
    <t>ALVARADO</t>
  </si>
  <si>
    <t>PACAYAS</t>
  </si>
  <si>
    <t>Esc. Argentina Gongora De Robert</t>
  </si>
  <si>
    <t>POTRERO CERRADO</t>
  </si>
  <si>
    <t>Esc. Cipreses</t>
  </si>
  <si>
    <t>CIPRESES</t>
  </si>
  <si>
    <t>Esc. Corazón De Jesús</t>
  </si>
  <si>
    <t>Esc. El Bosque</t>
  </si>
  <si>
    <t>Esc. Emilio Robert Brouca</t>
  </si>
  <si>
    <t>Esc. Encarnacion Gamboa Piedra</t>
  </si>
  <si>
    <t>CAPELLADES</t>
  </si>
  <si>
    <t>Esc. Encarnación Gamboa Piedra</t>
  </si>
  <si>
    <t>Esc. Guillermo Rodríguez Aguilar</t>
  </si>
  <si>
    <t>Esc. Julio Sancho Jiménez</t>
  </si>
  <si>
    <t>Esc. La Pastora</t>
  </si>
  <si>
    <t>Esc. León Cortés Castro</t>
  </si>
  <si>
    <t>COT</t>
  </si>
  <si>
    <t>Esc. Llano Grande - Pacayas</t>
  </si>
  <si>
    <t>Esc. Manuel Ávila Camacho</t>
  </si>
  <si>
    <t>Esc. Manuel De Jesús Jiménez</t>
  </si>
  <si>
    <t>TIERRA BLANCA</t>
  </si>
  <si>
    <t>Esc. Monseñor Sanabria Martinez</t>
  </si>
  <si>
    <t>Esc. Oratorio</t>
  </si>
  <si>
    <t>Esc. Pbro. Juan De Dios Trejos</t>
  </si>
  <si>
    <t>Esc. Ramón Aguilar Fernández</t>
  </si>
  <si>
    <t>Esc. San José Obrero</t>
  </si>
  <si>
    <t>Esc. San Martín (Oreamuno)</t>
  </si>
  <si>
    <t>Esc. San Pablo</t>
  </si>
  <si>
    <t>Esc. San Rafael De Irazú</t>
  </si>
  <si>
    <t>Esc. Eugenio Corrales Bianchini</t>
  </si>
  <si>
    <t>PARAÍSO</t>
  </si>
  <si>
    <t>Esc. José Liendo Y Goicoechea</t>
  </si>
  <si>
    <t>Esc. La Fuente</t>
  </si>
  <si>
    <t>SANTIAGO</t>
  </si>
  <si>
    <t>Esc. Luis Cruz Meza</t>
  </si>
  <si>
    <t>CERVANTES</t>
  </si>
  <si>
    <t>Esc. Mario Pacheco Sáenz</t>
  </si>
  <si>
    <t>Esc. Miguel Picado Barquero</t>
  </si>
  <si>
    <t>Esc. Rescate De Ujarras</t>
  </si>
  <si>
    <t>LLANOS SANTA LUCÍA</t>
  </si>
  <si>
    <t>Esc. Santa Lucía</t>
  </si>
  <si>
    <t>Esc. Vicente Lachner Sandoval</t>
  </si>
  <si>
    <t>Esc. Barrio El Carmen</t>
  </si>
  <si>
    <t>Esc. Calle Girales</t>
  </si>
  <si>
    <t>SAN DIEGO</t>
  </si>
  <si>
    <t>Esc. Calle Mesen</t>
  </si>
  <si>
    <t>Esc. Calle Naranjo</t>
  </si>
  <si>
    <t>Esc. Carolina Bellelli</t>
  </si>
  <si>
    <t>Esc. Central De Tres Rios</t>
  </si>
  <si>
    <t>Esc. Central De Tres Ríos</t>
  </si>
  <si>
    <t>Esc. Domingo Faustino Sarmiento (San Ramón De La Unión)</t>
  </si>
  <si>
    <t>Esc. Fernando Terán Valls</t>
  </si>
  <si>
    <t>Esc. La Cima</t>
  </si>
  <si>
    <t>Esc. María Amelia Montealegre</t>
  </si>
  <si>
    <t>Esc. Moisés Coto Fernández</t>
  </si>
  <si>
    <t>Esc. Quebrada Del Fierro</t>
  </si>
  <si>
    <t>Esc. Ricardo André Strauss</t>
  </si>
  <si>
    <t>Esc. San Diego</t>
  </si>
  <si>
    <t>Esc. Santiago Del Monte</t>
  </si>
  <si>
    <t>Esc. Villas De Ayarco</t>
  </si>
  <si>
    <t>Esc. Yerbabuena</t>
  </si>
  <si>
    <t>Esc. Antonio Camacho Ortega</t>
  </si>
  <si>
    <t>CORRALILLO</t>
  </si>
  <si>
    <t>Esc. Arturo Volio Jiménez</t>
  </si>
  <si>
    <t>Esc. Cocorí</t>
  </si>
  <si>
    <t>Esc. Copalchi</t>
  </si>
  <si>
    <t>QUEBRADILLA</t>
  </si>
  <si>
    <t>Esc. Coris</t>
  </si>
  <si>
    <t>Esc. Corralillo</t>
  </si>
  <si>
    <t>Esc. Dr. Fernando Guzmán Mata</t>
  </si>
  <si>
    <t>Esc. El Alto De Quebradilla</t>
  </si>
  <si>
    <t>Esc. Félix Mata Valle</t>
  </si>
  <si>
    <t>Esc. Filadelfo Salas Céspedes</t>
  </si>
  <si>
    <t>Esc. Hector Monestel Solano</t>
  </si>
  <si>
    <t>Esc. Juan Vázquez De Coronado</t>
  </si>
  <si>
    <t>Esc. La Guaria</t>
  </si>
  <si>
    <t>Esc. Mario Fernández Alfaro</t>
  </si>
  <si>
    <t>Esc. Quebradilla</t>
  </si>
  <si>
    <t>Esc. Sixto Cordero Martínez</t>
  </si>
  <si>
    <t>Esc. Alto De Araya</t>
  </si>
  <si>
    <t>OROSI</t>
  </si>
  <si>
    <t>Esc. Álvaro Esquivel Bonilla</t>
  </si>
  <si>
    <t>Esc. Calle Juco</t>
  </si>
  <si>
    <t>Esc. Clemente Avendaño Sáenz</t>
  </si>
  <si>
    <t>Esc. Felipe Alvarado Echandi</t>
  </si>
  <si>
    <t>Esc. Florencio Del Castillo</t>
  </si>
  <si>
    <t>CACHÍ</t>
  </si>
  <si>
    <t>Esc. Guaubata</t>
  </si>
  <si>
    <t>Esc. José María Loría Vega</t>
  </si>
  <si>
    <t>Esc. Juan Evangelista Sojo Cartín</t>
  </si>
  <si>
    <t>Esc. La Alegría De Orosi</t>
  </si>
  <si>
    <t>Esc. Loaiza</t>
  </si>
  <si>
    <t>Esc. Orosi</t>
  </si>
  <si>
    <t>Esc. Otto Mora Pérez</t>
  </si>
  <si>
    <t>Esc. Palomo</t>
  </si>
  <si>
    <t>Esc. Piedra Azul</t>
  </si>
  <si>
    <t>Esc. Primo Coghi Ferrari</t>
  </si>
  <si>
    <t>Esc. Purisil</t>
  </si>
  <si>
    <t>Esc. Raúl Granados González</t>
  </si>
  <si>
    <t>Esc. Río Regado</t>
  </si>
  <si>
    <t>Esc. Rudecindo Vargas Quiros</t>
  </si>
  <si>
    <t>Esc. Urasca</t>
  </si>
  <si>
    <t>Esc. William Brenes Fonseca</t>
  </si>
  <si>
    <t>Esc. Álvaro París Steffens</t>
  </si>
  <si>
    <t>Esc. Ana María Guardia Mora</t>
  </si>
  <si>
    <t>Esc. Central San Jose</t>
  </si>
  <si>
    <t>Esc. Central San José</t>
  </si>
  <si>
    <t>Esc. I.D.A. Agroindustrial</t>
  </si>
  <si>
    <t>Esc. Kilometro 16</t>
  </si>
  <si>
    <t>Esc. Kilometro 20</t>
  </si>
  <si>
    <t>Esc. Kilometro Siete</t>
  </si>
  <si>
    <t>Esc. Kilometro Uno</t>
  </si>
  <si>
    <t>Esc. La Esperanza (Golfito)</t>
  </si>
  <si>
    <t>Esc. La Florida</t>
  </si>
  <si>
    <t>Esc. La Mona</t>
  </si>
  <si>
    <t>Esc. La Rivera</t>
  </si>
  <si>
    <t>Esc. Las Trenzas</t>
  </si>
  <si>
    <t>Esc. Nazareth</t>
  </si>
  <si>
    <t>Esc. Playa Cacao</t>
  </si>
  <si>
    <t>Esc. Pueblo Nuevo (Golfito)</t>
  </si>
  <si>
    <t>Esc. Residencial Ureña</t>
  </si>
  <si>
    <t>Esc. Río Esquinas</t>
  </si>
  <si>
    <t>Pograma Itinerante Segunda Lengua I Y Ii Ciclo</t>
  </si>
  <si>
    <t>Esc. Bahía De Pavón</t>
  </si>
  <si>
    <t>Esc. Cuervito</t>
  </si>
  <si>
    <t>Esc. El Jardín</t>
  </si>
  <si>
    <t>Esc. El Manzano</t>
  </si>
  <si>
    <t>Esc. El Pilón</t>
  </si>
  <si>
    <t>Esc. La Escuadra</t>
  </si>
  <si>
    <t>Esc. La Fortuna (Golfito)</t>
  </si>
  <si>
    <t>Esc. La Hierba</t>
  </si>
  <si>
    <t>Esc. La Unión Del Sur (Pavón)</t>
  </si>
  <si>
    <t>Esc. La Virgen</t>
  </si>
  <si>
    <t>Esc. Las Gemelas</t>
  </si>
  <si>
    <t>Esc. Líder Comte</t>
  </si>
  <si>
    <t>Esc. Linda Mar</t>
  </si>
  <si>
    <t>Esc. Punta Banco</t>
  </si>
  <si>
    <t>Esc. Punta Zancudo</t>
  </si>
  <si>
    <t>Esc. Santa Clara (Golfito)</t>
  </si>
  <si>
    <t>Esc. Tigrito</t>
  </si>
  <si>
    <t>Esc. Vista Del Mar</t>
  </si>
  <si>
    <t>Esc. Boca Gallardo</t>
  </si>
  <si>
    <t>Esc. Cañaza</t>
  </si>
  <si>
    <t>Esc. Carbonera</t>
  </si>
  <si>
    <t>Esc. Dos Brazos De Río Tigre</t>
  </si>
  <si>
    <t>Esc. El Ñeque</t>
  </si>
  <si>
    <t>Esc. El Sándalo</t>
  </si>
  <si>
    <t>Esc. I.D.A. Agujas</t>
  </si>
  <si>
    <t>Esc. I.D.A. Guadalupe</t>
  </si>
  <si>
    <t>Esc. La Amapola</t>
  </si>
  <si>
    <t>Esc. La Independencia</t>
  </si>
  <si>
    <t>Esc. La Orquidea</t>
  </si>
  <si>
    <t>Esc. Puerto Escondido</t>
  </si>
  <si>
    <t>Esc. Quebrada La Tarde</t>
  </si>
  <si>
    <t>Esc. Río Oro</t>
  </si>
  <si>
    <t>Esc. Río Piro</t>
  </si>
  <si>
    <t>Esc. San Miguel (Golfito)</t>
  </si>
  <si>
    <t>Esc. Saturnino Cedeño Cedeño</t>
  </si>
  <si>
    <t>Esc. Bambel #1</t>
  </si>
  <si>
    <t>GUAYCARA</t>
  </si>
  <si>
    <t>Esc. Brunca</t>
  </si>
  <si>
    <t>Esc. Central Río Claro</t>
  </si>
  <si>
    <t>Esc. Coto 54-55</t>
  </si>
  <si>
    <t>Esc. Coto 56-57</t>
  </si>
  <si>
    <t>Esc. Coto 58-59</t>
  </si>
  <si>
    <t>Esc. Coto 62-63</t>
  </si>
  <si>
    <t>Esc. Eloy Morúa Carrillo</t>
  </si>
  <si>
    <t>Esc. Kilometro 24</t>
  </si>
  <si>
    <t>Esc. Kilometro 29</t>
  </si>
  <si>
    <t>Esc. La Esperanza (Guaycara)</t>
  </si>
  <si>
    <t>Esc. La Gamba</t>
  </si>
  <si>
    <t>Esc. La Unión (Guaycara)</t>
  </si>
  <si>
    <t>Esc. Linda Vista (Golfito)</t>
  </si>
  <si>
    <t>Esc. Llano Bonito</t>
  </si>
  <si>
    <t>Esc. Los Ángeles (Guaycara)</t>
  </si>
  <si>
    <t>Esc. Moisés Vincenzi Pacheco</t>
  </si>
  <si>
    <t>Esc. Nueva Zelandia</t>
  </si>
  <si>
    <t>Esc. San Jorge</t>
  </si>
  <si>
    <t>Esc. San Ramón De Rio Claro</t>
  </si>
  <si>
    <t>Esc. Santiago</t>
  </si>
  <si>
    <t>Esc. Valle Los Cedros</t>
  </si>
  <si>
    <t>Esc. Viquilla Dos</t>
  </si>
  <si>
    <t>Esc. Adele Clarini</t>
  </si>
  <si>
    <t>SAN VITO</t>
  </si>
  <si>
    <t>Esc. Alpha</t>
  </si>
  <si>
    <t>GUTIÉRREZ BROWN</t>
  </si>
  <si>
    <t>Esc. Bajo De Reyes</t>
  </si>
  <si>
    <t>Esc. Barrio Canadá</t>
  </si>
  <si>
    <t>Esc. El Ceibo</t>
  </si>
  <si>
    <t>Esc. El Danto</t>
  </si>
  <si>
    <t>Esc. El Encuentro</t>
  </si>
  <si>
    <t>Esc. Jaime Gutiérrez Brown</t>
  </si>
  <si>
    <t>Esc. La Isla</t>
  </si>
  <si>
    <t>Esc. Linda Vista (Coto Brus)</t>
  </si>
  <si>
    <t>Esc. Maria Auxiliadora</t>
  </si>
  <si>
    <t>Esc. María Auxiliadora</t>
  </si>
  <si>
    <t>Esc. Santa Constanza</t>
  </si>
  <si>
    <t>Esc. Siete Colinas</t>
  </si>
  <si>
    <t>Esc. Brasilia</t>
  </si>
  <si>
    <t>SABALITO</t>
  </si>
  <si>
    <t>Esc. I.D.A. Porto Llano</t>
  </si>
  <si>
    <t>Esc. José Gonzalo Acuña Hernández</t>
  </si>
  <si>
    <t>Esc. La Esmeralda</t>
  </si>
  <si>
    <t>Esc. La Flor Del Roble</t>
  </si>
  <si>
    <t>Esc. La Primavera</t>
  </si>
  <si>
    <t>Esc. La Unión (Sabalito)</t>
  </si>
  <si>
    <t>Esc. Las Mellizas</t>
  </si>
  <si>
    <t>Esc. Luis Wachong Lee</t>
  </si>
  <si>
    <t>Esc. Miraflores</t>
  </si>
  <si>
    <t>Esc. Pueblo Nuevo (Sabalito)</t>
  </si>
  <si>
    <t>Esc. Río Sereno</t>
  </si>
  <si>
    <t>Esc. San Antonio De Sabalito</t>
  </si>
  <si>
    <t>Esc. San Francisco (Sabalito)</t>
  </si>
  <si>
    <t>Esc. San Marcos</t>
  </si>
  <si>
    <t>Esc. San Miguel (Coto Brus)</t>
  </si>
  <si>
    <t>Esc. San Ramón (Sabalito)</t>
  </si>
  <si>
    <t>Esc. Santa Rosa (Coto Brus)</t>
  </si>
  <si>
    <t>Esc. Santa Teresita</t>
  </si>
  <si>
    <t>Esc. Valle Hermoso</t>
  </si>
  <si>
    <t>Esc. Bello Oriente</t>
  </si>
  <si>
    <t>AGUABUENA</t>
  </si>
  <si>
    <t>Esc. Campo Dos Y Medio</t>
  </si>
  <si>
    <t>Esc. Campo Tres</t>
  </si>
  <si>
    <t>Esc. Cañas Gordas</t>
  </si>
  <si>
    <t>Esc. Concepción</t>
  </si>
  <si>
    <t>Esc. Coopa Buena</t>
  </si>
  <si>
    <t>Esc. Copal</t>
  </si>
  <si>
    <t>Esc. Federico Gutiérrez Braun</t>
  </si>
  <si>
    <t>Esc. Fray Casiano De Madrid</t>
  </si>
  <si>
    <t>Esc. Los Ángeles (Sabalito)</t>
  </si>
  <si>
    <t>Esc. Los Pilares</t>
  </si>
  <si>
    <t>Esc. Los Planes</t>
  </si>
  <si>
    <t>Esc. Meta Ponto</t>
  </si>
  <si>
    <t>Esc. Pueblo Nuevo (Aguabuena)</t>
  </si>
  <si>
    <t>Esc. Quebrada Bonita</t>
  </si>
  <si>
    <t>Esc. Río Salto</t>
  </si>
  <si>
    <t>Esc. San Francisco (Aguabuena)</t>
  </si>
  <si>
    <t>Esc. San Isidro (Coto Brus)</t>
  </si>
  <si>
    <t>Esc. Santa Cecilia (Aguabuena)</t>
  </si>
  <si>
    <t>Esc. Santa Marta (Aguabuena)</t>
  </si>
  <si>
    <t>Esc. Valle Azul</t>
  </si>
  <si>
    <t>Esc. Villa Roma</t>
  </si>
  <si>
    <t>Esc. 23 De Mayo</t>
  </si>
  <si>
    <t>Esc. La Amistad</t>
  </si>
  <si>
    <t>Esc. La Chiva</t>
  </si>
  <si>
    <t>Esc. La Manchuria</t>
  </si>
  <si>
    <t>Esc. La Sansi</t>
  </si>
  <si>
    <t>PITTIER</t>
  </si>
  <si>
    <t>Esc. La Unión (Limoncito)</t>
  </si>
  <si>
    <t>Esc. La Victoria</t>
  </si>
  <si>
    <t>Esc. Limoncito</t>
  </si>
  <si>
    <t>Esc. Los Ángeles (Limoncito)</t>
  </si>
  <si>
    <t>Esc. Roberto Sandí Azofeifa</t>
  </si>
  <si>
    <t>Esc. Sabanillas</t>
  </si>
  <si>
    <t>Esc. Santa Cecilia (Limoncito)</t>
  </si>
  <si>
    <t>Esc. Santa Clara (Coto Brus)</t>
  </si>
  <si>
    <t>Esc. Santa Marta (Limoncito)</t>
  </si>
  <si>
    <t>Esc. Torre Alta</t>
  </si>
  <si>
    <t>Esc. Cangrejo Verde</t>
  </si>
  <si>
    <t>Esc. Caracol Norte</t>
  </si>
  <si>
    <t>Esc. Central Coto 47</t>
  </si>
  <si>
    <t>Esc. Ciudadela González</t>
  </si>
  <si>
    <t>Esc. Coto 42</t>
  </si>
  <si>
    <t>Esc. Coto 44</t>
  </si>
  <si>
    <t>Esc. Coto 45</t>
  </si>
  <si>
    <t>Esc. Coto 49</t>
  </si>
  <si>
    <t>Esc. Coto 50-51</t>
  </si>
  <si>
    <t>Esc. Coto 52</t>
  </si>
  <si>
    <t>Esc. El Labrador</t>
  </si>
  <si>
    <t>Esc. Estrella Del Sur</t>
  </si>
  <si>
    <t>Esc. Guayabi</t>
  </si>
  <si>
    <t>Esc. La Campiña</t>
  </si>
  <si>
    <t>Esc. La Concordia</t>
  </si>
  <si>
    <t>Esc. La Fortuna (Corredores)</t>
  </si>
  <si>
    <t>Esc. La Fuente (Corredor)</t>
  </si>
  <si>
    <t>Esc. La Nubia</t>
  </si>
  <si>
    <t>Esc. Los Castaños</t>
  </si>
  <si>
    <t>Esc. Río Bonito</t>
  </si>
  <si>
    <t>Esc. Río Nuevo</t>
  </si>
  <si>
    <t>Esc. Santa Cecilia (Corredores)</t>
  </si>
  <si>
    <t>Esc. Santiago De Caracol</t>
  </si>
  <si>
    <t>Esc. Altos Del Brujo</t>
  </si>
  <si>
    <t>Esc. Bajos De Limoncito</t>
  </si>
  <si>
    <t>Esc. Cacoragua</t>
  </si>
  <si>
    <t>Esc. Confraternidad</t>
  </si>
  <si>
    <t>Esc. Darizara</t>
  </si>
  <si>
    <t>Esc. El Triunfo</t>
  </si>
  <si>
    <t>Esc. La Mariposa</t>
  </si>
  <si>
    <t>Esc. Las Vegas De Abrojo Norte</t>
  </si>
  <si>
    <t>Esc. Las Vegas De Río Abrojo</t>
  </si>
  <si>
    <t>Esc. Las Veguitas</t>
  </si>
  <si>
    <t>Esc. Miramar</t>
  </si>
  <si>
    <t>Esc. Paso Canoas</t>
  </si>
  <si>
    <t>Esc. San Isidro (Corredores)</t>
  </si>
  <si>
    <t>Esc. San Martín</t>
  </si>
  <si>
    <t>Esc. San Miguel (Corredores)</t>
  </si>
  <si>
    <t>Esc. San Rafael (Corredor)</t>
  </si>
  <si>
    <t>Esc. Santa Marta (Corredores)</t>
  </si>
  <si>
    <t>Esc. Bella Luz</t>
  </si>
  <si>
    <t>Esc. Caracol De La Vaca</t>
  </si>
  <si>
    <t>Esc. Cariare</t>
  </si>
  <si>
    <t>Esc. Cenizo</t>
  </si>
  <si>
    <t>Esc. Coto Sur</t>
  </si>
  <si>
    <t>Esc. Coyoche</t>
  </si>
  <si>
    <t>Esc. El Valle</t>
  </si>
  <si>
    <t>Esc. Finca Bambito</t>
  </si>
  <si>
    <t>Esc. Finca Caimito</t>
  </si>
  <si>
    <t>Esc. Finca Caucho</t>
  </si>
  <si>
    <t>Esc. Finca Mango</t>
  </si>
  <si>
    <t>Esc. Finca Naranjo</t>
  </si>
  <si>
    <t>Esc. Finca Tamarindo</t>
  </si>
  <si>
    <t>Esc. Guayacan</t>
  </si>
  <si>
    <t>Esc. Jobo Civil</t>
  </si>
  <si>
    <t>Esc. Juan Lara Alfaro</t>
  </si>
  <si>
    <t>LA CUESTA</t>
  </si>
  <si>
    <t>Esc. La Bota</t>
  </si>
  <si>
    <t>Esc. La Libertad (Corredores)</t>
  </si>
  <si>
    <t>Esc. La Peña</t>
  </si>
  <si>
    <t>Esc. Laurel</t>
  </si>
  <si>
    <t>Esc. Monte Verde</t>
  </si>
  <si>
    <t>Esc. Pueblo De Dios</t>
  </si>
  <si>
    <t>Esc. Puesto La Playa</t>
  </si>
  <si>
    <t>Esc. Punta Vanegas</t>
  </si>
  <si>
    <t>Esc. Río Incendio</t>
  </si>
  <si>
    <t>Esc. Santa Rosa (Corredores)</t>
  </si>
  <si>
    <t>Esc. Surik</t>
  </si>
  <si>
    <t>Esc. Vereh</t>
  </si>
  <si>
    <t>Esc. Aguas Calientes</t>
  </si>
  <si>
    <t>Esc. Alto Monterrey</t>
  </si>
  <si>
    <t>Esc. El Roble Arriba</t>
  </si>
  <si>
    <t>Esc. Fila De Méndez</t>
  </si>
  <si>
    <t>Esc. Fila De Trucho</t>
  </si>
  <si>
    <t>Esc. Fila Guinea</t>
  </si>
  <si>
    <t>Esc. Fila Naranjo</t>
  </si>
  <si>
    <t>Esc. Fila San Rafael</t>
  </si>
  <si>
    <t>Esc. Fila Tigre</t>
  </si>
  <si>
    <t>Esc. Kamakiri</t>
  </si>
  <si>
    <t>Esc. La Libertad (Coto Brus)</t>
  </si>
  <si>
    <t>Esc. Las Marías</t>
  </si>
  <si>
    <t>Esc. Río Marzo</t>
  </si>
  <si>
    <t>Esc. Santa María De Pittier</t>
  </si>
  <si>
    <t>Esc. Ciudadela Fátima</t>
  </si>
  <si>
    <t>DAMAS</t>
  </si>
  <si>
    <t>Esc. Dos Cercas</t>
  </si>
  <si>
    <t>Esc. Francisco Gamboa Mora</t>
  </si>
  <si>
    <t>RÍO AZUL</t>
  </si>
  <si>
    <t>PATARRÁ</t>
  </si>
  <si>
    <t>Esc. Juan Monge Guillén</t>
  </si>
  <si>
    <t>Esc. Las Gravilias</t>
  </si>
  <si>
    <t>GRAVILIAS</t>
  </si>
  <si>
    <t>Esc. Las Gravilias (Desamparados)</t>
  </si>
  <si>
    <t>Esc. Linda Vista (Río Azul)</t>
  </si>
  <si>
    <t>Esc. Republica De Panama</t>
  </si>
  <si>
    <t>Esc. República De Panamá</t>
  </si>
  <si>
    <t>Esc. República Federal De Alemania</t>
  </si>
  <si>
    <t>Esc. Reverendo Francisco Schmitz</t>
  </si>
  <si>
    <t>Esc. Aruba</t>
  </si>
  <si>
    <t>Esc. Dr. Calderon Muñoz</t>
  </si>
  <si>
    <t>Esc. Dr. Calderón Muñoz</t>
  </si>
  <si>
    <t>Esc. Edwin Porras Ulloa</t>
  </si>
  <si>
    <t>ASERRÍ</t>
  </si>
  <si>
    <t>SALITRILLOS</t>
  </si>
  <si>
    <t>Esc. Finca Capri</t>
  </si>
  <si>
    <t>Esc. Higuito</t>
  </si>
  <si>
    <t>Esc. José María Zeledón Brenes</t>
  </si>
  <si>
    <t>Esc. Las Letras</t>
  </si>
  <si>
    <t>Esc. Los Guido</t>
  </si>
  <si>
    <t>LOS GUIDO</t>
  </si>
  <si>
    <t>Esc. Manuel Ortuño Boutin</t>
  </si>
  <si>
    <t>Esc. República De Honduras</t>
  </si>
  <si>
    <t>Esc. Sector Siete</t>
  </si>
  <si>
    <t>Esc. Sor María Romero Menéses</t>
  </si>
  <si>
    <t>Esc. Sotero Gonzalez Barquero</t>
  </si>
  <si>
    <t>Esc. Sotero González Barquero</t>
  </si>
  <si>
    <t>Esc. Alejandro Rodriguez Rodriguez</t>
  </si>
  <si>
    <t>VUELTA DE JORCO</t>
  </si>
  <si>
    <t>Esc. Andrés Corrales Mora</t>
  </si>
  <si>
    <t>Esc. Bajo De Cedral</t>
  </si>
  <si>
    <t>TARBACA</t>
  </si>
  <si>
    <t>Esc. Bajos De Praga</t>
  </si>
  <si>
    <t>Esc. Barrio Lámparas</t>
  </si>
  <si>
    <t>Esc. Braulio Odio Herrera</t>
  </si>
  <si>
    <t>MONTERREY</t>
  </si>
  <si>
    <t>Esc. Cedral Arriba</t>
  </si>
  <si>
    <t>Esc. Corazon De Jesus</t>
  </si>
  <si>
    <t>Esc. Domingo Faustino Sarmiento</t>
  </si>
  <si>
    <t>Esc. Floria Zeledón Trejos</t>
  </si>
  <si>
    <t>Esc. Gabriel Brenes Robles</t>
  </si>
  <si>
    <t>SAN GABRIEL</t>
  </si>
  <si>
    <t>Esc. Herberth Farrer Knights</t>
  </si>
  <si>
    <t>Esc. Ildefonso Camacho Portuguéz</t>
  </si>
  <si>
    <t>LEGUA</t>
  </si>
  <si>
    <t>Esc. Jocotal Abajo</t>
  </si>
  <si>
    <t>ROSARIO</t>
  </si>
  <si>
    <t>Esc. La Joya</t>
  </si>
  <si>
    <t>Esc. La Trinidad</t>
  </si>
  <si>
    <t>Esc. La Uruca</t>
  </si>
  <si>
    <t>Esc. Las Mercedes</t>
  </si>
  <si>
    <t>Esc. Manuel Hidalgo Mora</t>
  </si>
  <si>
    <t>Esc. María García Araya</t>
  </si>
  <si>
    <t>Esc. Ojo De Agua</t>
  </si>
  <si>
    <t>Esc. Praga</t>
  </si>
  <si>
    <t>Esc. Saurez</t>
  </si>
  <si>
    <t>Esc. Tranquerillas</t>
  </si>
  <si>
    <t>Esc. Agustin Segura</t>
  </si>
  <si>
    <t>Esc. Cecilia Orlich Figueres</t>
  </si>
  <si>
    <t>LEON CORTÉS</t>
  </si>
  <si>
    <t>Esc. Cecilio Piedra Gutierrez</t>
  </si>
  <si>
    <t>FRAILES</t>
  </si>
  <si>
    <t>Esc. Chirogres</t>
  </si>
  <si>
    <t>Esc. Dr. Mariano Figueres Forges</t>
  </si>
  <si>
    <t>Esc. El Rosario</t>
  </si>
  <si>
    <t>Esc. Jesús Morales Garbanzo</t>
  </si>
  <si>
    <t>Esc. José Ángel Padilla Solís</t>
  </si>
  <si>
    <t>Esc. José Navarro Araya</t>
  </si>
  <si>
    <t>Esc. Justo Maria Padilla Castro</t>
  </si>
  <si>
    <t>Esc. Justo María Padilla Castro</t>
  </si>
  <si>
    <t>Esc. La Pacaya</t>
  </si>
  <si>
    <t>Esc. Leandro Fonseca Naranjo</t>
  </si>
  <si>
    <t>Esc. Llano Bonito (Desamparados)</t>
  </si>
  <si>
    <t>Esc. Manuel Padilla Ureña</t>
  </si>
  <si>
    <t>Esc. Martín Mora Rojas</t>
  </si>
  <si>
    <t>Esc. Mixta San Cristobal Sur</t>
  </si>
  <si>
    <t>Esc. Paquita Ferrer De Figueres</t>
  </si>
  <si>
    <t>Esc. Agua Blanca</t>
  </si>
  <si>
    <t>PALMICHAL</t>
  </si>
  <si>
    <t>Esc. Bajo Los Arias</t>
  </si>
  <si>
    <t>GUAITIL</t>
  </si>
  <si>
    <t>Esc. Braulio Castro Chacón</t>
  </si>
  <si>
    <t>Esc. Cristóbal Colón</t>
  </si>
  <si>
    <t>SAN IGNACIO</t>
  </si>
  <si>
    <t>Esc. Fernando De Aragón</t>
  </si>
  <si>
    <t>Esc. Guaitil</t>
  </si>
  <si>
    <t>Esc. Isabel La Católica</t>
  </si>
  <si>
    <t>Esc. Jesús Quesada Alvarado</t>
  </si>
  <si>
    <t>Esc. Juan Calderón Valverde</t>
  </si>
  <si>
    <t>Esc. Luis Aguilar</t>
  </si>
  <si>
    <t>Esc. Sevilla</t>
  </si>
  <si>
    <t>Esc. Tablazo</t>
  </si>
  <si>
    <t>Esc. Toledo</t>
  </si>
  <si>
    <t>Esc. Tomás De Acosta</t>
  </si>
  <si>
    <t>Esc. Bajos De Plomo</t>
  </si>
  <si>
    <t>Esc. Cangrejal</t>
  </si>
  <si>
    <t>CANGREJAL</t>
  </si>
  <si>
    <t>Esc. Caspirola</t>
  </si>
  <si>
    <t>Esc. Ceiba Alta</t>
  </si>
  <si>
    <t>Esc. Ceiba Baja</t>
  </si>
  <si>
    <t>Esc. Ceiba Este</t>
  </si>
  <si>
    <t>Esc. Jesús Rojas Cruz</t>
  </si>
  <si>
    <t>Esc. Juan Rudín Iselín</t>
  </si>
  <si>
    <t>Esc. La Mesa</t>
  </si>
  <si>
    <t>Esc. Las Gravilias (Acosta)</t>
  </si>
  <si>
    <t>Esc. Las Limas</t>
  </si>
  <si>
    <t>Esc. Las Vegas</t>
  </si>
  <si>
    <t>Esc. Linda Vista (Acosta)</t>
  </si>
  <si>
    <t>Esc. Llano Bonito (Acosta)</t>
  </si>
  <si>
    <t>Esc. Matías Camacho Castro</t>
  </si>
  <si>
    <t>Esc. Naranjal</t>
  </si>
  <si>
    <t>Esc. San Jerónimo (Acosta)</t>
  </si>
  <si>
    <t>Esc. Soledad</t>
  </si>
  <si>
    <t>Esc. Teruel</t>
  </si>
  <si>
    <t>Esc. Tiquiritos</t>
  </si>
  <si>
    <t>Esc. Zoncuano</t>
  </si>
  <si>
    <t>Esc. Elias Jimenez Castro</t>
  </si>
  <si>
    <t>Esc. Elías Jiménez Castro</t>
  </si>
  <si>
    <t>Esc. Joaquin Garcia Monge</t>
  </si>
  <si>
    <t>Esc. Joaquín García Monge</t>
  </si>
  <si>
    <t>Esc. José Trinidad Mora Valverde</t>
  </si>
  <si>
    <t>Esc. La Valencia</t>
  </si>
  <si>
    <t>Esc. San Jerónimo (Desamparados)</t>
  </si>
  <si>
    <t>Esc. Capacitacion Ambiental Veracruz</t>
  </si>
  <si>
    <t>Esc. José Fabio Góngora Umaña</t>
  </si>
  <si>
    <t>Esc. La Piñera</t>
  </si>
  <si>
    <t>Esc. Las Lomas</t>
  </si>
  <si>
    <t>Esc. Líder Rogelio Fernández Güell</t>
  </si>
  <si>
    <t>Esc. Ocochobi</t>
  </si>
  <si>
    <t>Esc. Platanares</t>
  </si>
  <si>
    <t>Esc. Rogelio Fernández Güell</t>
  </si>
  <si>
    <t>Esc. San Carlos (Buenos Aires)</t>
  </si>
  <si>
    <t>Esc. San Luis (Buenos Aires)</t>
  </si>
  <si>
    <t>Esc. Santa Cruz</t>
  </si>
  <si>
    <t>Programa Itinerante Segunda Lengua I Y Ii Ciclos</t>
  </si>
  <si>
    <t>Esc. Altamira (Volcán)</t>
  </si>
  <si>
    <t>VOLCÁN</t>
  </si>
  <si>
    <t>Esc. Cañas</t>
  </si>
  <si>
    <t>Esc. Convento</t>
  </si>
  <si>
    <t>Esc. Cordoncillo</t>
  </si>
  <si>
    <t>Esc. El Cacao</t>
  </si>
  <si>
    <t>Esc. El Peje</t>
  </si>
  <si>
    <t>Esc. El Socorro</t>
  </si>
  <si>
    <t>Esc. I.D.A. San Martín</t>
  </si>
  <si>
    <t>Esc. Los Ángeles (Volcán)</t>
  </si>
  <si>
    <t>Esc. Oasis</t>
  </si>
  <si>
    <t>Esc. Pavones</t>
  </si>
  <si>
    <t>Esc. Río Grande</t>
  </si>
  <si>
    <t>Esc. San Rafael (Brunka)</t>
  </si>
  <si>
    <t>Esc. Santa Rosa (Buenos Aires)</t>
  </si>
  <si>
    <t>Esc. Sonador</t>
  </si>
  <si>
    <t>Esc. Tarise</t>
  </si>
  <si>
    <t>Esc. Volcán</t>
  </si>
  <si>
    <t>Esc. Antillas Neerlandesas</t>
  </si>
  <si>
    <t>Esc. Chánguena</t>
  </si>
  <si>
    <t>Esc. El Jorón</t>
  </si>
  <si>
    <t>Esc. El Trébol</t>
  </si>
  <si>
    <t>Esc. La Bonga</t>
  </si>
  <si>
    <t>Esc. La Guaria (Buenos Aires)</t>
  </si>
  <si>
    <t>Esc. Las Cruces</t>
  </si>
  <si>
    <t>Esc. Maravilla</t>
  </si>
  <si>
    <t>Esc. Pilón</t>
  </si>
  <si>
    <t>Esc. Pueblo Nuevo (Potrero Grande)</t>
  </si>
  <si>
    <t>Esc. Altamira (Biolley)</t>
  </si>
  <si>
    <t>BIOLLEY</t>
  </si>
  <si>
    <t>Esc. Bajo De Sábalo</t>
  </si>
  <si>
    <t>Esc. Biolley</t>
  </si>
  <si>
    <t>Esc. Boca De Limón</t>
  </si>
  <si>
    <t>Esc. Clavera</t>
  </si>
  <si>
    <t>Esc. El Campo (Biolley)</t>
  </si>
  <si>
    <t>Esc. El Guayacán</t>
  </si>
  <si>
    <t>Esc. Jabillo</t>
  </si>
  <si>
    <t>Esc. Juan Rafael Mora Porras</t>
  </si>
  <si>
    <t>Esc. La Puna</t>
  </si>
  <si>
    <t>Esc. Los Maderos</t>
  </si>
  <si>
    <t>Esc. Los Naranjos</t>
  </si>
  <si>
    <t>Esc. Montelimar</t>
  </si>
  <si>
    <t>Esc. Sábalo (Buenos Aires)</t>
  </si>
  <si>
    <t>Esc. San Isidro (Buenos Aires)</t>
  </si>
  <si>
    <t>Esc. Filadelfia</t>
  </si>
  <si>
    <t>Esc. Guagaral</t>
  </si>
  <si>
    <t>Esc. Jalisco</t>
  </si>
  <si>
    <t>Esc. La Dibujada</t>
  </si>
  <si>
    <t>Esc. La Fortuna</t>
  </si>
  <si>
    <t>Esc. La Gloria</t>
  </si>
  <si>
    <t>Esc. La Tinta</t>
  </si>
  <si>
    <t>Esc. Las Pilas</t>
  </si>
  <si>
    <t>Esc. Los Ángeles (Colinas)</t>
  </si>
  <si>
    <t>Esc. Maíz De Los Uva</t>
  </si>
  <si>
    <t>Esc. Pueblo Nuevo (Pilas)</t>
  </si>
  <si>
    <t>Esc. San Luis (Colinas)</t>
  </si>
  <si>
    <t>Esc. San Vicente Y Las Granadinas</t>
  </si>
  <si>
    <t>Esc. Aguas Frescas</t>
  </si>
  <si>
    <t>PUERTO CORTÉS</t>
  </si>
  <si>
    <t>Esc. Ballena</t>
  </si>
  <si>
    <t>BAHÍA BALLENA</t>
  </si>
  <si>
    <t>Esc. Balsar</t>
  </si>
  <si>
    <t>Esc. Boca Brava</t>
  </si>
  <si>
    <t>Esc. Boca Guarumal</t>
  </si>
  <si>
    <t>Esc. Coronado</t>
  </si>
  <si>
    <t>Esc. Estero Real</t>
  </si>
  <si>
    <t>Esc. Linda Vista (Osa)</t>
  </si>
  <si>
    <t>Esc. Nieborowsky</t>
  </si>
  <si>
    <t>Esc. Ojo De Agua (Osa)</t>
  </si>
  <si>
    <t>Esc. Punta Mala</t>
  </si>
  <si>
    <t>Esc. San Carlos (Osa)</t>
  </si>
  <si>
    <t>Esc. Tortuga</t>
  </si>
  <si>
    <t>Esc. Valle De El Diquís</t>
  </si>
  <si>
    <t>Esc. Vista De Térraba</t>
  </si>
  <si>
    <t>Esc. Barrio Alemania</t>
  </si>
  <si>
    <t>Esc. Coquito</t>
  </si>
  <si>
    <t>Esc. Eduardo Garnier Ugalde</t>
  </si>
  <si>
    <t>Esc. Finca 2-4</t>
  </si>
  <si>
    <t>Esc. Finca Cinco</t>
  </si>
  <si>
    <t>Esc. Finca Diez</t>
  </si>
  <si>
    <t>Esc. Finca Doce</t>
  </si>
  <si>
    <t>Esc. Finca Nueve</t>
  </si>
  <si>
    <t>Esc. Finca Ocho</t>
  </si>
  <si>
    <t>Esc. Finca Seis-Once</t>
  </si>
  <si>
    <t>Esc. Finca Siete</t>
  </si>
  <si>
    <t>Esc. Finca Tres</t>
  </si>
  <si>
    <t>Esc. I.D.A. Caña Blanca</t>
  </si>
  <si>
    <t>Esc. Palmar Sur</t>
  </si>
  <si>
    <t>Esc. San Gabriel</t>
  </si>
  <si>
    <t>Esc. Santa Eduviges</t>
  </si>
  <si>
    <t>Esc. Ajuntaderas</t>
  </si>
  <si>
    <t>SIERPE</t>
  </si>
  <si>
    <t>Esc. Almirante</t>
  </si>
  <si>
    <t>BAHÍA DRAKE</t>
  </si>
  <si>
    <t>Esc. Alto Los Mogos</t>
  </si>
  <si>
    <t>Esc. Bahía Chal</t>
  </si>
  <si>
    <t>Esc. Chocuaco</t>
  </si>
  <si>
    <t>Esc. Curime</t>
  </si>
  <si>
    <t>Esc. Drake</t>
  </si>
  <si>
    <t>Esc. El Campo (Sierpe)</t>
  </si>
  <si>
    <t>Esc. El Refugio</t>
  </si>
  <si>
    <t>Esc. Estero Guerra</t>
  </si>
  <si>
    <t>Esc. I.D.A. Alto De San Juan</t>
  </si>
  <si>
    <t>Esc. La Hacienda</t>
  </si>
  <si>
    <t>Esc. La Juanita</t>
  </si>
  <si>
    <t>Esc. Los Ángeles De Drake</t>
  </si>
  <si>
    <t>Esc. Miramar (Sierpe)</t>
  </si>
  <si>
    <t>Esc. Potreros De Sierpe</t>
  </si>
  <si>
    <t>Esc. Rancho Quemado</t>
  </si>
  <si>
    <t>Esc. Rincón De Osa</t>
  </si>
  <si>
    <t>Esc. Riyito</t>
  </si>
  <si>
    <t>Esc. Sábalo De Sierpe (Osa)</t>
  </si>
  <si>
    <t>Esc. San Josecito</t>
  </si>
  <si>
    <t>Esc. Sierpe</t>
  </si>
  <si>
    <t>Esc. Altos De Km. 83</t>
  </si>
  <si>
    <t>PIEDRAS BLANCAS</t>
  </si>
  <si>
    <t>Esc. Asentamiento Salamá</t>
  </si>
  <si>
    <t>Esc. Finca Guanacaste</t>
  </si>
  <si>
    <t>Esc. Finca Jalaca</t>
  </si>
  <si>
    <t>Esc. La Bonita</t>
  </si>
  <si>
    <t>Esc. La Chacarita</t>
  </si>
  <si>
    <t>Esc. La Florida (Palmar)</t>
  </si>
  <si>
    <t>Esc. La Guaria (Osa)</t>
  </si>
  <si>
    <t>Esc. La Navidad</t>
  </si>
  <si>
    <t>Esc. Leonor Chinchilla De Figueroa</t>
  </si>
  <si>
    <t>Esc. Los Ángeles (Piedras Blancas)</t>
  </si>
  <si>
    <t>Esc. María Rosa Gámez Solano</t>
  </si>
  <si>
    <t>Esc. Miramar (Piedras Blancas)</t>
  </si>
  <si>
    <t>Esc. Salamá</t>
  </si>
  <si>
    <t>Esc. San Isidro (Osa)</t>
  </si>
  <si>
    <t>Esc. San Rafael (Palmar)</t>
  </si>
  <si>
    <t>Esc. Santa Rosa (Osa)</t>
  </si>
  <si>
    <t>Esc. Sinaí</t>
  </si>
  <si>
    <t>Esc. Venecia</t>
  </si>
  <si>
    <t>Esc. Villa Colón</t>
  </si>
  <si>
    <t>Esc. Barrio Los Ángeles</t>
  </si>
  <si>
    <t>Esc. Barrios Unidos</t>
  </si>
  <si>
    <t>Esc. Buenos Aires Sur (Guápiles)</t>
  </si>
  <si>
    <t>Esc. Calle Uno</t>
  </si>
  <si>
    <t>JIMÉNEZ</t>
  </si>
  <si>
    <t>Esc. Cascadas</t>
  </si>
  <si>
    <t>LA COLONIA</t>
  </si>
  <si>
    <t>Esc. Central De Guápiles</t>
  </si>
  <si>
    <t>Esc. El Molino</t>
  </si>
  <si>
    <t>Esc. Jiménez</t>
  </si>
  <si>
    <t>Esc. La Marina</t>
  </si>
  <si>
    <t>Esc. Las Brisas Del Río Blanco (Guápiles)</t>
  </si>
  <si>
    <t>Esc. Los Diamantes</t>
  </si>
  <si>
    <t>Esc. San Rafael (La Colonia)</t>
  </si>
  <si>
    <t>Esc. Suerre</t>
  </si>
  <si>
    <t>Esc. Toro Amarillo</t>
  </si>
  <si>
    <t>Esc. Banamola</t>
  </si>
  <si>
    <t>RITA</t>
  </si>
  <si>
    <t>Esc. El Balastre</t>
  </si>
  <si>
    <t>Esc. El Prado</t>
  </si>
  <si>
    <t>Esc. El Rótulo</t>
  </si>
  <si>
    <t>Esc. Huetar</t>
  </si>
  <si>
    <t>Esc. La Rita</t>
  </si>
  <si>
    <t>Esc. La Sirena</t>
  </si>
  <si>
    <t>Esc. La Teresa</t>
  </si>
  <si>
    <t>Esc. La Victoria (Cariari)</t>
  </si>
  <si>
    <t>CARIARI</t>
  </si>
  <si>
    <t>Esc. La Victoria (Rita)</t>
  </si>
  <si>
    <t>Esc. Las Brisas Toro Amarillo (La Colonia)</t>
  </si>
  <si>
    <t>Esc. Los Pinos</t>
  </si>
  <si>
    <t>Esc. Patio San Cristóbal</t>
  </si>
  <si>
    <t>Esc. San Pedro</t>
  </si>
  <si>
    <t>Esc. Tarire</t>
  </si>
  <si>
    <t>Esc. Astúa Pirie</t>
  </si>
  <si>
    <t>Esc. Campo Cinco</t>
  </si>
  <si>
    <t>Esc. Campo Cuatro</t>
  </si>
  <si>
    <t>Esc. Campo De Aterrizaje</t>
  </si>
  <si>
    <t>Esc. Campo Dos</t>
  </si>
  <si>
    <t>Esc. Campo Kennedy</t>
  </si>
  <si>
    <t>Esc. Campo Tres Este</t>
  </si>
  <si>
    <t>Esc. Campo Tres Oeste</t>
  </si>
  <si>
    <t>Esc. Carolina</t>
  </si>
  <si>
    <t>Esc. El Encanto</t>
  </si>
  <si>
    <t>Esc. El Millón</t>
  </si>
  <si>
    <t>ROXANA</t>
  </si>
  <si>
    <t>Esc. Finca Formosa</t>
  </si>
  <si>
    <t>Esc. Hojancha</t>
  </si>
  <si>
    <t>Esc. La Carlota</t>
  </si>
  <si>
    <t>Esc. Las Brisas (Cariari)</t>
  </si>
  <si>
    <t>Esc. Las Palmitas</t>
  </si>
  <si>
    <t>Esc. Los Ángeles (Pococí)</t>
  </si>
  <si>
    <t>Esc. Palermo</t>
  </si>
  <si>
    <t>Esc. Río Sardinas</t>
  </si>
  <si>
    <t>Esc. Sagrada Familia</t>
  </si>
  <si>
    <t>Esc. Sardina</t>
  </si>
  <si>
    <t>Esc- Nuevo Amanecer</t>
  </si>
  <si>
    <t>GUÁCIMO</t>
  </si>
  <si>
    <t>POCORA</t>
  </si>
  <si>
    <t>Esc. África</t>
  </si>
  <si>
    <t>Esc. Carlos Chacón Chavarría</t>
  </si>
  <si>
    <t>Esc. El Edén</t>
  </si>
  <si>
    <t>Esc. El Hogar</t>
  </si>
  <si>
    <t>Esc. Iroquois</t>
  </si>
  <si>
    <t>Esc. La Guaira</t>
  </si>
  <si>
    <t>Esc. La Manudita</t>
  </si>
  <si>
    <t>Esc. La Perla</t>
  </si>
  <si>
    <t>Esc. Las Colinas</t>
  </si>
  <si>
    <t>Esc. Los Geranios</t>
  </si>
  <si>
    <t>Esc. Los Lirios</t>
  </si>
  <si>
    <t>Esc. Macadamia</t>
  </si>
  <si>
    <t>Esc. Manuel Maria Gutiérrez Zamora</t>
  </si>
  <si>
    <t>Esc. Manuel María Gutiérrez Zamora</t>
  </si>
  <si>
    <t>Esc. María Hidalgo Hidalgo</t>
  </si>
  <si>
    <t>Esc. Parismina</t>
  </si>
  <si>
    <t>Esc. Pocora</t>
  </si>
  <si>
    <t>Esc. Pocora Sur</t>
  </si>
  <si>
    <t>Esc. Zurquí</t>
  </si>
  <si>
    <t>Esc. Agua Fría</t>
  </si>
  <si>
    <t>Esc. Aguas Frías</t>
  </si>
  <si>
    <t>Esc. Anita Grande</t>
  </si>
  <si>
    <t>Esc. Buenos Aires (Roxana)</t>
  </si>
  <si>
    <t>Esc. Duacarí</t>
  </si>
  <si>
    <t>DUACARÍ</t>
  </si>
  <si>
    <t>Esc. El Cruce</t>
  </si>
  <si>
    <t>Esc. El Limbo</t>
  </si>
  <si>
    <t>Esc. Hogar De Niños Tía Tere</t>
  </si>
  <si>
    <t>Esc. I.D.A. La Trinidad</t>
  </si>
  <si>
    <t>Esc. Jesús Jiménez Zamora</t>
  </si>
  <si>
    <t>Esc. La Florita</t>
  </si>
  <si>
    <t>Esc. Las Lomas (Duacarí)</t>
  </si>
  <si>
    <t>Esc. Leesville</t>
  </si>
  <si>
    <t>Esc. Los Lagos</t>
  </si>
  <si>
    <t>Esc. Luis Xv</t>
  </si>
  <si>
    <t>Esc. Mata De Limón (Pococí)</t>
  </si>
  <si>
    <t>Esc. Mata De Limón Este (Guácimo)</t>
  </si>
  <si>
    <t>Esc. Río Cascadas</t>
  </si>
  <si>
    <t>Esc. Roxana</t>
  </si>
  <si>
    <t>Esc. San Luis (Pococí)</t>
  </si>
  <si>
    <t>Esc. Santa Clara</t>
  </si>
  <si>
    <t>Esc. Barra De Tortuguero</t>
  </si>
  <si>
    <t>Esc. Barra Del Colorado Norte</t>
  </si>
  <si>
    <t>Esc. Barra Del Colorado Sur</t>
  </si>
  <si>
    <t>Esc. Caño Zapota</t>
  </si>
  <si>
    <t>Esc. Cuatro Esquinas</t>
  </si>
  <si>
    <t>Esc. El Cedral</t>
  </si>
  <si>
    <t>Esc. El Maná</t>
  </si>
  <si>
    <t>Esc. El Paraíso</t>
  </si>
  <si>
    <t>Esc. El Parque</t>
  </si>
  <si>
    <t>Esc. El Sota</t>
  </si>
  <si>
    <t>Esc. El Triángulo</t>
  </si>
  <si>
    <t>Esc. La Ilusión De Canta Gallo</t>
  </si>
  <si>
    <t>Esc. Laguna Del Tortuguero</t>
  </si>
  <si>
    <t>Esc. Las Orquídeas</t>
  </si>
  <si>
    <t>Esc. Monterrey</t>
  </si>
  <si>
    <t>Esc. Puerto Lindo</t>
  </si>
  <si>
    <t>Esc. San Ignacio</t>
  </si>
  <si>
    <t>Esc. San Rafael (Rita)</t>
  </si>
  <si>
    <t>Esc. Vega</t>
  </si>
  <si>
    <t>Esc. Agrimaga</t>
  </si>
  <si>
    <t>RÍO JIMÉNEZ</t>
  </si>
  <si>
    <t>Esc. Balsaville</t>
  </si>
  <si>
    <t>Esc. Boca Del Río Silencio</t>
  </si>
  <si>
    <t>Esc. Carambola</t>
  </si>
  <si>
    <t>Esc. Cartagena (Guácimo)</t>
  </si>
  <si>
    <t>Esc. Coopemalanga</t>
  </si>
  <si>
    <t>Esc. Dr. Luis Shapiro</t>
  </si>
  <si>
    <t>Esc. Dúrika</t>
  </si>
  <si>
    <t>Esc. El Camarón</t>
  </si>
  <si>
    <t>Esc. El Tajo</t>
  </si>
  <si>
    <t>Esc. Escocia</t>
  </si>
  <si>
    <t>Esc. Irlanda</t>
  </si>
  <si>
    <t>Esc. La Aurora</t>
  </si>
  <si>
    <t>Esc. Las Lomas Del Camaroncito</t>
  </si>
  <si>
    <t>Esc. Línea Vieja</t>
  </si>
  <si>
    <t>Esc. Lomas</t>
  </si>
  <si>
    <t>Esc. Los Ángeles (Guácimo)</t>
  </si>
  <si>
    <t>Esc. San Gerardo (Colorado)</t>
  </si>
  <si>
    <t>Esc. San Luis (Guácimo)</t>
  </si>
  <si>
    <t>Esc. Barbados</t>
  </si>
  <si>
    <t>Esc. Buenaventura</t>
  </si>
  <si>
    <t>Esc. Cartagena (Pococí)</t>
  </si>
  <si>
    <t>Esc. Cerro Negro</t>
  </si>
  <si>
    <t>SARAPIQUÍ</t>
  </si>
  <si>
    <t>HORQUETAS</t>
  </si>
  <si>
    <t>Esc. El Porvenir</t>
  </si>
  <si>
    <t>Esc. Finca Dos</t>
  </si>
  <si>
    <t>Esc. Guaraní</t>
  </si>
  <si>
    <t>Esc. I.D.A. Nayuribe</t>
  </si>
  <si>
    <t>Esc. Iztarú</t>
  </si>
  <si>
    <t>Esc. La Suerte</t>
  </si>
  <si>
    <t>Esc. Palmitas Ii</t>
  </si>
  <si>
    <t>Esc. Pococí</t>
  </si>
  <si>
    <t>Esc. Portica</t>
  </si>
  <si>
    <t>Esc. San Gerardo (Rita)</t>
  </si>
  <si>
    <t>Esc. Sector Nueve</t>
  </si>
  <si>
    <t>Esc. Sota Dos</t>
  </si>
  <si>
    <t>Esc. Támara</t>
  </si>
  <si>
    <t>Esc. Ticabán</t>
  </si>
  <si>
    <t>Esc. Barrio Fátima</t>
  </si>
  <si>
    <t>Esc. Braulio Morales Cervantes</t>
  </si>
  <si>
    <t>Esc. Cleto Gonzalez Viquez</t>
  </si>
  <si>
    <t>Esc. Cleto González Víquez</t>
  </si>
  <si>
    <t>Esc. Fatima</t>
  </si>
  <si>
    <t>Esc. Joaquín Lizano Gutiérrez</t>
  </si>
  <si>
    <t>Esc. Jose Ramon Hernandez B.</t>
  </si>
  <si>
    <t>Esc. José Ramón Hernández Badilla</t>
  </si>
  <si>
    <t>VARABLANCA</t>
  </si>
  <si>
    <t>Esc. La Puebla</t>
  </si>
  <si>
    <t>Esc. Rafael Moya Murillo</t>
  </si>
  <si>
    <t>Esc. San José</t>
  </si>
  <si>
    <t>Esc. San Rafael De Vara Blanca</t>
  </si>
  <si>
    <t>Esc. Bajo Del Virilla</t>
  </si>
  <si>
    <t>ULLOA</t>
  </si>
  <si>
    <t>Esc. Cubujuqui</t>
  </si>
  <si>
    <t>Esc. Cubujuquí</t>
  </si>
  <si>
    <t>Esc. Finca Guarari</t>
  </si>
  <si>
    <t>SAN FRANCISCO</t>
  </si>
  <si>
    <t>Esc. Finca Guararí</t>
  </si>
  <si>
    <t>Esc. I.M.A.S. De Ulloa</t>
  </si>
  <si>
    <t>Esc. José Figueres Ferrer</t>
  </si>
  <si>
    <t>Esc. La Gran Samaria</t>
  </si>
  <si>
    <t>Esc. Mercedes Sur</t>
  </si>
  <si>
    <t>Esc. Nuevo Horizonte</t>
  </si>
  <si>
    <t>Esc. San Francisco (Heredia)</t>
  </si>
  <si>
    <t>Esc. Villalobos</t>
  </si>
  <si>
    <t>Esc. Alfredo González Flores</t>
  </si>
  <si>
    <t>Esc. Alfredo Volio Jiménez</t>
  </si>
  <si>
    <t>Esc. Aniceto Esquivel Sáenz</t>
  </si>
  <si>
    <t>Esc. Calle Quiros</t>
  </si>
  <si>
    <t>PURABÁ</t>
  </si>
  <si>
    <t>Esc. Elisa Soto Jiménez</t>
  </si>
  <si>
    <t>Esc. Jesús</t>
  </si>
  <si>
    <t>Esc. Juan Mora Fernandez</t>
  </si>
  <si>
    <t>Esc. Juan Mora Fernández</t>
  </si>
  <si>
    <t>Esc. Los Cartagos</t>
  </si>
  <si>
    <t>Esc. Lourdes De Sacramento</t>
  </si>
  <si>
    <t>SAN JOSÉ DE LA MONTAÑA</t>
  </si>
  <si>
    <t>Esc. Porrosatí</t>
  </si>
  <si>
    <t>Esc. Rodolfo Peters Scheider</t>
  </si>
  <si>
    <t>Esc. Tranquilino Saenz Rojas</t>
  </si>
  <si>
    <t>Esc. Tranquilino Sáenz Rojas</t>
  </si>
  <si>
    <t>Esc. Alberto Paniagua Chavarría</t>
  </si>
  <si>
    <t>ÁNGELES</t>
  </si>
  <si>
    <t>Esc. Arturo Morales Gutierrez</t>
  </si>
  <si>
    <t>Esc. Arturo Morales Gutiérrez</t>
  </si>
  <si>
    <t>Esc. Calle Hernández</t>
  </si>
  <si>
    <t>Esc. Domingo González Pérez</t>
  </si>
  <si>
    <t>SANTA LUCÍA</t>
  </si>
  <si>
    <t>Esc. El Montecito</t>
  </si>
  <si>
    <t>Esc. Joaquín Camacho Ulate</t>
  </si>
  <si>
    <t>Esc. Lucila Gurdián Morales</t>
  </si>
  <si>
    <t>Esc. Manuel Camacho Hernández</t>
  </si>
  <si>
    <t>Esc. Miguel Aguilar Bonilla</t>
  </si>
  <si>
    <t>Esc. Pedro Mª Badilla Bolaños</t>
  </si>
  <si>
    <t>Esc. Pedro María Badilla Bolaños</t>
  </si>
  <si>
    <t>Esc. Pedro Murillo Pérez</t>
  </si>
  <si>
    <t>Esc. Puente Salas</t>
  </si>
  <si>
    <t>Esc. Rafael Arguedas Gutiérrez</t>
  </si>
  <si>
    <t>Esc. Barrio El Socorro</t>
  </si>
  <si>
    <t>Esc. Castilla</t>
  </si>
  <si>
    <t>TURES</t>
  </si>
  <si>
    <t>Esc. Felix A. Montero M.</t>
  </si>
  <si>
    <t>Esc. Félix Arcadio Montero Monge</t>
  </si>
  <si>
    <t>Esc. La Cooperativa</t>
  </si>
  <si>
    <t>Esc. Pbro Ricardo Salas Campos</t>
  </si>
  <si>
    <t>Esc. Ruben Darío</t>
  </si>
  <si>
    <t>Esc. San Luis Gonzaga</t>
  </si>
  <si>
    <t>PARÁ</t>
  </si>
  <si>
    <t>SANTO TOMÁS</t>
  </si>
  <si>
    <t>Esc. Colonia Isidreña</t>
  </si>
  <si>
    <t>Esc. Concepcion</t>
  </si>
  <si>
    <t>Esc. Concepción (San Isidro)</t>
  </si>
  <si>
    <t>Esc. Concepción (San Rafael)</t>
  </si>
  <si>
    <t>Esc. El Palenque</t>
  </si>
  <si>
    <t>Esc. Jesús Argüello Villalobos</t>
  </si>
  <si>
    <t>Esc. José E. González Vindas</t>
  </si>
  <si>
    <t>Esc. José Ezequiel González Vindas</t>
  </si>
  <si>
    <t>Esc. Jose Marti</t>
  </si>
  <si>
    <t>Esc. José Martí</t>
  </si>
  <si>
    <t>RINCÓN DE SABANILLA</t>
  </si>
  <si>
    <t>Esc. Neftali Villalobos Gutiérrez</t>
  </si>
  <si>
    <t>Esc. San Francisco (San Isidro)</t>
  </si>
  <si>
    <t>Conservatorio De Castella (Primaria)</t>
  </si>
  <si>
    <t>Esc. España</t>
  </si>
  <si>
    <t>Esc. Estados Unidos De América</t>
  </si>
  <si>
    <t>Esc. Fidel Chaves Murillo</t>
  </si>
  <si>
    <t>LA RIBERA</t>
  </si>
  <si>
    <t>Esc. Llorente De Flores</t>
  </si>
  <si>
    <t>LLORENTE</t>
  </si>
  <si>
    <t>Esc. Manuel Del Pilar Zumbado González</t>
  </si>
  <si>
    <t>LA ASUNCIÓN</t>
  </si>
  <si>
    <t>Esc. Ramón Barrantes Herrera</t>
  </si>
  <si>
    <t>BARRANTES</t>
  </si>
  <si>
    <t>Esc. Ulloa</t>
  </si>
  <si>
    <t>Esc. Agua Caliente (La Cruz)</t>
  </si>
  <si>
    <t>LA CRUZ</t>
  </si>
  <si>
    <t>SANTA ELENA</t>
  </si>
  <si>
    <t>Esc. Asentamiento El Gallo</t>
  </si>
  <si>
    <t>LA GARITA</t>
  </si>
  <si>
    <t>Esc. Barrio Irvin</t>
  </si>
  <si>
    <t>Esc. Colonia Bolaños</t>
  </si>
  <si>
    <t>Esc. Cuajiniquil</t>
  </si>
  <si>
    <t>Esc. Gil Tablada Corea</t>
  </si>
  <si>
    <t>Esc. Guapinol</t>
  </si>
  <si>
    <t>Esc. La Garita</t>
  </si>
  <si>
    <t>Esc. Los Andes</t>
  </si>
  <si>
    <t>Esc. Salvador Villar Muñoz</t>
  </si>
  <si>
    <t>Esc. San Dimas</t>
  </si>
  <si>
    <t>Esc. San Fernando</t>
  </si>
  <si>
    <t>Esc. Sonzapote</t>
  </si>
  <si>
    <t>Esc. Tempatal</t>
  </si>
  <si>
    <t>Esc. Alba Ocampo Alvarado</t>
  </si>
  <si>
    <t>Esc. Barrio La Cruz</t>
  </si>
  <si>
    <t>Esc. Bermudas</t>
  </si>
  <si>
    <t>Esc. El Capulín</t>
  </si>
  <si>
    <t>Esc. El Peloncito</t>
  </si>
  <si>
    <t>NACASCOLO</t>
  </si>
  <si>
    <t>Esc. Guardia</t>
  </si>
  <si>
    <t>Esc. Isabel Brown Brown</t>
  </si>
  <si>
    <t>Esc. Julia Acuña De Somarribas</t>
  </si>
  <si>
    <t>Esc. Pelón De La Bajura</t>
  </si>
  <si>
    <t>Esc. Adolfo Berger Faerron</t>
  </si>
  <si>
    <t>BAGACES</t>
  </si>
  <si>
    <t>MOGOTE</t>
  </si>
  <si>
    <t>Esc. Agua Caliente (Bagaces)</t>
  </si>
  <si>
    <t>Esc. Celestino Álvarez Ruíz</t>
  </si>
  <si>
    <t>Esc. Corazón De Jesús (Bagaces)</t>
  </si>
  <si>
    <t>Esc. Cuipilapa</t>
  </si>
  <si>
    <t>FORTUNA</t>
  </si>
  <si>
    <t>Esc. El Arbolito</t>
  </si>
  <si>
    <t>Esc. El Chile</t>
  </si>
  <si>
    <t>Esc. El Guayabo</t>
  </si>
  <si>
    <t>Esc. Falconiana</t>
  </si>
  <si>
    <t>Esc. Fausto Guzmán Calvo</t>
  </si>
  <si>
    <t>Esc. General Tomás Guardia Gutiérrez</t>
  </si>
  <si>
    <t>Esc. I.D.A. Bagatzi</t>
  </si>
  <si>
    <t>Esc. I.D.A. Las Playitas</t>
  </si>
  <si>
    <t>Esc. I.D.A. San Ramón</t>
  </si>
  <si>
    <t>Esc. Llanos De Cortés</t>
  </si>
  <si>
    <t>Esc. Los Ángeles (Bagaces)</t>
  </si>
  <si>
    <t>Esc. Montenegro</t>
  </si>
  <si>
    <t>Esc. Pijije</t>
  </si>
  <si>
    <t>Esc. Pueblo Nuevo (Bagaces)</t>
  </si>
  <si>
    <t>Esc. Rincón De La Cruz</t>
  </si>
  <si>
    <t>Esc. Salitral</t>
  </si>
  <si>
    <t>Esc. San Bernardo</t>
  </si>
  <si>
    <t>Esc. San Pedro De Mogote</t>
  </si>
  <si>
    <t>Esc. Barrio Guadalupe</t>
  </si>
  <si>
    <t>CURUBANDÉ</t>
  </si>
  <si>
    <t>CAÑAS DULCES</t>
  </si>
  <si>
    <t>Esc. Cañas Dulces</t>
  </si>
  <si>
    <t>Esc. Corazón De Jesús (Liberia)</t>
  </si>
  <si>
    <t>Esc. Curubandé</t>
  </si>
  <si>
    <t>Esc. El Consuelo</t>
  </si>
  <si>
    <t>MAYORGA</t>
  </si>
  <si>
    <t>Esc. Irigaray</t>
  </si>
  <si>
    <t>Esc. Jesús De Nazareth</t>
  </si>
  <si>
    <t>Esc. Las Lilas</t>
  </si>
  <si>
    <t>Esc. Los Ángeles (Liberia)</t>
  </si>
  <si>
    <t>Esc. Marcelino García Flamenco</t>
  </si>
  <si>
    <t>Esc. Moracia</t>
  </si>
  <si>
    <t>Esc. Nueva Generación</t>
  </si>
  <si>
    <t>Esc. Pueblo Nuevo (Liberia)</t>
  </si>
  <si>
    <t>Esc. Rincón De La Vieja</t>
  </si>
  <si>
    <t>Esc. Rodeito</t>
  </si>
  <si>
    <t>Esc. Argendora</t>
  </si>
  <si>
    <t>SANTA CECILIA</t>
  </si>
  <si>
    <t>Esc. Belice</t>
  </si>
  <si>
    <t>Esc. Juntas De Caoba</t>
  </si>
  <si>
    <t>Esc. Los Ángeles (Santa Cecilia)</t>
  </si>
  <si>
    <t>Esc. Los Ángeles (Santa Cecilia)-Unidocente</t>
  </si>
  <si>
    <t>Esc. Los Inocentes</t>
  </si>
  <si>
    <t>Esc. Los Palmares</t>
  </si>
  <si>
    <t>Esc. Maquencal</t>
  </si>
  <si>
    <t>Esc. Piedras Azules</t>
  </si>
  <si>
    <t>Esc. General Tomas Guardia Gutierrez</t>
  </si>
  <si>
    <t>Esc. Los Corales</t>
  </si>
  <si>
    <t>Esc. Margarita Rojas Zúñiga</t>
  </si>
  <si>
    <t>Esc. Moín</t>
  </si>
  <si>
    <t>Esc. Ojo De Agua (Limón)</t>
  </si>
  <si>
    <t>Esc. Olympia Trejos López</t>
  </si>
  <si>
    <t>Esc. Portete</t>
  </si>
  <si>
    <t>Esc. Proyecto Pacuare</t>
  </si>
  <si>
    <t>Esc. Rafael Yglesias Castro</t>
  </si>
  <si>
    <t>Esc. Villa Del Mar # 1</t>
  </si>
  <si>
    <t>Esc. Villa Del Mar # 2</t>
  </si>
  <si>
    <t>Esc. Aguas Zarcas</t>
  </si>
  <si>
    <t>MATAMA</t>
  </si>
  <si>
    <t>Esc. Asuncion</t>
  </si>
  <si>
    <t>Esc. Atilia Mata Freses</t>
  </si>
  <si>
    <t>Esc. Balvanero Vargas Molina</t>
  </si>
  <si>
    <t>Esc. Bananito Norte</t>
  </si>
  <si>
    <t>Esc. Bananito Sur</t>
  </si>
  <si>
    <t>Esc. Barrio Limoncito</t>
  </si>
  <si>
    <t>Esc. Beverly</t>
  </si>
  <si>
    <t>Esc. Burrico</t>
  </si>
  <si>
    <t>Esc. Castillo Nuevo</t>
  </si>
  <si>
    <t>Esc. Dondonia 1</t>
  </si>
  <si>
    <t>Esc. Dondonia 2</t>
  </si>
  <si>
    <t>Esc. Kent De Bananito Norte</t>
  </si>
  <si>
    <t>Esc. La Bomba</t>
  </si>
  <si>
    <t>Esc. La Colina</t>
  </si>
  <si>
    <t>Esc. Líder Westfalia</t>
  </si>
  <si>
    <t>Esc. María Luisa</t>
  </si>
  <si>
    <t>Esc. Paraíso De Bananito</t>
  </si>
  <si>
    <t>Esc. Río Banano</t>
  </si>
  <si>
    <t>Esc. San Cecilio</t>
  </si>
  <si>
    <t>Esc. Valle La Aurora</t>
  </si>
  <si>
    <t>Esc. Armenia</t>
  </si>
  <si>
    <t>Esc. Bocuare</t>
  </si>
  <si>
    <t>Esc. Bonifacio</t>
  </si>
  <si>
    <t>Esc. Caño Negro</t>
  </si>
  <si>
    <t>Esc. La Colonia</t>
  </si>
  <si>
    <t>Esc. La Siberia</t>
  </si>
  <si>
    <t>Esc. Las Brisas (Valle La Estrella)</t>
  </si>
  <si>
    <t>Esc. Llano Grande</t>
  </si>
  <si>
    <t>Esc. Pandora Oeste</t>
  </si>
  <si>
    <t>Esc. Penshurt</t>
  </si>
  <si>
    <t>Esc. Pueblo Nuevo (Limón)</t>
  </si>
  <si>
    <t>Esc. Río Duruy</t>
  </si>
  <si>
    <t>Esc. San Carlos</t>
  </si>
  <si>
    <t>Esc. San Clemente</t>
  </si>
  <si>
    <t>Esc. San Rafael (Valle La Estrella)</t>
  </si>
  <si>
    <t>Esc. Valle De Las Rosas</t>
  </si>
  <si>
    <t>Esc. Barra De Pacuare</t>
  </si>
  <si>
    <t>Esc. Cimarrones</t>
  </si>
  <si>
    <t>Esc. Cultivez</t>
  </si>
  <si>
    <t>Esc. Dos Ramas</t>
  </si>
  <si>
    <t>Esc. Fausto Herrera Cordero</t>
  </si>
  <si>
    <t>Esc. Freeman</t>
  </si>
  <si>
    <t>Esc. Indiana Dos</t>
  </si>
  <si>
    <t>Esc. Indiana Tres</t>
  </si>
  <si>
    <t>Esc. La Perlita</t>
  </si>
  <si>
    <t>Esc. Las Brisas (Pacuarito)</t>
  </si>
  <si>
    <t>Esc. Las Palmiras</t>
  </si>
  <si>
    <t>Esc. Monteverde (Siquirres)</t>
  </si>
  <si>
    <t>Esc. Pacuarito</t>
  </si>
  <si>
    <t>Esc. Pueblo Nuevo (Siquirres)</t>
  </si>
  <si>
    <t>Esc. Tobías Vaglio</t>
  </si>
  <si>
    <t>Esc. Unión Campesina</t>
  </si>
  <si>
    <t>Esc. Vegas De Madre De Dios</t>
  </si>
  <si>
    <t>Esc. Zephaniah Farguharson Vassell</t>
  </si>
  <si>
    <t>Esc. Barra De Parismina</t>
  </si>
  <si>
    <t>REVENTAZÓN</t>
  </si>
  <si>
    <t>Esc. Caño Blanco</t>
  </si>
  <si>
    <t>Esc. Casorla</t>
  </si>
  <si>
    <t>Esc. Celina</t>
  </si>
  <si>
    <t>Esc. Ciudadela Flores</t>
  </si>
  <si>
    <t>Esc. El Coco</t>
  </si>
  <si>
    <t>Esc. I.D.A. Los Ángeles</t>
  </si>
  <si>
    <t>Esc. Imperio</t>
  </si>
  <si>
    <t>Esc. Justo Antonio Facio</t>
  </si>
  <si>
    <t>Esc. La Amelia</t>
  </si>
  <si>
    <t>Esc. La Esperanza (Siquirres)</t>
  </si>
  <si>
    <t>Esc. Las Brisas Del Reventazon (Siquirres)</t>
  </si>
  <si>
    <t>Esc. Maryland</t>
  </si>
  <si>
    <t>Esc. Montecristo</t>
  </si>
  <si>
    <t>Esc. Nueva Esperanza</t>
  </si>
  <si>
    <t>Esc. Nueva Virginia</t>
  </si>
  <si>
    <t>Esc. Nuevo Santo Domingo</t>
  </si>
  <si>
    <t>Esc. Pueblo Civil</t>
  </si>
  <si>
    <t>Esc. San Alberto</t>
  </si>
  <si>
    <t>Esc. San Rafael (Siquirres)</t>
  </si>
  <si>
    <t>Esc. Santa Marta (Siquirres)</t>
  </si>
  <si>
    <t>Esc. Sector Norte</t>
  </si>
  <si>
    <t>Esc. Siquirrito</t>
  </si>
  <si>
    <t>Esc. Vegas De Imperio</t>
  </si>
  <si>
    <t>Esc. Altos De Bonilla</t>
  </si>
  <si>
    <t>FLORIDA</t>
  </si>
  <si>
    <t>Esc. Altos De Germania</t>
  </si>
  <si>
    <t>GERMANIA</t>
  </si>
  <si>
    <t>Esc. Antonio Fernandez Gamboa</t>
  </si>
  <si>
    <t>ALEGRÍA</t>
  </si>
  <si>
    <t>Esc. Cuatro Millas (Siquirres)</t>
  </si>
  <si>
    <t>EL CAIRO</t>
  </si>
  <si>
    <t>Esc. El Milano</t>
  </si>
  <si>
    <t>Esc. Florida</t>
  </si>
  <si>
    <t>Esc. Germania</t>
  </si>
  <si>
    <t>Esc. Grano De Oro</t>
  </si>
  <si>
    <t>Esc. I.D.A. Louisiana</t>
  </si>
  <si>
    <t>Esc. La Catalina</t>
  </si>
  <si>
    <t>Esc. La Francia</t>
  </si>
  <si>
    <t>Esc. La Herediana</t>
  </si>
  <si>
    <t>Esc. La Iberia</t>
  </si>
  <si>
    <t>Esc. La Josefina</t>
  </si>
  <si>
    <t>Esc. La Pascua</t>
  </si>
  <si>
    <t>Esc. La Unión Río Perla</t>
  </si>
  <si>
    <t>Esc. Ojo De Agua (Guácimo)</t>
  </si>
  <si>
    <t>Esc. San Isidro (Alegría)</t>
  </si>
  <si>
    <t>Esc. San Isidro De Florida</t>
  </si>
  <si>
    <t>Esc. Seis Amigos</t>
  </si>
  <si>
    <t>Esc. Silvestre Grant Griffith</t>
  </si>
  <si>
    <t>Esc. Trocha Los Ceibos</t>
  </si>
  <si>
    <t>Esc. Bufalo</t>
  </si>
  <si>
    <t>RÍO BLANCO</t>
  </si>
  <si>
    <t>Esc. Cedar Creek</t>
  </si>
  <si>
    <t>Esc. Larga Distancia</t>
  </si>
  <si>
    <t>Esc. Las Brisas (Río Blanco)</t>
  </si>
  <si>
    <t>Esc. Limon 2000</t>
  </si>
  <si>
    <t>Esc. Limón 2000</t>
  </si>
  <si>
    <t>Esc. Liverpool</t>
  </si>
  <si>
    <t>Esc. Loma Linda</t>
  </si>
  <si>
    <t>Esc. Lomas Del Toro</t>
  </si>
  <si>
    <t>Esc. Palacios</t>
  </si>
  <si>
    <t>Esc. Río Blanco</t>
  </si>
  <si>
    <t>Esc. Río Cuba</t>
  </si>
  <si>
    <t>Esc. Río Quito</t>
  </si>
  <si>
    <t>Esc. Río Victoria</t>
  </si>
  <si>
    <t>Esc. Saborío</t>
  </si>
  <si>
    <t>Esc. Unión Río Peje</t>
  </si>
  <si>
    <t>Esc. Bordon Lilan</t>
  </si>
  <si>
    <t>Esc. Cahuita</t>
  </si>
  <si>
    <t>Esc. Carbon 1</t>
  </si>
  <si>
    <t>Esc. Catarina</t>
  </si>
  <si>
    <t>Esc. Comadre</t>
  </si>
  <si>
    <t>Esc. Daytonia</t>
  </si>
  <si>
    <t>Esc. Dindiri</t>
  </si>
  <si>
    <t>Esc. Finca Costa Rica</t>
  </si>
  <si>
    <t>Esc. Finca Margarita</t>
  </si>
  <si>
    <t>Esc. Gandoca</t>
  </si>
  <si>
    <t>Esc. Hone Creek</t>
  </si>
  <si>
    <t>Esc. La Celia</t>
  </si>
  <si>
    <t>Esc. Mata De Limón</t>
  </si>
  <si>
    <t>Esc. Monteverde (Talamanca)</t>
  </si>
  <si>
    <t>Esc. Olivia</t>
  </si>
  <si>
    <t>Esc. Puerto Viejo</t>
  </si>
  <si>
    <t>Esc. Río Negro</t>
  </si>
  <si>
    <t>Esc. San Miguel (Talamanca)</t>
  </si>
  <si>
    <t>Esc. Tuba Creek #1</t>
  </si>
  <si>
    <t>Esc. Barbilla</t>
  </si>
  <si>
    <t>Esc. Bataan</t>
  </si>
  <si>
    <t>Esc. Bataán</t>
  </si>
  <si>
    <t>Esc. Boston</t>
  </si>
  <si>
    <t>Esc. Bristol</t>
  </si>
  <si>
    <t>Esc. Colonia Puriscaleña</t>
  </si>
  <si>
    <t>Esc. Corina</t>
  </si>
  <si>
    <t>Esc. Cuatro Millas (Matina)</t>
  </si>
  <si>
    <t>Esc. Davao</t>
  </si>
  <si>
    <t>Esc. Estrada</t>
  </si>
  <si>
    <t>Esc. Goly</t>
  </si>
  <si>
    <t>Esc. La Esperanza (Matina)</t>
  </si>
  <si>
    <t>Esc. La Margarita</t>
  </si>
  <si>
    <t>Esc. Las Brisas De Zent (Matina)</t>
  </si>
  <si>
    <t>Esc. Línea B</t>
  </si>
  <si>
    <t>Esc. Los Almendros</t>
  </si>
  <si>
    <t>Esc. Luzon</t>
  </si>
  <si>
    <t>Esc. Matina</t>
  </si>
  <si>
    <t>Esc. Palestina De Zent</t>
  </si>
  <si>
    <t>Esc. Ramal Siete</t>
  </si>
  <si>
    <t>Esc. Sahara</t>
  </si>
  <si>
    <t>Esc. San Cristóbal Y Nevis</t>
  </si>
  <si>
    <t>Esc. San Miguel (Matina)</t>
  </si>
  <si>
    <t>Esc. Santa Marta (Matina)</t>
  </si>
  <si>
    <t>Esc. Veintiocho Millas</t>
  </si>
  <si>
    <t>Esc. Veintiseis Millas</t>
  </si>
  <si>
    <t>Esc. Zent</t>
  </si>
  <si>
    <t>LOS SANTOS</t>
  </si>
  <si>
    <t>Esc. Alto De San Juan</t>
  </si>
  <si>
    <t>SAN CARLOS</t>
  </si>
  <si>
    <t>Esc. Bajo Canet</t>
  </si>
  <si>
    <t>SAN MARCOS</t>
  </si>
  <si>
    <t>Esc. Cuesta De Moras</t>
  </si>
  <si>
    <t>Esc. El Rodeo</t>
  </si>
  <si>
    <t>Esc. La Esperanza (San Lorenzo)</t>
  </si>
  <si>
    <t>Esc. Nápoles</t>
  </si>
  <si>
    <t>Esc. Quebrada Seca</t>
  </si>
  <si>
    <t>Esc. San Guillermo</t>
  </si>
  <si>
    <t>Esc. San Isidro (Tarrazú)</t>
  </si>
  <si>
    <t>Esc. San Lorenzo</t>
  </si>
  <si>
    <t>Esc. San Martin De San Carlos</t>
  </si>
  <si>
    <t>Esc. San Martin De San Lorenzo</t>
  </si>
  <si>
    <t>Esc. San Ramón</t>
  </si>
  <si>
    <t>Esc. Víctor Campos Valverde</t>
  </si>
  <si>
    <t>Esc. Virgen De Santa Juana</t>
  </si>
  <si>
    <t>Programa Itinerante Segunda Lengua</t>
  </si>
  <si>
    <t>Esc. Alejandro Aguilar Machado</t>
  </si>
  <si>
    <t>COPEY</t>
  </si>
  <si>
    <t>JARDÍN</t>
  </si>
  <si>
    <t>Esc. Jaboncillo</t>
  </si>
  <si>
    <t>Esc. La Esperanza (San Isidro)</t>
  </si>
  <si>
    <t>Esc. La Lidia</t>
  </si>
  <si>
    <t>Esc. Las Damitas</t>
  </si>
  <si>
    <t>Esc. Mariano Quiros Segura</t>
  </si>
  <si>
    <t>Esc. Pedro Pérez Zeledón</t>
  </si>
  <si>
    <t>Esc. Providencia</t>
  </si>
  <si>
    <t>Esc. Republica De Bolivia</t>
  </si>
  <si>
    <t>Esc. República De Bolivia</t>
  </si>
  <si>
    <t>Esc. Bajo La Trinidad</t>
  </si>
  <si>
    <t>Esc. Bajo Los Angeles</t>
  </si>
  <si>
    <t>SAN ANDRÉS</t>
  </si>
  <si>
    <t>Esc. Bijagual Norte</t>
  </si>
  <si>
    <t>Esc. Camilo Gamboa Vargas</t>
  </si>
  <si>
    <t>Esc. Carrizal</t>
  </si>
  <si>
    <t>Esc. El Higuerón</t>
  </si>
  <si>
    <t>Esc. La Angostura</t>
  </si>
  <si>
    <t>Esc. La Concepción</t>
  </si>
  <si>
    <t>LLANO BONITO</t>
  </si>
  <si>
    <t>Esc. La Cuesta</t>
  </si>
  <si>
    <t>Esc. Manuel Castro Blanco</t>
  </si>
  <si>
    <t>Esc. San Isidro (León Cortés)</t>
  </si>
  <si>
    <t>Esc. San Rafael Abajo</t>
  </si>
  <si>
    <t>Esc. Santa Juana</t>
  </si>
  <si>
    <t>Esc. Santa Rosa Abajo</t>
  </si>
  <si>
    <t>Esc. Santa Rosa Arriba</t>
  </si>
  <si>
    <t>Esc. 20 De Marzo De 1856</t>
  </si>
  <si>
    <t>Esc. Anselmo Gutiérrez Briceño</t>
  </si>
  <si>
    <t>Esc. Arturo Solano Monge</t>
  </si>
  <si>
    <t>Esc. Cacique Nicoa</t>
  </si>
  <si>
    <t>Esc. Colas De Gallo</t>
  </si>
  <si>
    <t>Esc. El Jobo Norte</t>
  </si>
  <si>
    <t>Esc. Fray Bartolomé De Las Casas</t>
  </si>
  <si>
    <t>Esc. Garcimuñoz</t>
  </si>
  <si>
    <t>Esc. Juan Díaz</t>
  </si>
  <si>
    <t>Esc. Leonidas Briceño Baltodano</t>
  </si>
  <si>
    <t>Esc. Los Ángeles (Nicoya)</t>
  </si>
  <si>
    <t>Esc. Oriente</t>
  </si>
  <si>
    <t>Esc. San Martín (Nicoya)</t>
  </si>
  <si>
    <t>Esc. Virgilio Caamaño Aráuz</t>
  </si>
  <si>
    <t>Programa Itinerante Religión</t>
  </si>
  <si>
    <t>Esc. Belén</t>
  </si>
  <si>
    <t>BELÉN DE NOSARITA</t>
  </si>
  <si>
    <t>Esc. Caimitalito</t>
  </si>
  <si>
    <t>Esc. Cuesta Grande</t>
  </si>
  <si>
    <t>Esc. Cupertino Briceño Baltodano</t>
  </si>
  <si>
    <t>Esc. El Portal</t>
  </si>
  <si>
    <t>Esc. Gamalotal</t>
  </si>
  <si>
    <t>Esc. Guillermo Morales Pérez</t>
  </si>
  <si>
    <t>Esc. Juntas De Nosara</t>
  </si>
  <si>
    <t>Esc. Lajas De Quiriman (Nicoya)</t>
  </si>
  <si>
    <t>Esc. Naranjalito</t>
  </si>
  <si>
    <t>Esc. Nosarita</t>
  </si>
  <si>
    <t>NOSARA</t>
  </si>
  <si>
    <t>Esc. Pilas Blancas</t>
  </si>
  <si>
    <t>Esc. Río Montaña</t>
  </si>
  <si>
    <t>Esc. Valedor Martínez Martínez</t>
  </si>
  <si>
    <t>Esc. Zaragoza</t>
  </si>
  <si>
    <t>Esc. Acoyapa</t>
  </si>
  <si>
    <t>Esc. Andrés Briceño Acevedo</t>
  </si>
  <si>
    <t>QUEBRADA HONDA</t>
  </si>
  <si>
    <t>Esc. Antonio Maceo Y Grajales</t>
  </si>
  <si>
    <t>Esc. Blas Montes Leal</t>
  </si>
  <si>
    <t>Esc. Carlos Miller</t>
  </si>
  <si>
    <t>Esc. César Flores Zúñiga</t>
  </si>
  <si>
    <t>Esc. Gil González Dávila</t>
  </si>
  <si>
    <t>Esc. Guastomatal</t>
  </si>
  <si>
    <t>Esc. Iguanita</t>
  </si>
  <si>
    <t>Esc. Lucas Briceño Fonseca</t>
  </si>
  <si>
    <t>Esc. Pochote</t>
  </si>
  <si>
    <t>Esc. Polvazales</t>
  </si>
  <si>
    <t>Esc. Puerto Jesús</t>
  </si>
  <si>
    <t>Esc. Puerto Moreno</t>
  </si>
  <si>
    <t>Esc. Recaredo Briceño Aráuz</t>
  </si>
  <si>
    <t>Esc. Rufino Carrillo Torres</t>
  </si>
  <si>
    <t>Esc. Santos Carrillo</t>
  </si>
  <si>
    <t>Esc. Tortuguero</t>
  </si>
  <si>
    <t>Esc. 25 De Julio</t>
  </si>
  <si>
    <t>Esc. Caballito</t>
  </si>
  <si>
    <t>Esc. Cañal</t>
  </si>
  <si>
    <t>Esc. Corral De Piedra</t>
  </si>
  <si>
    <t>Esc. El Flor</t>
  </si>
  <si>
    <t>Esc. Elías Aíza Rios</t>
  </si>
  <si>
    <t>Esc. La Montañita</t>
  </si>
  <si>
    <t>Esc. Luis Dobles Segreda</t>
  </si>
  <si>
    <t>Esc. Manuel Cárdenas Cárdenas</t>
  </si>
  <si>
    <t>Esc. Matambas</t>
  </si>
  <si>
    <t>Esc. Monte Galán</t>
  </si>
  <si>
    <t>Esc. Omar Dengo Guerrero</t>
  </si>
  <si>
    <t>Esc. Otilio Ulate Blanco</t>
  </si>
  <si>
    <t>Esc. Pozo De Agua</t>
  </si>
  <si>
    <t>Esc. Puerto Humo</t>
  </si>
  <si>
    <t>Esc. Rosario</t>
  </si>
  <si>
    <t>Esc. Talolinga</t>
  </si>
  <si>
    <t>Esc. Ulises Delgado Aguilera</t>
  </si>
  <si>
    <t>Esc. Zapote</t>
  </si>
  <si>
    <t>Esc. Altos Del Socorro</t>
  </si>
  <si>
    <t>MONTE ROMO</t>
  </si>
  <si>
    <t>Esc. Arbolito</t>
  </si>
  <si>
    <t>PUERTO CARRILLO</t>
  </si>
  <si>
    <t>Esc. Cerrillos</t>
  </si>
  <si>
    <t>Esc. Cuesta Roja</t>
  </si>
  <si>
    <t>Esc. José Martín Carrillo Castrillo</t>
  </si>
  <si>
    <t>HUACAS</t>
  </si>
  <si>
    <t>Esc. Juan Estrada Rávago</t>
  </si>
  <si>
    <t>Esc. Lajas (Hojancha)</t>
  </si>
  <si>
    <t>Esc. Los Ángeles (Hojancha)</t>
  </si>
  <si>
    <t>Esc. Monte Romo</t>
  </si>
  <si>
    <t>Esc. Pilangosta</t>
  </si>
  <si>
    <t>Esc. Pita Rayada</t>
  </si>
  <si>
    <t>Esc. Puerto Carrillo</t>
  </si>
  <si>
    <t>Esc. Río De Oro</t>
  </si>
  <si>
    <t>NANDAYURE</t>
  </si>
  <si>
    <t>ZAPOTAL</t>
  </si>
  <si>
    <t>Esc. Victoriano Mena Mena</t>
  </si>
  <si>
    <t>Esc. Barco Quebrado</t>
  </si>
  <si>
    <t>SÁMARA</t>
  </si>
  <si>
    <t>Esc. Chinampas</t>
  </si>
  <si>
    <t>Esc. El Torito</t>
  </si>
  <si>
    <t>Esc. Esterones</t>
  </si>
  <si>
    <t>Esc. Garza</t>
  </si>
  <si>
    <t>Esc. La Esperanza De Garza</t>
  </si>
  <si>
    <t>Esc. Portal De Garza</t>
  </si>
  <si>
    <t>Esc. Pueblo Nuevo (Nicoya)</t>
  </si>
  <si>
    <t>Esc. Samara</t>
  </si>
  <si>
    <t>Esc. Sámara</t>
  </si>
  <si>
    <t>Esc. San Francisco (Nicoya)</t>
  </si>
  <si>
    <t>Esc. Serapio López Fajardo</t>
  </si>
  <si>
    <t>Esc. Terciopelo</t>
  </si>
  <si>
    <t>Esc. Abrahan Farah Mata</t>
  </si>
  <si>
    <t>Esc. Billo Zeledón</t>
  </si>
  <si>
    <t>Esc. Cacao</t>
  </si>
  <si>
    <t>SANTA RITA</t>
  </si>
  <si>
    <t>Esc. Camaronal</t>
  </si>
  <si>
    <t>Esc. Canjelito</t>
  </si>
  <si>
    <t>Esc. Guillermo Alvarado Hernández</t>
  </si>
  <si>
    <t>Esc. La Roxana</t>
  </si>
  <si>
    <t>Esc. La Soledad</t>
  </si>
  <si>
    <t>Esc. Morote</t>
  </si>
  <si>
    <t>Esc. Nandayure</t>
  </si>
  <si>
    <t>Esc. Pbro. Jose Daniel Carmona Briceño</t>
  </si>
  <si>
    <t>CARMONA</t>
  </si>
  <si>
    <t>Esc. Pbro. José Daniel Carmona Briceño</t>
  </si>
  <si>
    <t>Esc. Puerto San Pablo</t>
  </si>
  <si>
    <t>Esc. Puerto Thiel</t>
  </si>
  <si>
    <t>Esc. Río De Ora</t>
  </si>
  <si>
    <t>Esc. San Martín (Nandayure)</t>
  </si>
  <si>
    <t>Esc. Tacani</t>
  </si>
  <si>
    <t>Esc. Bejuco</t>
  </si>
  <si>
    <t>BEJUCO</t>
  </si>
  <si>
    <t>PORVENIR</t>
  </si>
  <si>
    <t>Esc. Cerro Azul</t>
  </si>
  <si>
    <t>Esc. Cerro El Chompipe</t>
  </si>
  <si>
    <t>Esc. Colonia De Valle</t>
  </si>
  <si>
    <t>Esc. Corozalito</t>
  </si>
  <si>
    <t>Esc. El Zapote</t>
  </si>
  <si>
    <t>Esc. Jabillos</t>
  </si>
  <si>
    <t>Esc. Juan De León</t>
  </si>
  <si>
    <t>LEPANTO</t>
  </si>
  <si>
    <t>Esc. La Islita</t>
  </si>
  <si>
    <t>Esc. La Javilla</t>
  </si>
  <si>
    <t>Esc. La Y Griega</t>
  </si>
  <si>
    <t>Esc. Las Pampas</t>
  </si>
  <si>
    <t>Esc. Los Ángeles (Nandayure)</t>
  </si>
  <si>
    <t>Esc. Madre Teresa De Calcuta</t>
  </si>
  <si>
    <t>Esc. Pilas De Bejuco</t>
  </si>
  <si>
    <t>Esc. Pueblo Nuevo (Nandayure)</t>
  </si>
  <si>
    <t>Esc. Quebrada De Nando</t>
  </si>
  <si>
    <t>Esc. San Francisco (Nandayure)</t>
  </si>
  <si>
    <t>Esc. Chimurria</t>
  </si>
  <si>
    <t>UPALA</t>
  </si>
  <si>
    <t>YOLILLAL</t>
  </si>
  <si>
    <t>Esc. El Carmen # 1 (Yolillal)</t>
  </si>
  <si>
    <t>Esc. El Carmen # 2 (Upala)</t>
  </si>
  <si>
    <t>Esc. El Fósforo</t>
  </si>
  <si>
    <t>DELICIAS</t>
  </si>
  <si>
    <t>Esc. La Palmera</t>
  </si>
  <si>
    <t>Esc. La Verbena</t>
  </si>
  <si>
    <t>CANALETE</t>
  </si>
  <si>
    <t>Esc. Las Pavas</t>
  </si>
  <si>
    <t>Esc. Los Ingenieros</t>
  </si>
  <si>
    <t>Esc. Nahuatl</t>
  </si>
  <si>
    <t>Esc. Quebradón (Upala)</t>
  </si>
  <si>
    <t>Esc. Rafael Ángel Sánchez Arrieta</t>
  </si>
  <si>
    <t>Esc. San Antonio (Yolillal)</t>
  </si>
  <si>
    <t>Esc. San Isidro Yolillal</t>
  </si>
  <si>
    <t>Esc. Teodoro Picado Michalsky</t>
  </si>
  <si>
    <t>Esc. Betania (Upala)</t>
  </si>
  <si>
    <t>SAN JOSÉ O PIZOTE</t>
  </si>
  <si>
    <t>Esc. Colonia Blanca</t>
  </si>
  <si>
    <t>AGUAS CLARAS</t>
  </si>
  <si>
    <t>Esc. Colonia La Libertad</t>
  </si>
  <si>
    <t>Esc. Cuatro Bocas</t>
  </si>
  <si>
    <t>Esc. El Carmen (Aguas Claras)</t>
  </si>
  <si>
    <t>Esc. Guacalito</t>
  </si>
  <si>
    <t>Esc. Las Armenias</t>
  </si>
  <si>
    <t>Esc. Las Milpas</t>
  </si>
  <si>
    <t>Esc. Los Ángeles (Upala)</t>
  </si>
  <si>
    <t>Esc. Porfirio Ruiz Navarro</t>
  </si>
  <si>
    <t>Esc. San Antonio (Aguas Claras)</t>
  </si>
  <si>
    <t>BIJAGUA</t>
  </si>
  <si>
    <t>Esc. San Isidro (Aguas Claras)</t>
  </si>
  <si>
    <t>Esc. San Miguel (Aguas Claras)</t>
  </si>
  <si>
    <t>Esc. Valle Verde</t>
  </si>
  <si>
    <t>Esc. Dr. Ricardo Moreno Cañas</t>
  </si>
  <si>
    <t>Esc. I.D.A. San José</t>
  </si>
  <si>
    <t>Esc. Jesús De Popoyoapa</t>
  </si>
  <si>
    <t>Esc. Los Cartagos Sur</t>
  </si>
  <si>
    <t>Esc. Parcelas De París</t>
  </si>
  <si>
    <t>Esc. Pizotillo</t>
  </si>
  <si>
    <t>Esc. Pueblo Nuevo (San José / Pizote)</t>
  </si>
  <si>
    <t>Esc. San José (Upala)</t>
  </si>
  <si>
    <t>Esc. Cuatro Cruces</t>
  </si>
  <si>
    <t>Esc. El Progreso (Upala)</t>
  </si>
  <si>
    <t>Esc. El Salto</t>
  </si>
  <si>
    <t>Esc. La Reserva</t>
  </si>
  <si>
    <t>Esc. Las Flores</t>
  </si>
  <si>
    <t>Esc. Líder De Bijagua</t>
  </si>
  <si>
    <t>Esc. Llano Azul</t>
  </si>
  <si>
    <t>Esc. Pueblo Nuevo (Bijagua)</t>
  </si>
  <si>
    <t>RÍO NARANJO</t>
  </si>
  <si>
    <t>Esc. Río Naranjo</t>
  </si>
  <si>
    <t>Esc. San Miguel (Bijagua)</t>
  </si>
  <si>
    <t>Esc. Betania (Guatuso)</t>
  </si>
  <si>
    <t>COTE</t>
  </si>
  <si>
    <t>Esc. Buenos Aires (Guatuso)</t>
  </si>
  <si>
    <t>Esc. Caño Ciego</t>
  </si>
  <si>
    <t>LOS CHILES</t>
  </si>
  <si>
    <t>SAN JORGE</t>
  </si>
  <si>
    <t>Esc. Dominica</t>
  </si>
  <si>
    <t>Esc. El Burio</t>
  </si>
  <si>
    <t>VENADO</t>
  </si>
  <si>
    <t>Esc. El Corozo De Pataste</t>
  </si>
  <si>
    <t>Esc. Gallo Pinto</t>
  </si>
  <si>
    <t>Esc. La Cabanga</t>
  </si>
  <si>
    <t>Esc. La Flor</t>
  </si>
  <si>
    <t>Esc. Montealegre</t>
  </si>
  <si>
    <t>Esc. Moravia Verde</t>
  </si>
  <si>
    <t>Esc. Patastillo</t>
  </si>
  <si>
    <t>Esc. Pejibaye</t>
  </si>
  <si>
    <t>Esc. Puerto Nuevo</t>
  </si>
  <si>
    <t>Esc. Quebradón (Guatuso)</t>
  </si>
  <si>
    <t>Esc. San Luis (Guatuso)</t>
  </si>
  <si>
    <t>Esc. Timacar</t>
  </si>
  <si>
    <t>Esc. Colonia Naranjeña</t>
  </si>
  <si>
    <t>KATIRA</t>
  </si>
  <si>
    <t>Esc. Costa Ana</t>
  </si>
  <si>
    <t>BUENAVISTA</t>
  </si>
  <si>
    <t>Esc. Guayabito</t>
  </si>
  <si>
    <t>Esc. La Cabaña</t>
  </si>
  <si>
    <t>Esc. La Katira</t>
  </si>
  <si>
    <t>Esc. Llano Bonito #1</t>
  </si>
  <si>
    <t>Esc. Llano Bonito #2</t>
  </si>
  <si>
    <t>Esc. Los Ceibos</t>
  </si>
  <si>
    <t>Esc. Monico</t>
  </si>
  <si>
    <t>Esc. Monseñor Bernardo Augusto Thiel</t>
  </si>
  <si>
    <t>Esc. Río Celeste</t>
  </si>
  <si>
    <t>Esc. Samén</t>
  </si>
  <si>
    <t>Esc. San José (Guatuso)</t>
  </si>
  <si>
    <t>Esc. Santa Rosa La Palmera</t>
  </si>
  <si>
    <t>Esc. Thiales</t>
  </si>
  <si>
    <t>Esc. Tujankir # 1</t>
  </si>
  <si>
    <t>Esc. Tujankir # 2</t>
  </si>
  <si>
    <t>Esc. Birmania</t>
  </si>
  <si>
    <t>DOS RÍOS</t>
  </si>
  <si>
    <t>Esc. Buenos Aires (Upala)</t>
  </si>
  <si>
    <t>Esc. Dos Ríos</t>
  </si>
  <si>
    <t>Esc. El Delirio</t>
  </si>
  <si>
    <t>Esc. El Progreso (Dos Ríos)</t>
  </si>
  <si>
    <t>Esc. I.D.A. El Gavilán</t>
  </si>
  <si>
    <t>Esc. I.D.A. La Jabalina</t>
  </si>
  <si>
    <t>Esc. La América</t>
  </si>
  <si>
    <t>Esc. Los Laureles</t>
  </si>
  <si>
    <t>Esc. Los Ledezma</t>
  </si>
  <si>
    <t>Esc. Suampito</t>
  </si>
  <si>
    <t>Esc. Aguas Negras</t>
  </si>
  <si>
    <t>CAÑO NEGRO</t>
  </si>
  <si>
    <t>Esc. Campo Verde</t>
  </si>
  <si>
    <t>Esc. Caño Rito</t>
  </si>
  <si>
    <t>Esc. Colonia Puntarenas</t>
  </si>
  <si>
    <t>Esc. El Recreo</t>
  </si>
  <si>
    <t>Esc. I.D.A. Las Marías</t>
  </si>
  <si>
    <t>Esc. Las Garzas</t>
  </si>
  <si>
    <t>Esc. Leonidas Sequeira Duarte</t>
  </si>
  <si>
    <t>Esc. Los Jazmines</t>
  </si>
  <si>
    <t>Esc. Los Tijos</t>
  </si>
  <si>
    <t>Esc. Porfirio Campos Muñoz</t>
  </si>
  <si>
    <t>Esc. San Antonio (Caño Negro)</t>
  </si>
  <si>
    <t>Esc. San Luis (Upala)</t>
  </si>
  <si>
    <t>Esc. Santa Rosa (Upala)</t>
  </si>
  <si>
    <t>Esc. Sector Barrantes</t>
  </si>
  <si>
    <t>Esc. Veracruz</t>
  </si>
  <si>
    <t>Esc. Abraham Paniagua Núñez</t>
  </si>
  <si>
    <t>Esc. Georgina Bolmarcich De Orlich</t>
  </si>
  <si>
    <t>Esc. Jorge Washington</t>
  </si>
  <si>
    <t>Esc. José Joaquín Salas Pérez</t>
  </si>
  <si>
    <t>Esc. La Unión (San Ramón)</t>
  </si>
  <si>
    <t>Esc. Llano Brenes</t>
  </si>
  <si>
    <t>Esc. Macario Valverde Madrigal</t>
  </si>
  <si>
    <t>Esc. Mixta San Rafael</t>
  </si>
  <si>
    <t>Esc. Monseñor Clodoveo Hidalgo Solano</t>
  </si>
  <si>
    <t>Esc. Pata De Gallo</t>
  </si>
  <si>
    <t>Esc. Rincón De Mora</t>
  </si>
  <si>
    <t>Esc. Rincón De Orozco</t>
  </si>
  <si>
    <t>Esc. Alberto Manuel Brenes Mora</t>
  </si>
  <si>
    <t>Esc. Ángeles Norte</t>
  </si>
  <si>
    <t>VOLIO</t>
  </si>
  <si>
    <t>Esc. Eliseo Arredondo Blanco</t>
  </si>
  <si>
    <t>PIEDADES NORTE</t>
  </si>
  <si>
    <t>Esc. Federico Salas Carvajal</t>
  </si>
  <si>
    <t>Esc. Félix Ángel Salas Cabezas</t>
  </si>
  <si>
    <t>Esc. Francisco José Orlich Bolmarcich</t>
  </si>
  <si>
    <t>Esc. Juan José Valverde Madrigal</t>
  </si>
  <si>
    <t>Esc. Lisímaco Chavarría Palma</t>
  </si>
  <si>
    <t>Esc. Los Jardines</t>
  </si>
  <si>
    <t>Esc. Manuel Quesada Bastos</t>
  </si>
  <si>
    <t>Esc. Mercedes Quesada Quesada</t>
  </si>
  <si>
    <t>Esc. Nautilio Acosta Piepper</t>
  </si>
  <si>
    <t>Esc. Ruperto Zúñiga Sancho</t>
  </si>
  <si>
    <t>Esc. Simón Bolívar</t>
  </si>
  <si>
    <t>Esc. Bajo Matamoros</t>
  </si>
  <si>
    <t>ALFARO</t>
  </si>
  <si>
    <t>Esc. Bajo San Antonio</t>
  </si>
  <si>
    <t>Esc. Balboa</t>
  </si>
  <si>
    <t>Esc. Carlos María Jiménez Ortiz</t>
  </si>
  <si>
    <t>Esc. Carolina Rodríguez De Mirambell</t>
  </si>
  <si>
    <t>PIEDADES SUR</t>
  </si>
  <si>
    <t>Esc. Carrera Buena</t>
  </si>
  <si>
    <t>Esc. Dr. Carlos Luis Valverde Vega</t>
  </si>
  <si>
    <t>Esc. El Carmen (Piedades Sur)</t>
  </si>
  <si>
    <t>Esc. El Salvador</t>
  </si>
  <si>
    <t>Esc. Ermelinda Mora Carvajal</t>
  </si>
  <si>
    <t>Esc. Gabino Araya Blanco</t>
  </si>
  <si>
    <t>Esc. Gerardo Badilla Mora</t>
  </si>
  <si>
    <t>Esc. Heli Santamaría Navarro</t>
  </si>
  <si>
    <t>Esc. La Constancia</t>
  </si>
  <si>
    <t>Esc. Monseñor Juan Vicente Solís Fernández</t>
  </si>
  <si>
    <t>Esc. Potrerillos</t>
  </si>
  <si>
    <t>Esc. Quebradillas</t>
  </si>
  <si>
    <t>Esc. San Francisco (Piedades Sur)</t>
  </si>
  <si>
    <t>Esc. Yadira Gamboa Alfaro</t>
  </si>
  <si>
    <t>Esc. Alto Castro</t>
  </si>
  <si>
    <t>SARCHÍ SUR</t>
  </si>
  <si>
    <t>Esc. Álvaro Terán Seco</t>
  </si>
  <si>
    <t>Esc. Bajos De Toro Amarillo</t>
  </si>
  <si>
    <t>TORO AMARILLO</t>
  </si>
  <si>
    <t>Esc. Calle San Miguel</t>
  </si>
  <si>
    <t>Esc. Eulogio Salazar Lara</t>
  </si>
  <si>
    <t>Esc. Fernando Castro López</t>
  </si>
  <si>
    <t>Esc. Julio Ulate González</t>
  </si>
  <si>
    <t>Esc. Peters</t>
  </si>
  <si>
    <t>RODRÍGUEZ</t>
  </si>
  <si>
    <t>Esc. Sabanilla</t>
  </si>
  <si>
    <t>Esc. San Rafael (Sarchí Norte)</t>
  </si>
  <si>
    <t>Esc. Sarchí Norte</t>
  </si>
  <si>
    <t>Esc. Alfonso Monge Ramirez</t>
  </si>
  <si>
    <t>Esc. El Cruce De Cirri</t>
  </si>
  <si>
    <t>CIRRÍ SUR</t>
  </si>
  <si>
    <t>Esc. El Llano</t>
  </si>
  <si>
    <t>EL ROSARIO</t>
  </si>
  <si>
    <t>Esc. Isabel Yglesias Castro</t>
  </si>
  <si>
    <t>Esc. Los Robles</t>
  </si>
  <si>
    <t>SAN JERÓNIMO</t>
  </si>
  <si>
    <t>Esc. Republica De Colombia</t>
  </si>
  <si>
    <t>Esc. República De Colombia</t>
  </si>
  <si>
    <t>Esc. República De Uruguay</t>
  </si>
  <si>
    <t>Esc. San Miguel Oeste</t>
  </si>
  <si>
    <t>Esc. San Rafael (Naranjo)</t>
  </si>
  <si>
    <t>Esc. Santa Margarita</t>
  </si>
  <si>
    <t>Esc. Santiago Crespo Calvo</t>
  </si>
  <si>
    <t>Esc. Daniel Solórzano Murillo</t>
  </si>
  <si>
    <t>ZARAGOZA</t>
  </si>
  <si>
    <t>LA GRANJA</t>
  </si>
  <si>
    <t>Esc. Jacinto Ávila Araya</t>
  </si>
  <si>
    <t>CANDELARIA</t>
  </si>
  <si>
    <t>Esc. Joaquin Lorenzo Sancho Quesada</t>
  </si>
  <si>
    <t>Esc. Joaquín Lorenzo Sancho Quesada</t>
  </si>
  <si>
    <t>ESQUIPULAS</t>
  </si>
  <si>
    <t>Esc. La Unión (Palmares)</t>
  </si>
  <si>
    <t>Esc. Pablo Alvarado Vargas</t>
  </si>
  <si>
    <t>Esc. Pbro. Manuel Bernardo Gomez Salazar</t>
  </si>
  <si>
    <t>Esc. Pbro. Manuel Bernardo Gómez Salazar</t>
  </si>
  <si>
    <t>Esc. Pbro. Venancio De Oña Y Martínez</t>
  </si>
  <si>
    <t>Esc. Arnulfo Arias Madrid</t>
  </si>
  <si>
    <t>ZARCERO</t>
  </si>
  <si>
    <t>TAPESCO</t>
  </si>
  <si>
    <t>Esc. Bajo Tapezco</t>
  </si>
  <si>
    <t>BRISAS</t>
  </si>
  <si>
    <t>Esc. Colonia I.D.A. Anateri</t>
  </si>
  <si>
    <t>Esc. Félix Villalobos Vargas</t>
  </si>
  <si>
    <t>LAGUNA</t>
  </si>
  <si>
    <t>Esc. José Valenciano Arrieta</t>
  </si>
  <si>
    <t>Esc. La Brisa</t>
  </si>
  <si>
    <t>Esc. La Legua</t>
  </si>
  <si>
    <t>Esc. La Picada</t>
  </si>
  <si>
    <t>Esc. Morelos</t>
  </si>
  <si>
    <t>Esc. Ramón Barquero Salas</t>
  </si>
  <si>
    <t>Esc. Salustio Camacho Muñoz</t>
  </si>
  <si>
    <t>Esc. Cañuela</t>
  </si>
  <si>
    <t>Esc. Eida Vargas Carranza</t>
  </si>
  <si>
    <t>Esc. Judas Tadeo Corrales Saenz</t>
  </si>
  <si>
    <t>Esc. Judas Tadeo Corrales Sáenz</t>
  </si>
  <si>
    <t>Esc. La Cueva</t>
  </si>
  <si>
    <t>Esc. La Palmita</t>
  </si>
  <si>
    <t>Esc. Lorenzo González Arguedas</t>
  </si>
  <si>
    <t>Esc. Miguel Carballo Corrales</t>
  </si>
  <si>
    <t>Esc. Palmitos</t>
  </si>
  <si>
    <t>PALMITOS</t>
  </si>
  <si>
    <t>Esc. Pbro. José Del Olmo</t>
  </si>
  <si>
    <t>Esc. República De Cuba</t>
  </si>
  <si>
    <t>Esc. República Del Ecuador</t>
  </si>
  <si>
    <t>Esc. San Roque</t>
  </si>
  <si>
    <t>Esc. Bajo Córdoba</t>
  </si>
  <si>
    <t>Esc. Carlos María Vásquez Rojas</t>
  </si>
  <si>
    <t>PEÑAS BLANCAS</t>
  </si>
  <si>
    <t>Esc. Carmen Lidia Castro Rodriguez</t>
  </si>
  <si>
    <t>Esc. Cerro Alegre</t>
  </si>
  <si>
    <t>Esc. Coopezamora</t>
  </si>
  <si>
    <t>Esc. El Abanico</t>
  </si>
  <si>
    <t>Esc. El Carmen (Peñas Blancas)</t>
  </si>
  <si>
    <t>Esc. El Jauuri</t>
  </si>
  <si>
    <t>Esc. Emilio Castro Gómez</t>
  </si>
  <si>
    <t>Esc. Fermín Rodríguez Cordero</t>
  </si>
  <si>
    <t>Esc. La Altura</t>
  </si>
  <si>
    <t>Esc. Los Criques</t>
  </si>
  <si>
    <t>Esc. Procopio Gamboa Villalobos</t>
  </si>
  <si>
    <t>Esc. San Francisco (Peñas Blancas)</t>
  </si>
  <si>
    <t>Esc. San Jorge Las Rocas</t>
  </si>
  <si>
    <t>Esc. San Rafael (San Ramón)</t>
  </si>
  <si>
    <t>Esc. Sector Ángeles</t>
  </si>
  <si>
    <t>PENINSULAR</t>
  </si>
  <si>
    <t>Esc. Concepción De Paquera</t>
  </si>
  <si>
    <t>PAQUERA</t>
  </si>
  <si>
    <t>Esc. Guarial</t>
  </si>
  <si>
    <t>Esc. I.D.A. Valle Azul</t>
  </si>
  <si>
    <t>Esc. Isla De Cedros</t>
  </si>
  <si>
    <t>Esc. Julio Acosta Garcia</t>
  </si>
  <si>
    <t>Esc. Julio Acosta García</t>
  </si>
  <si>
    <t>Esc. Pánica Dos</t>
  </si>
  <si>
    <t>Esc. Punta Cuchillo</t>
  </si>
  <si>
    <t>Esc. Punta De Río</t>
  </si>
  <si>
    <t>Esc. San Rafael (Paquera)</t>
  </si>
  <si>
    <t>CÓBANO</t>
  </si>
  <si>
    <t>Esc. Cabuya</t>
  </si>
  <si>
    <t>Esc. Carmen Lyra</t>
  </si>
  <si>
    <t>Esc. Confederacion Suiza</t>
  </si>
  <si>
    <t>Esc. La Abuela</t>
  </si>
  <si>
    <t>Esc. La Esperanza (Paquera)</t>
  </si>
  <si>
    <t>Esc. La Tranquilidad</t>
  </si>
  <si>
    <t>Esc. Mal Pais</t>
  </si>
  <si>
    <t>Esc. Moctezuma</t>
  </si>
  <si>
    <t>Esc. Pavón</t>
  </si>
  <si>
    <t>Esc. San Pedro (Paquera)</t>
  </si>
  <si>
    <t>Esc. San Ramón De Ario</t>
  </si>
  <si>
    <t>Esc. Santa Clemencia</t>
  </si>
  <si>
    <t>Esc. Santa Teresa</t>
  </si>
  <si>
    <t>Esc. Teodoro Salamanca</t>
  </si>
  <si>
    <t>Essc. Los Mangos</t>
  </si>
  <si>
    <t>Esc. Bajos Negros</t>
  </si>
  <si>
    <t>Esc. Cabo Blanco</t>
  </si>
  <si>
    <t>Esc. Gigante</t>
  </si>
  <si>
    <t>Esc. Isla De Venado</t>
  </si>
  <si>
    <t>Esc. La Esperanza (Lepanto)</t>
  </si>
  <si>
    <t>Esc. La Ilusión</t>
  </si>
  <si>
    <t>Esc. Lepanto</t>
  </si>
  <si>
    <t>Esc. Montaña Grande</t>
  </si>
  <si>
    <t>Esc. Playa Blanca</t>
  </si>
  <si>
    <t>Esc. Bajos De Ario</t>
  </si>
  <si>
    <t>Esc. Cerro Frío</t>
  </si>
  <si>
    <t>Esc. El Coto</t>
  </si>
  <si>
    <t>Esc. La Fresca</t>
  </si>
  <si>
    <t>Esc. La Tigra</t>
  </si>
  <si>
    <t>Esc. Pedro Rosales Reyes</t>
  </si>
  <si>
    <t>Esc. Río Frío</t>
  </si>
  <si>
    <t>Esc. Rosa Barquero Azofeifa</t>
  </si>
  <si>
    <t>Esc. San Pedro (Lepanto)</t>
  </si>
  <si>
    <t>Esc. San Rafael (Lepanto)</t>
  </si>
  <si>
    <t>Esc. San Ramón (Lepanto)</t>
  </si>
  <si>
    <t>Esc. Tobías Montero Cascante</t>
  </si>
  <si>
    <t>Esc. 12 De Marzo De 1948</t>
  </si>
  <si>
    <t>SAN ISIDRO DE EL GENERAL</t>
  </si>
  <si>
    <t>Esc. Dr. Rafael Angel Calderón Guardia</t>
  </si>
  <si>
    <t>Esc. El Hoyon</t>
  </si>
  <si>
    <t>Esc. Francisco Morazán Quesada</t>
  </si>
  <si>
    <t>Esc. La Ese</t>
  </si>
  <si>
    <t>PÁRAMO</t>
  </si>
  <si>
    <t>Esc. Melico Salazar Zúñiga</t>
  </si>
  <si>
    <t>Esc. Quebradas Arriba</t>
  </si>
  <si>
    <t>Esc. Rodrigo Facio Brenes</t>
  </si>
  <si>
    <t>Esc. Tierra Prometida</t>
  </si>
  <si>
    <t>Esc. Berlín</t>
  </si>
  <si>
    <t>RÍO NUEVO</t>
  </si>
  <si>
    <t>Esc. Calle Mora</t>
  </si>
  <si>
    <t>Esc. Calle Mora Arriba</t>
  </si>
  <si>
    <t>Esc. División</t>
  </si>
  <si>
    <t>Esc. El Brujo</t>
  </si>
  <si>
    <t>Esc. El Nivel</t>
  </si>
  <si>
    <t>Esc. El Páramo</t>
  </si>
  <si>
    <t>Esc. Florencia De Matazanos</t>
  </si>
  <si>
    <t>Esc. Gustavo Agüero Barrantes</t>
  </si>
  <si>
    <t>Esc. Ignacio Durán Vega</t>
  </si>
  <si>
    <t>Esc. La Hortensia</t>
  </si>
  <si>
    <t>Esc. La Lira</t>
  </si>
  <si>
    <t>Esc. Las Cavernas</t>
  </si>
  <si>
    <t>Esc. Mixta Pedregoso</t>
  </si>
  <si>
    <t>Esc. Pensilvania</t>
  </si>
  <si>
    <t>BARÚ</t>
  </si>
  <si>
    <t>Esc. Quebrada De Vueltas</t>
  </si>
  <si>
    <t>Esc. San Antonio (Río Nuevo)</t>
  </si>
  <si>
    <t>Esc. San Cayetano</t>
  </si>
  <si>
    <t>Esc. San Ramón Norte</t>
  </si>
  <si>
    <t>Esc. Santa Lucía (Río Nuevo)</t>
  </si>
  <si>
    <t>Esc. Santa Marta (Río Nuevo)</t>
  </si>
  <si>
    <t>Esc. Valencia</t>
  </si>
  <si>
    <t>Esc. Villa Mills</t>
  </si>
  <si>
    <t>Esc. Daniel Flores Zavaleta</t>
  </si>
  <si>
    <t>DANIEL FLORES</t>
  </si>
  <si>
    <t>Esc. Hernán Rodríguez Ruíz</t>
  </si>
  <si>
    <t>Esc. I.D.A. Jorón</t>
  </si>
  <si>
    <t>Esc. José Breinderhoff</t>
  </si>
  <si>
    <t>Esc. La Repunta</t>
  </si>
  <si>
    <t>Esc. Las Juntas De Pacuar</t>
  </si>
  <si>
    <t>Esc. Las Lagunas</t>
  </si>
  <si>
    <t>Esc. Los Ángeles (Daniel Flores)</t>
  </si>
  <si>
    <t>Esc. Quebrada Honda</t>
  </si>
  <si>
    <t>Esc. San Francisco De Asís (Daniel Flores)</t>
  </si>
  <si>
    <t>Esc. Villa Ligia</t>
  </si>
  <si>
    <t>Esc. Alto De La Perla</t>
  </si>
  <si>
    <t>Esc. Barú</t>
  </si>
  <si>
    <t>Esc. Carlos Luis Valverde Vega</t>
  </si>
  <si>
    <t>Esc. Chontales</t>
  </si>
  <si>
    <t>Esc. Dominical</t>
  </si>
  <si>
    <t>Esc. Dominicalito</t>
  </si>
  <si>
    <t>Esc. Escaleras</t>
  </si>
  <si>
    <t>Esc. José María Chaverri Picado</t>
  </si>
  <si>
    <t>Esc. La Alfombra</t>
  </si>
  <si>
    <t>Esc. La Flor De Bahia</t>
  </si>
  <si>
    <t>Esc. La Guaria (San Isidro De El General)</t>
  </si>
  <si>
    <t>Esc. La Reina</t>
  </si>
  <si>
    <t>Esc. La Uvita De Osa</t>
  </si>
  <si>
    <t>Esc. Lagunas De Barú</t>
  </si>
  <si>
    <t>Esc. Las Tumbas</t>
  </si>
  <si>
    <t>Esc. Punto De Mira</t>
  </si>
  <si>
    <t>Esc. San Juan De Dios</t>
  </si>
  <si>
    <t>Esc. San Juan Miramar</t>
  </si>
  <si>
    <t>Esc. San Salvador</t>
  </si>
  <si>
    <t>Esc. Tierras Morenas</t>
  </si>
  <si>
    <t>Esc. Tinamaste</t>
  </si>
  <si>
    <t>Esc. Tres Piedras</t>
  </si>
  <si>
    <t>RIVAS</t>
  </si>
  <si>
    <t>Esc. Canaan</t>
  </si>
  <si>
    <t>Esc. Chimirol</t>
  </si>
  <si>
    <t>Esc. El Tirra</t>
  </si>
  <si>
    <t>Esc. Fernando Valverde Vega</t>
  </si>
  <si>
    <t>GENERAL</t>
  </si>
  <si>
    <t>Esc. Guadalupe (Rivas)</t>
  </si>
  <si>
    <t>Esc. Juan Valverde Mora</t>
  </si>
  <si>
    <t>Esc. La Hermosa</t>
  </si>
  <si>
    <t>Esc. La Linda</t>
  </si>
  <si>
    <t>Esc. La Piedra</t>
  </si>
  <si>
    <t>Esc. Los Alpes</t>
  </si>
  <si>
    <t>Esc. Los Jilgueros</t>
  </si>
  <si>
    <t>Esc. María Mora Ureña</t>
  </si>
  <si>
    <t>Esc. San Gerardo (Rivas)</t>
  </si>
  <si>
    <t>Esc. Talari</t>
  </si>
  <si>
    <t>Esc. Arco Iris</t>
  </si>
  <si>
    <t>CAJÓN</t>
  </si>
  <si>
    <t>Esc. Bajo Las Brisas</t>
  </si>
  <si>
    <t>Esc. El Pilar</t>
  </si>
  <si>
    <t>Esc. El Quemado</t>
  </si>
  <si>
    <t>Esc. Los Vega</t>
  </si>
  <si>
    <t>Esc. Montecarlo</t>
  </si>
  <si>
    <t>Esc. Navajuelar</t>
  </si>
  <si>
    <t>Esc. Quizarra</t>
  </si>
  <si>
    <t>Esc. Renacer</t>
  </si>
  <si>
    <t>Esc. República De México</t>
  </si>
  <si>
    <t>Esc. San Francisco (Cajón)</t>
  </si>
  <si>
    <t>Esc. San Pedrito</t>
  </si>
  <si>
    <t>Esc. Santa Marta (Cajón)</t>
  </si>
  <si>
    <t>Esc. Santa Teresa De Cajón</t>
  </si>
  <si>
    <t>Esc. Aguas Buenas</t>
  </si>
  <si>
    <t>PLATANARES</t>
  </si>
  <si>
    <t>Esc. Bajo De Las Bonitas</t>
  </si>
  <si>
    <t>Esc. La Sierra</t>
  </si>
  <si>
    <t>Esc. La Suiza</t>
  </si>
  <si>
    <t>Esc. Las Bonitas</t>
  </si>
  <si>
    <t>Esc. Los Ángeles (Platanares)</t>
  </si>
  <si>
    <t>Esc. Los Reyes</t>
  </si>
  <si>
    <t>Esc. Naranjo</t>
  </si>
  <si>
    <t>Esc. San Gerardo De Platanares</t>
  </si>
  <si>
    <t>Esc. San Juan Bosco</t>
  </si>
  <si>
    <t>Esc. San Rafael De Platanares</t>
  </si>
  <si>
    <t>Esc. Villa Argentina</t>
  </si>
  <si>
    <t>Esc. Alto De La Trinidad</t>
  </si>
  <si>
    <t>PEJIBAYE</t>
  </si>
  <si>
    <t>Esc. El Aguila</t>
  </si>
  <si>
    <t>Esc. Guadalupe (Pejibaye)</t>
  </si>
  <si>
    <t>Esc. San Antonio (La Amistad)</t>
  </si>
  <si>
    <t>Esc. San Antonio Abajo</t>
  </si>
  <si>
    <t>Esc. Santa Cecilia (La Amistad)</t>
  </si>
  <si>
    <t>Esc. Santa Lucía De Pejibaye</t>
  </si>
  <si>
    <t>Esc. Valle De La Cruz</t>
  </si>
  <si>
    <t>Esc. Cristo Rey (San Pedro)</t>
  </si>
  <si>
    <t>Esc. La Arenilla</t>
  </si>
  <si>
    <t>Esc. La Guaria (San Pedro)</t>
  </si>
  <si>
    <t>Esc. La Nueva Hortensia</t>
  </si>
  <si>
    <t>Esc. Laguna</t>
  </si>
  <si>
    <t>Esc. Nueva Santa Ana</t>
  </si>
  <si>
    <t>Esc. San Rafael (San Pedro)</t>
  </si>
  <si>
    <t>Esc. San Rafael Arriba</t>
  </si>
  <si>
    <t>Esc. Santa Ana</t>
  </si>
  <si>
    <t>Esc. Santa Cecilia (San Pedro)</t>
  </si>
  <si>
    <t>Esc. Bajo Las Esperanzas</t>
  </si>
  <si>
    <t>Esc. Cocori</t>
  </si>
  <si>
    <t>Esc. Cristo Rey (San Isidro De El General)</t>
  </si>
  <si>
    <t>Esc. Jerusalen 3m</t>
  </si>
  <si>
    <t>Esc. La Ceniza</t>
  </si>
  <si>
    <t>Esc. La Ribera</t>
  </si>
  <si>
    <t>Esc. Las Esperanzas</t>
  </si>
  <si>
    <t>Esc. Morete</t>
  </si>
  <si>
    <t>Esc. Rosario Arróniz</t>
  </si>
  <si>
    <t>Esc. San Agustín</t>
  </si>
  <si>
    <t>Esc. Augusto Colombari Chicoli</t>
  </si>
  <si>
    <t>Esc. Ciudadela Kennedy</t>
  </si>
  <si>
    <t>Esc. José Joaquín Mora Porras</t>
  </si>
  <si>
    <t>Esc. Juanito Mora Porras</t>
  </si>
  <si>
    <t>Esc. La Guaria (Barranca)</t>
  </si>
  <si>
    <t>Esc. Manuel Mora Valverde</t>
  </si>
  <si>
    <t>Esc. Río Barranca</t>
  </si>
  <si>
    <t>Esc. Riojalandia</t>
  </si>
  <si>
    <t>Esc. San Miguelito</t>
  </si>
  <si>
    <t>Esc. Acapulco</t>
  </si>
  <si>
    <t>ACAPULCO</t>
  </si>
  <si>
    <t>Esc. Arancibia</t>
  </si>
  <si>
    <t>ARANCIBIA</t>
  </si>
  <si>
    <t>Esc. Aranjuecito</t>
  </si>
  <si>
    <t>Esc. Aranjuez</t>
  </si>
  <si>
    <t>PITAHAYA</t>
  </si>
  <si>
    <t>Esc. Bajo Caliente</t>
  </si>
  <si>
    <t>Esc. Chapernal</t>
  </si>
  <si>
    <t>Esc. El Brillante</t>
  </si>
  <si>
    <t>Esc. El Establo</t>
  </si>
  <si>
    <t>Esc. El Palmar</t>
  </si>
  <si>
    <t>Esc. Jorge Borbón Castro</t>
  </si>
  <si>
    <t>Esc. La Queroga</t>
  </si>
  <si>
    <t>Esc. Pitahaya</t>
  </si>
  <si>
    <t>Esc. San Martin Sur</t>
  </si>
  <si>
    <t>Esc. Villa Bruselas</t>
  </si>
  <si>
    <t>Esc. Abangaritos</t>
  </si>
  <si>
    <t>MANZANILLO</t>
  </si>
  <si>
    <t>Esc. Arturo García Golcher</t>
  </si>
  <si>
    <t>CHOMES</t>
  </si>
  <si>
    <t>Esc. Bocana</t>
  </si>
  <si>
    <t>CHIRA</t>
  </si>
  <si>
    <t>Esc. Brisas Del Golfo</t>
  </si>
  <si>
    <t>Esc. Cocorocas</t>
  </si>
  <si>
    <t>Esc. El Malinche</t>
  </si>
  <si>
    <t>Esc. Isla De Chira</t>
  </si>
  <si>
    <t>Esc. Jarquín</t>
  </si>
  <si>
    <t>Esc. Judas</t>
  </si>
  <si>
    <t>Esc. La Pita</t>
  </si>
  <si>
    <t>Esc. Lagartos</t>
  </si>
  <si>
    <t>Esc. Montero Y Palito</t>
  </si>
  <si>
    <t>Esc. Morales</t>
  </si>
  <si>
    <t>Esc. Nora María Quesada Chavarría</t>
  </si>
  <si>
    <t>Esc. Orocu</t>
  </si>
  <si>
    <t>Esc. Cedral</t>
  </si>
  <si>
    <t>MONTES DE ORO</t>
  </si>
  <si>
    <t>UNIÓN</t>
  </si>
  <si>
    <t>Esc. Ciruelas</t>
  </si>
  <si>
    <t>Esc. Gregorio Prendas Montero</t>
  </si>
  <si>
    <t>MIRAMAR</t>
  </si>
  <si>
    <t>Esc. Las Ventanas</t>
  </si>
  <si>
    <t>Esc. Sabana Bonita</t>
  </si>
  <si>
    <t>Esc. Santa Rosa (Montes De Oro)</t>
  </si>
  <si>
    <t>Esc. Tajo Alto</t>
  </si>
  <si>
    <t>Esc. Zagala Nueva</t>
  </si>
  <si>
    <t>Esc. Zagala Vieja</t>
  </si>
  <si>
    <t>Esc. Barrio San Luis</t>
  </si>
  <si>
    <t>Esc. Delia Urbina De Guevara</t>
  </si>
  <si>
    <t>Esc. El Chagüite</t>
  </si>
  <si>
    <t>Esc. Flora Guevara Barahona</t>
  </si>
  <si>
    <t>Esc. Isla Caballo</t>
  </si>
  <si>
    <t>Esc. José Ricardo Orlich Zamora</t>
  </si>
  <si>
    <t>Esc. Mora Y Cañas</t>
  </si>
  <si>
    <t>Esc. Playa Torres</t>
  </si>
  <si>
    <t>Esc. Veinte De Noviembre</t>
  </si>
  <si>
    <t>Esc. Altos De San Luis</t>
  </si>
  <si>
    <t>MONTE VERDE</t>
  </si>
  <si>
    <t>Esc. Fernández</t>
  </si>
  <si>
    <t>GUACIMAL</t>
  </si>
  <si>
    <t>Esc. La Guaria (Guacimal)</t>
  </si>
  <si>
    <t>Esc. Lindora</t>
  </si>
  <si>
    <t>Esc. Los Llanos</t>
  </si>
  <si>
    <t>Esc. Pelayo Marcet Casajuana</t>
  </si>
  <si>
    <t>Esc. Rafael Arguedas Herrera</t>
  </si>
  <si>
    <t>Esc. Santa Rosa (Puntarenas)</t>
  </si>
  <si>
    <t>Esc. Bruselas</t>
  </si>
  <si>
    <t>MACACONA</t>
  </si>
  <si>
    <t>Esc. El Barón</t>
  </si>
  <si>
    <t>Esc. Heriberto Zeledón Rodríguez</t>
  </si>
  <si>
    <t>Esc. I.D.A. El Baron</t>
  </si>
  <si>
    <t>Esc. Juan Rafael Jiménez Granados</t>
  </si>
  <si>
    <t>Esc. Lic. Jose Francisco Perez Muñoz</t>
  </si>
  <si>
    <t>Esc. Lic. José Francisco Pérez Muñoz</t>
  </si>
  <si>
    <t>Esc. Marañonal</t>
  </si>
  <si>
    <t>Esc. Maratón</t>
  </si>
  <si>
    <t>Esc. Mesetas Abajo</t>
  </si>
  <si>
    <t>SAN JUAN GRANDE</t>
  </si>
  <si>
    <t>Esc. Antonio Vallerriestra</t>
  </si>
  <si>
    <t>Esc. Arturo Torres Martinez</t>
  </si>
  <si>
    <t>Esc. Arturo Torres Martínez</t>
  </si>
  <si>
    <t>Esc. Caldera</t>
  </si>
  <si>
    <t>CALDERA</t>
  </si>
  <si>
    <t>Esc. Cambalache</t>
  </si>
  <si>
    <t>Esc. Diego De Artieda Chirino</t>
  </si>
  <si>
    <t>Esc. El Mojón</t>
  </si>
  <si>
    <t>Esc. Guardianes De La Piedra</t>
  </si>
  <si>
    <t>Esc. Mata Limón</t>
  </si>
  <si>
    <t>Esc. Rosario Vásquez Monge</t>
  </si>
  <si>
    <t>Esc. Salinas</t>
  </si>
  <si>
    <t>Esc. Tivives</t>
  </si>
  <si>
    <t>Esc. Bajo Badilla</t>
  </si>
  <si>
    <t>Esc. Cañales Arriba</t>
  </si>
  <si>
    <t>Esc. Dario Flores Hernandez</t>
  </si>
  <si>
    <t>Esc. Darío Flores Hernández</t>
  </si>
  <si>
    <t>Esc. Floralia</t>
  </si>
  <si>
    <t>Esc. José Rojas Alpízar</t>
  </si>
  <si>
    <t>Esc. Juan Luis García González</t>
  </si>
  <si>
    <t>Esc. Junquillo Abajo</t>
  </si>
  <si>
    <t>Esc. Junquillo Arriba</t>
  </si>
  <si>
    <t>MERCEDES SUR</t>
  </si>
  <si>
    <t>Esc. Mercedes Norte</t>
  </si>
  <si>
    <t>Esc. Ramon Bedoya Monge</t>
  </si>
  <si>
    <t>Esc. Ramón Bedoya Monge</t>
  </si>
  <si>
    <t>Esc. Rosario Salazar Marín</t>
  </si>
  <si>
    <t>Esc. Salazar</t>
  </si>
  <si>
    <t>Esc. Aniceto Jiménez Barboza</t>
  </si>
  <si>
    <t>Esc. Bajo De La Legua</t>
  </si>
  <si>
    <t>Esc. Bajo Los Murillo</t>
  </si>
  <si>
    <t>Esc. Candelarita</t>
  </si>
  <si>
    <t>CANDELARITA</t>
  </si>
  <si>
    <t>Esc. Cerbatana</t>
  </si>
  <si>
    <t>Esc. Jilgueral</t>
  </si>
  <si>
    <t>Esc. La Legüita</t>
  </si>
  <si>
    <t>Esc. La Palma (Puriscal)</t>
  </si>
  <si>
    <t>Esc. Lanas</t>
  </si>
  <si>
    <t>Esc. Llano Grande (Puriscal)</t>
  </si>
  <si>
    <t>Esc. Llano Hermoso</t>
  </si>
  <si>
    <t>Esc. Pedernal</t>
  </si>
  <si>
    <t>Esc. Polka</t>
  </si>
  <si>
    <t>Esc. Tufares</t>
  </si>
  <si>
    <t>Esc. Colonia Gamalotillo</t>
  </si>
  <si>
    <t>Esc. Gamalotillo</t>
  </si>
  <si>
    <t>Esc. Guarumal</t>
  </si>
  <si>
    <t>Esc. La Fila Del Aguacate</t>
  </si>
  <si>
    <t>Esc. Mastatal</t>
  </si>
  <si>
    <t>Esc. Rafael Solórzano Saborío</t>
  </si>
  <si>
    <t>Esc. Bajo Burgos</t>
  </si>
  <si>
    <t>BARBACOAS</t>
  </si>
  <si>
    <t>Esc. Cortezal</t>
  </si>
  <si>
    <t>Esc. El Poró</t>
  </si>
  <si>
    <t>GRIFO ALTO</t>
  </si>
  <si>
    <t>Esc. Esteban Lorenzo Delcoro</t>
  </si>
  <si>
    <t>PIEDRAS NEGRAS</t>
  </si>
  <si>
    <t>Esc. Grifo Alto</t>
  </si>
  <si>
    <t>Esc. Grifo Bajo</t>
  </si>
  <si>
    <t>Esc. La Palma (Mora)</t>
  </si>
  <si>
    <t>Esc. Llano Grande (Mora)</t>
  </si>
  <si>
    <t>Esc. Luis Monge Madrigal</t>
  </si>
  <si>
    <t>Esc. Mixta De San Juan</t>
  </si>
  <si>
    <t>Esc. Nazario Valverde Jiménez</t>
  </si>
  <si>
    <t>Esc. República De Paraguay</t>
  </si>
  <si>
    <t>DESAMPARADITOS</t>
  </si>
  <si>
    <t>Esc. Roberto López Varela</t>
  </si>
  <si>
    <t>Esc. Salitrillos</t>
  </si>
  <si>
    <t>Esc. Adela Rodríguez Venegas</t>
  </si>
  <si>
    <t>GUAYABO</t>
  </si>
  <si>
    <t>Esc. Bajo Loaiza</t>
  </si>
  <si>
    <t>TABARCIA</t>
  </si>
  <si>
    <t>Esc. Brasil De Mora</t>
  </si>
  <si>
    <t>CIUDAD COLÓN</t>
  </si>
  <si>
    <t>Esc. Corralar De Mora</t>
  </si>
  <si>
    <t>Esc. Jacinto Mora Gómez</t>
  </si>
  <si>
    <t>Esc. José María Cañas</t>
  </si>
  <si>
    <t>Esc. Lisimaco Chavarria Palma</t>
  </si>
  <si>
    <t>Esc. Los Altos</t>
  </si>
  <si>
    <t>Esc. Manuel Bustamante Vargas</t>
  </si>
  <si>
    <t>Esc. Morado</t>
  </si>
  <si>
    <t>Esc. Palmichal De Acosta</t>
  </si>
  <si>
    <t>Esc. Rogelio Fernandez Güell</t>
  </si>
  <si>
    <t>Esc. San Bosco De Mora</t>
  </si>
  <si>
    <t>Esc. San Pablo De Palmichal</t>
  </si>
  <si>
    <t>Esc. Santiago Alpízar Jiménez</t>
  </si>
  <si>
    <t>JARIS</t>
  </si>
  <si>
    <t>Esc. Colonia Paso Agres</t>
  </si>
  <si>
    <t>TURRUBARES</t>
  </si>
  <si>
    <t>SAN JUAN DE MATA</t>
  </si>
  <si>
    <t>Esc. Colonia San Francisco</t>
  </si>
  <si>
    <t>SAN LUIS</t>
  </si>
  <si>
    <t>Esc. Dr. Clodomiro Picado Twight</t>
  </si>
  <si>
    <t>Esc. El Barro</t>
  </si>
  <si>
    <t>Esc. El Pital</t>
  </si>
  <si>
    <t>Esc. Lagunas</t>
  </si>
  <si>
    <t>Esc. Marcos Pérez</t>
  </si>
  <si>
    <t>Esc. Mauro Fernández Acuña</t>
  </si>
  <si>
    <t>Esc. Potenciana Arriba</t>
  </si>
  <si>
    <t>Esc. Purires</t>
  </si>
  <si>
    <t>Esc. Quebrada Azul</t>
  </si>
  <si>
    <t>Esc. San Pablo (Turrubares)</t>
  </si>
  <si>
    <t>Esc. El Galán</t>
  </si>
  <si>
    <t>Esc. El Sur</t>
  </si>
  <si>
    <t>CARARA</t>
  </si>
  <si>
    <t>Esc. Fila Negra</t>
  </si>
  <si>
    <t>Esc. I.D.A. Bijagual</t>
  </si>
  <si>
    <t>Esc. José Salazar Zúñiga</t>
  </si>
  <si>
    <t>Esc. Mata De Plátano</t>
  </si>
  <si>
    <t>Esc. Rogelio Quiros Valverde</t>
  </si>
  <si>
    <t>Esc. Ángeles De La Colonia Sur</t>
  </si>
  <si>
    <t>RÍO CUARTO</t>
  </si>
  <si>
    <t>Esc. Buenos Aires (Venecia)</t>
  </si>
  <si>
    <t>VENECIA</t>
  </si>
  <si>
    <t>Esc. Carrizal (Río Cuarto)</t>
  </si>
  <si>
    <t>Esc. Colonia Toro Amarillo</t>
  </si>
  <si>
    <t>Esc. El Carmen (Río Cuarto)</t>
  </si>
  <si>
    <t>Esc. El Pinar</t>
  </si>
  <si>
    <t>SANTA ISABEL</t>
  </si>
  <si>
    <t>Esc. Huacas</t>
  </si>
  <si>
    <t>Esc. I.D.A. El Rubí</t>
  </si>
  <si>
    <t>Esc. I.D.A. Los Lagos</t>
  </si>
  <si>
    <t>Esc. Jose Maria Vargas Arias</t>
  </si>
  <si>
    <t>Esc. José María Vargas Arias</t>
  </si>
  <si>
    <t>Esc. José Sánchez Chavarría</t>
  </si>
  <si>
    <t>Esc. Juan Félix Estrada</t>
  </si>
  <si>
    <t>Esc. La Españolita</t>
  </si>
  <si>
    <t>Esc. La Tabla</t>
  </si>
  <si>
    <t>Esc. La Unión (Venecia)</t>
  </si>
  <si>
    <t>Esc. Pueblo Viejo</t>
  </si>
  <si>
    <t>Esc. Río Cuarto</t>
  </si>
  <si>
    <t>Esc. San Martín (Venecia)</t>
  </si>
  <si>
    <t>Esc. Santa Isabel</t>
  </si>
  <si>
    <t>Esc. Santa Rita (Río Cuarto)</t>
  </si>
  <si>
    <t>Esc. Caimitos</t>
  </si>
  <si>
    <t>FLORENCIA</t>
  </si>
  <si>
    <t>Esc. Carlos Maroto Quiros</t>
  </si>
  <si>
    <t>Esc. Cuestillas</t>
  </si>
  <si>
    <t>Esc. Ecológica La Tigra</t>
  </si>
  <si>
    <t>LA TIGRA</t>
  </si>
  <si>
    <t>Esc. El Futuro</t>
  </si>
  <si>
    <t>Esc. La Ceiba</t>
  </si>
  <si>
    <t>Esc. Los Cerritos</t>
  </si>
  <si>
    <t>Esc. Penjamo</t>
  </si>
  <si>
    <t>Esc. Platanar</t>
  </si>
  <si>
    <t>Esc. República De Italia</t>
  </si>
  <si>
    <t>Esc. San Francisco (Florencia)</t>
  </si>
  <si>
    <t>Esc. San Isidro (La Tigra)</t>
  </si>
  <si>
    <t>Esc. San José (La Tigra)</t>
  </si>
  <si>
    <t>Esc. San Luis (Florencia)</t>
  </si>
  <si>
    <t>Esc. San Miguel (La Tigra)</t>
  </si>
  <si>
    <t>Esc. San Pedro (La Tigra)</t>
  </si>
  <si>
    <t>Esc. San Rafael (Florencia)</t>
  </si>
  <si>
    <t>Esc. Santa Rita (San Carlos)</t>
  </si>
  <si>
    <t>CIUDAD QUESADA</t>
  </si>
  <si>
    <t>Esc. El Campo (San Pablo)</t>
  </si>
  <si>
    <t>Esc. El Carmen (Ciudad Quesada)</t>
  </si>
  <si>
    <t>Esc. Juan Bautista Solís Rodríguez</t>
  </si>
  <si>
    <t>Esc. Linda Vista (Ciudad Quesada)</t>
  </si>
  <si>
    <t>Esc. Puente Casa</t>
  </si>
  <si>
    <t>Esc. San Luis (Ciudad Quesada)</t>
  </si>
  <si>
    <t>AGUAS ZARCAS</t>
  </si>
  <si>
    <t>Esc. Abelardo Rojas Quesada</t>
  </si>
  <si>
    <t>LA PALMERA</t>
  </si>
  <si>
    <t>Esc. Aristides Romaín</t>
  </si>
  <si>
    <t>Esc. Calle Damas</t>
  </si>
  <si>
    <t>Esc. Cerro Cortes</t>
  </si>
  <si>
    <t>Esc. Concepción (La Palmera)</t>
  </si>
  <si>
    <t>Esc. Coope San Juan</t>
  </si>
  <si>
    <t>Esc. Esquipulas</t>
  </si>
  <si>
    <t>Esc. I.D.A. Garabito</t>
  </si>
  <si>
    <t>Esc. José Rodríguez Martínez</t>
  </si>
  <si>
    <t>Esc. La Unión (La Palmera)</t>
  </si>
  <si>
    <t>Esc. Las Brisas (Venecia)</t>
  </si>
  <si>
    <t>Esc. Los Chiles</t>
  </si>
  <si>
    <t>Esc. Luis Gamboa Araya</t>
  </si>
  <si>
    <t>Esc. Mario Salazar Mora</t>
  </si>
  <si>
    <t>Esc. Pitalito Sur</t>
  </si>
  <si>
    <t>Esc. San Francisco (Aguas Zarcas)</t>
  </si>
  <si>
    <t>Esc. San José (Aguas Zarcas)</t>
  </si>
  <si>
    <t>Esc. Santa Fe (San Carlos)</t>
  </si>
  <si>
    <t>Esc. Santa Rosa (La Palmera)</t>
  </si>
  <si>
    <t>Esc. Vasconia</t>
  </si>
  <si>
    <t>Esc. Villa María</t>
  </si>
  <si>
    <t>Esc. Boca De Rio Cureña</t>
  </si>
  <si>
    <t>CUREÑA</t>
  </si>
  <si>
    <t>Esc. Boca Del Rio San Carlos</t>
  </si>
  <si>
    <t>CUTRIS</t>
  </si>
  <si>
    <t>Esc. Boca Tapada</t>
  </si>
  <si>
    <t>PITAL</t>
  </si>
  <si>
    <t>Esc. Castelmare</t>
  </si>
  <si>
    <t>Esc. Cerro Blanco</t>
  </si>
  <si>
    <t>Esc. Chaparrón</t>
  </si>
  <si>
    <t>Esc. Clemente Marín Rodríguez</t>
  </si>
  <si>
    <t>Esc. Coope Isabel</t>
  </si>
  <si>
    <t>Esc. El Jardín (Pital)</t>
  </si>
  <si>
    <t>Esc. El Saíno</t>
  </si>
  <si>
    <t>Esc. Gonzalo Monge Bermudez</t>
  </si>
  <si>
    <t>Esc. Gonzalo Monge Bermúdez</t>
  </si>
  <si>
    <t>Esc. I.D.A. Las Parcelas</t>
  </si>
  <si>
    <t>Esc. La Pradera</t>
  </si>
  <si>
    <t>Esc. Los Ángeles (Pital)</t>
  </si>
  <si>
    <t>Esc. Óscar Rulamán Salas</t>
  </si>
  <si>
    <t>Esc. Río San Carlos Sector Este</t>
  </si>
  <si>
    <t>Esc. Santa Lucía (Pital)</t>
  </si>
  <si>
    <t>Esc. Yucatán</t>
  </si>
  <si>
    <t>Esc. Agua Azul</t>
  </si>
  <si>
    <t>LA FORTUNA</t>
  </si>
  <si>
    <t>Esc. Bonanza</t>
  </si>
  <si>
    <t>Esc. El Castillo</t>
  </si>
  <si>
    <t>Esc. El Tanque</t>
  </si>
  <si>
    <t>Esc. Finca Zeta Trece</t>
  </si>
  <si>
    <t>Esc. Hernán Koschny Cascante</t>
  </si>
  <si>
    <t>Esc. La Guaria (La Fortuna)</t>
  </si>
  <si>
    <t>Esc. La Vega</t>
  </si>
  <si>
    <t>Esc. Los Ángeles (La Fortuna)</t>
  </si>
  <si>
    <t>Esc. San Cristóbal (La Fortuna)</t>
  </si>
  <si>
    <t>Esc. San Jorge (San Carlos)</t>
  </si>
  <si>
    <t>Esc. San José (Cutris)</t>
  </si>
  <si>
    <t>Esc. Sangregado</t>
  </si>
  <si>
    <t>Esc. Santa Lucía (La Fortuna)</t>
  </si>
  <si>
    <t>Esc. Sonafluca</t>
  </si>
  <si>
    <t>Esc. Tres Esquinas</t>
  </si>
  <si>
    <t>Esc. Ulima</t>
  </si>
  <si>
    <t>Esc. Bahamas</t>
  </si>
  <si>
    <t>Esc. Buenos Aires (Pocosol)</t>
  </si>
  <si>
    <t>POCOSOL</t>
  </si>
  <si>
    <t>Esc. Esterito</t>
  </si>
  <si>
    <t>Esc. Germán Rojas Araya</t>
  </si>
  <si>
    <t>Esc. Juan Manso Estévez</t>
  </si>
  <si>
    <t>Esc. Juan Rafael Chacon Castro</t>
  </si>
  <si>
    <t>Esc. Juan Rafael Chacón Castro</t>
  </si>
  <si>
    <t>Esc. Kopper Muelle</t>
  </si>
  <si>
    <t>Esc. La Cajeta</t>
  </si>
  <si>
    <t>Esc. Pueblo Nuevo (Cutris)</t>
  </si>
  <si>
    <t>Esc. San Gerardo (Pocosol)</t>
  </si>
  <si>
    <t>Esc. San Miguel (Pocosol)</t>
  </si>
  <si>
    <t>Esc. San Pedro De Cutris</t>
  </si>
  <si>
    <t>Esc. Santa Teresa Norte</t>
  </si>
  <si>
    <t>Esc. Santa Teresa Sur</t>
  </si>
  <si>
    <t>Esc. Terrón Colorado</t>
  </si>
  <si>
    <t>Esc. Coquitales (San Jorge)</t>
  </si>
  <si>
    <t>Esc. Jamaica</t>
  </si>
  <si>
    <t>Esc. Juanilama</t>
  </si>
  <si>
    <t>Esc. La Luisa</t>
  </si>
  <si>
    <t>Esc. La Urraca</t>
  </si>
  <si>
    <t>Esc. Las Brisas (Pocosol)</t>
  </si>
  <si>
    <t>Esc. Las Nieves</t>
  </si>
  <si>
    <t>Esc. Los Ángeles (Pocosol)</t>
  </si>
  <si>
    <t>Esc. Quijongo</t>
  </si>
  <si>
    <t>Esc. San Alejo</t>
  </si>
  <si>
    <t>Esc. San Humberto</t>
  </si>
  <si>
    <t>Esc. San Martín (Pocosol)</t>
  </si>
  <si>
    <t>Esc. Santa Esperanza</t>
  </si>
  <si>
    <t>Esc. Santa Lucía (Pocosol)</t>
  </si>
  <si>
    <t>Esc. Santa Rosa (Pocosol)</t>
  </si>
  <si>
    <t>Esc. Tres Y Tres</t>
  </si>
  <si>
    <t>EL AMPARO</t>
  </si>
  <si>
    <t>Esc. Coquital (Los Chiles)</t>
  </si>
  <si>
    <t>Esc. El Cachito</t>
  </si>
  <si>
    <t>Esc. El Combate</t>
  </si>
  <si>
    <t>Esc. El Jobo</t>
  </si>
  <si>
    <t>Esc. Hernández</t>
  </si>
  <si>
    <t>Esc. Isla Chica</t>
  </si>
  <si>
    <t>Esc. La Trocha</t>
  </si>
  <si>
    <t>Esc. Las Cuacas</t>
  </si>
  <si>
    <t>Esc. Las Delicias (Los Chiles)</t>
  </si>
  <si>
    <t>Esc. Los Ángeles (Los Chiles)</t>
  </si>
  <si>
    <t>Esc. Medio Queso</t>
  </si>
  <si>
    <t>Esc. Melida García Flores</t>
  </si>
  <si>
    <t>Esc. Pueblo Nuevo (Los Chiles)</t>
  </si>
  <si>
    <t>Esc. Punta Cortés</t>
  </si>
  <si>
    <t>Esc. Ricardo Vargas Murillo</t>
  </si>
  <si>
    <t>Esc. San Gerardo (Los Chiles)</t>
  </si>
  <si>
    <t>Esc. Santa Fe (Los Chiles)</t>
  </si>
  <si>
    <t>Esc. Cananeo</t>
  </si>
  <si>
    <t>Esc. Caño Castilla</t>
  </si>
  <si>
    <t>Esc. Colonia Guanacaste</t>
  </si>
  <si>
    <t>Esc. Concepción (Los Chiles)</t>
  </si>
  <si>
    <t>Esc. Cristo Rey</t>
  </si>
  <si>
    <t>Esc. Dos Aguas</t>
  </si>
  <si>
    <t>Esc. El Botijo</t>
  </si>
  <si>
    <t>Esc. El Cóbano</t>
  </si>
  <si>
    <t>Esc. El Coyol</t>
  </si>
  <si>
    <t>Esc. El Pavón</t>
  </si>
  <si>
    <t>Esc. Granada</t>
  </si>
  <si>
    <t>Esc. La Nueva Lucha</t>
  </si>
  <si>
    <t>Esc. La Unión (Los Chiles)</t>
  </si>
  <si>
    <t>Esc. Los Corrales</t>
  </si>
  <si>
    <t>Esc. Sabogal</t>
  </si>
  <si>
    <t>Esc. San Antonio (El Amparo)</t>
  </si>
  <si>
    <t>Esc. San Francisco (Los Chiles)</t>
  </si>
  <si>
    <t>Esc. San Isidro (El Amparo)</t>
  </si>
  <si>
    <t>Esc. San Isidro (San Jorge)</t>
  </si>
  <si>
    <t>Esc. San Jorge (Los Chiles)</t>
  </si>
  <si>
    <t>Esc. San José (Los Chiles)</t>
  </si>
  <si>
    <t>Esc. San Rafael (Los Chiles)</t>
  </si>
  <si>
    <t>Esc. Santa Rita (Los Chiles)</t>
  </si>
  <si>
    <t>Esc. Chambacú</t>
  </si>
  <si>
    <t>Esc. Colonia París</t>
  </si>
  <si>
    <t>Esc. Domingo Vargas Aguilar</t>
  </si>
  <si>
    <t>Esc. Entre Ríos</t>
  </si>
  <si>
    <t>Esc. La Unión (Monterrey)</t>
  </si>
  <si>
    <t>Esc. Las Delicias (Monterrey)</t>
  </si>
  <si>
    <t>Esc. Las Delicias Venado</t>
  </si>
  <si>
    <t>Esc. Linda Vista (Venado)</t>
  </si>
  <si>
    <t>Esc. Mirador</t>
  </si>
  <si>
    <t>Esc. Pataste</t>
  </si>
  <si>
    <t>Esc. Puerto Seco</t>
  </si>
  <si>
    <t>Esc. San Antonio (Monterrey)</t>
  </si>
  <si>
    <t>Esc. San Juan (Monterrey)</t>
  </si>
  <si>
    <t>Esc. San Miguel (Monterrey)</t>
  </si>
  <si>
    <t>Esc. Santa Lucía (Venado)</t>
  </si>
  <si>
    <t>Esc. Trece De Noviembre</t>
  </si>
  <si>
    <t>Esc. Chorreras</t>
  </si>
  <si>
    <t>Esc. Cocobolo</t>
  </si>
  <si>
    <t>Esc. Coopevega</t>
  </si>
  <si>
    <t>Esc. Crucitas</t>
  </si>
  <si>
    <t>Esc. Curire</t>
  </si>
  <si>
    <t>Esc. El Carmen (Cutris)</t>
  </si>
  <si>
    <t>Esc. El Jardín (Cutris)</t>
  </si>
  <si>
    <t>Esc. La Cascada</t>
  </si>
  <si>
    <t>Esc. Laurel Galan</t>
  </si>
  <si>
    <t>Esc. Limoncito De Cutris</t>
  </si>
  <si>
    <t>Esc. Paso Real</t>
  </si>
  <si>
    <t>Esc. Río Tico</t>
  </si>
  <si>
    <t>Esc. San Luis (Pocosol)</t>
  </si>
  <si>
    <t>Esc. San Vito</t>
  </si>
  <si>
    <t>Esc. Carrizal (Pocosol)</t>
  </si>
  <si>
    <t>Esc. El Conchito</t>
  </si>
  <si>
    <t>Esc. El Concho</t>
  </si>
  <si>
    <t>Esc. El Plomo</t>
  </si>
  <si>
    <t>Esc. La Aldea</t>
  </si>
  <si>
    <t>Esc. La Guaria (Pocosol)</t>
  </si>
  <si>
    <t>Esc. La Tiricia</t>
  </si>
  <si>
    <t>Esc. Las Banderas</t>
  </si>
  <si>
    <t>Esc. Llano Verde</t>
  </si>
  <si>
    <t>Esc. Majagua</t>
  </si>
  <si>
    <t>Esc. Pocosol</t>
  </si>
  <si>
    <t>Esc. San Cristóbal (Pocosol)</t>
  </si>
  <si>
    <t>Esc. San Isidro (Pocosol)</t>
  </si>
  <si>
    <t>Esc. Antonio José De Sucre</t>
  </si>
  <si>
    <t>Esc. Concepción (Ciudad Quesada)</t>
  </si>
  <si>
    <t>Esc. Gamonales</t>
  </si>
  <si>
    <t>Esc. Juan Chaves Rojas</t>
  </si>
  <si>
    <t>Esc. La Tesalia</t>
  </si>
  <si>
    <t>Esc. Porvenir</t>
  </si>
  <si>
    <t>Esc. Ron Ron Abajo</t>
  </si>
  <si>
    <t>Esc. San Gerardo (Ciudad Quesada)</t>
  </si>
  <si>
    <t>Esc. San José De La Montaña</t>
  </si>
  <si>
    <t>Esc. San Juan (Ciudad Quesada)</t>
  </si>
  <si>
    <t>Esc. San Martín (Ciudad Quesada)</t>
  </si>
  <si>
    <t>Esc. San Rafael (Ciudad Quesada)</t>
  </si>
  <si>
    <t>Esc. Carolina Dent Alvarado</t>
  </si>
  <si>
    <t>Esc. Central De San Sebastian</t>
  </si>
  <si>
    <t>Esc. Central San Sebastián</t>
  </si>
  <si>
    <t>Esc. Republica De Haiti</t>
  </si>
  <si>
    <t>Esc. República De Haití</t>
  </si>
  <si>
    <t>Esc. República De Nicaragua</t>
  </si>
  <si>
    <t>Esc. Buenaventura Corrales</t>
  </si>
  <si>
    <t>Esc. Naciones Unidas</t>
  </si>
  <si>
    <t>Esc. República De Chile</t>
  </si>
  <si>
    <t>Esc. República Del Perú-Vitalia Madrigal A.</t>
  </si>
  <si>
    <t>Esc. Doctor Jose María Castro Madriz</t>
  </si>
  <si>
    <t>Esc. Napoleón Quesada Salazar</t>
  </si>
  <si>
    <t>Esc. República Dominicana</t>
  </si>
  <si>
    <t>Esc. Centro America</t>
  </si>
  <si>
    <t>TIRRASES</t>
  </si>
  <si>
    <t>Esc. Centroamérica</t>
  </si>
  <si>
    <t>Esc. Granadilla Norte</t>
  </si>
  <si>
    <t>GRANADILLA</t>
  </si>
  <si>
    <t>Esc. José Ángel Vieto Rangel</t>
  </si>
  <si>
    <t>SÁNCHEZ</t>
  </si>
  <si>
    <t>Esc. Josefita Jurado De Alvarado</t>
  </si>
  <si>
    <t>Esc. Juan Santamaria</t>
  </si>
  <si>
    <t>Esc. La Lía</t>
  </si>
  <si>
    <t>Esc. Quince De Agosto</t>
  </si>
  <si>
    <t>Esc. General Manuel Belgrano González</t>
  </si>
  <si>
    <t>Esc. Hatillo 2</t>
  </si>
  <si>
    <t>Esc. Jorge Debravo</t>
  </si>
  <si>
    <t>Esc. Miguel De Cervantes Saavedra</t>
  </si>
  <si>
    <t>Esc. Pacifica Fernandez Oreamuno</t>
  </si>
  <si>
    <t>Esc. Pacífica Fernández Oreamuno</t>
  </si>
  <si>
    <t>Esc. Quince De Setiembre</t>
  </si>
  <si>
    <t>Esc. Republica Del Paraguay</t>
  </si>
  <si>
    <t>Esc. Abraham Lincoln</t>
  </si>
  <si>
    <t>Esc. Calle El Alto</t>
  </si>
  <si>
    <t>Esc. Ciudadelas Unidas</t>
  </si>
  <si>
    <t>SAN FELIPE</t>
  </si>
  <si>
    <t>Esc. Ismael Coto Fernández</t>
  </si>
  <si>
    <t>Esc. Los Filtros</t>
  </si>
  <si>
    <t>Esc. San Felipe</t>
  </si>
  <si>
    <t>Esc. Tejarcillos</t>
  </si>
  <si>
    <t>Esc. America Central</t>
  </si>
  <si>
    <t>Esc. América Central</t>
  </si>
  <si>
    <t>Esc. Claudio Cortes Castro</t>
  </si>
  <si>
    <t>Esc. Claudio Cortés Castro</t>
  </si>
  <si>
    <t>Esc. Doctor Ferraz</t>
  </si>
  <si>
    <t>CALLE BLANCOS</t>
  </si>
  <si>
    <t>Esc. Pilar Jiménez Solís</t>
  </si>
  <si>
    <t>Esc. Filomena Blanco De Quiros</t>
  </si>
  <si>
    <t>RANCHO REDONDO</t>
  </si>
  <si>
    <t>Esc. Jose Cubero Munoz</t>
  </si>
  <si>
    <t>MATA DE PLÁTANO</t>
  </si>
  <si>
    <t>Esc. José Cubero Muñoz</t>
  </si>
  <si>
    <t>Esc. José Fabio Garnier Ugalde</t>
  </si>
  <si>
    <t>Esc. Juan Enrique Pestalozzi</t>
  </si>
  <si>
    <t>Esc. Juan Flores Umaña</t>
  </si>
  <si>
    <t>Esc. Luis Demetrio Tinoco Castro</t>
  </si>
  <si>
    <t>Esc. Roberto Cantillano Vindas</t>
  </si>
  <si>
    <t>Esc. Barrio Pinto</t>
  </si>
  <si>
    <t>Esc. Cedros</t>
  </si>
  <si>
    <t>Esc. Dante Alighieri</t>
  </si>
  <si>
    <t>Esc. Franklin Delano Roosevelt</t>
  </si>
  <si>
    <t>Esc. Inglaterra</t>
  </si>
  <si>
    <t>Esc. Monterrey Vargas Araya</t>
  </si>
  <si>
    <t>Esc. Esmeralda Oreamuno</t>
  </si>
  <si>
    <t>Esc. Jesus Jimenez Zamora</t>
  </si>
  <si>
    <t>Esc. José Rafael Araya Rojas</t>
  </si>
  <si>
    <t>Esc. Monsenor Anselmo Llorente Y La Fuente</t>
  </si>
  <si>
    <t>Esc. San Rafael (Tibás)</t>
  </si>
  <si>
    <t>Esc. Apolinar Lobo Umana</t>
  </si>
  <si>
    <t>PARACITO</t>
  </si>
  <si>
    <t>LA TRINIDAD</t>
  </si>
  <si>
    <t>Esc. Los Sitios</t>
  </si>
  <si>
    <t>Esc. Porfirio Brenes Castro</t>
  </si>
  <si>
    <t>Esc. Estado De Israel</t>
  </si>
  <si>
    <t>PATALILLO</t>
  </si>
  <si>
    <t>Esc. Jose Ana Marin Cubero</t>
  </si>
  <si>
    <t>Esc. Jose Ana Marín Cubero</t>
  </si>
  <si>
    <t>Esc. Manuel Maria Gutierrez Zamora</t>
  </si>
  <si>
    <t>CASCAJAL</t>
  </si>
  <si>
    <t>Esc. Monserrat</t>
  </si>
  <si>
    <t>Esc. Pío Xii</t>
  </si>
  <si>
    <t>Esc. San Rafael (Vásquez De Coronado)</t>
  </si>
  <si>
    <t>Esc. Costa Rica</t>
  </si>
  <si>
    <t>Esc. Jose Fidel Tristan</t>
  </si>
  <si>
    <t>Esc. Jose Fidel Tristán</t>
  </si>
  <si>
    <t>Esc. Juan Rafael Mora  Porras</t>
  </si>
  <si>
    <t>Esc. Rafael Francisco Osejo</t>
  </si>
  <si>
    <t>MATA REDONDA</t>
  </si>
  <si>
    <t>Esc. Republica De Argentina</t>
  </si>
  <si>
    <t>Esc. Carlos Sanabria Mora</t>
  </si>
  <si>
    <t>Esc. Ciudadela De Pavas</t>
  </si>
  <si>
    <t>Esc. Daniel Oduber Quiros</t>
  </si>
  <si>
    <t>Esc. Finca San Juan</t>
  </si>
  <si>
    <t>Esc. Lomas Del Rio</t>
  </si>
  <si>
    <t>Esc. Lomas Del Río</t>
  </si>
  <si>
    <t>Esc. Rincón Grande</t>
  </si>
  <si>
    <t>Esc. Rincon Grande De Pavas</t>
  </si>
  <si>
    <t>Esc. Benjamin Herrera Angulo</t>
  </si>
  <si>
    <t>Esc. Benjamín Herrera Angulo</t>
  </si>
  <si>
    <t>Esc. Corazón De Jesús (Escazú)</t>
  </si>
  <si>
    <t>Esc. David Marín Hidalgo</t>
  </si>
  <si>
    <t>Esc. Guachipelín</t>
  </si>
  <si>
    <t>Esc. Juan Xxiii</t>
  </si>
  <si>
    <t>Esc. Pbro Yanuario Quesada</t>
  </si>
  <si>
    <t>Esc. Pbro. Yanuario Quesada</t>
  </si>
  <si>
    <t>Esc. República De Venezuela</t>
  </si>
  <si>
    <t>Esc. Andres Bello Lopez</t>
  </si>
  <si>
    <t>Esc. Andrés Bello López</t>
  </si>
  <si>
    <t>Esc. Brasil De Santa Ana</t>
  </si>
  <si>
    <t>BRASIL</t>
  </si>
  <si>
    <t>Esc. Ezequiel Morales Aguilar</t>
  </si>
  <si>
    <t>PIEDADES</t>
  </si>
  <si>
    <t>Esc. Honduras</t>
  </si>
  <si>
    <t>POZOS</t>
  </si>
  <si>
    <t>Esc. Isabel La Catolica</t>
  </si>
  <si>
    <t>Esc. Jorge Volio Jiménez</t>
  </si>
  <si>
    <t>SALITRAL</t>
  </si>
  <si>
    <t>Esc. Juan Álvarez Azofeifa</t>
  </si>
  <si>
    <t>Esc. La Mina</t>
  </si>
  <si>
    <t>Esc. Lagos De Lindora</t>
  </si>
  <si>
    <t>Esc. Pabellón</t>
  </si>
  <si>
    <t>Esc. Republica De Francia</t>
  </si>
  <si>
    <t>Esc. República De Francia</t>
  </si>
  <si>
    <t>Esc. Corazón De Jesús (La Uruca)</t>
  </si>
  <si>
    <t>Esc. Cuatro Reinas</t>
  </si>
  <si>
    <t>COLIMA</t>
  </si>
  <si>
    <t>Esc. La Carpio</t>
  </si>
  <si>
    <t>Esc. La Peregrina</t>
  </si>
  <si>
    <t>Esc. Leon Xiii</t>
  </si>
  <si>
    <t>LEÓN XIII</t>
  </si>
  <si>
    <t>Esc. Otto Hubbe</t>
  </si>
  <si>
    <t>Esc. Rafael Vargas Quiros</t>
  </si>
  <si>
    <t>Esc. Barrio Limón</t>
  </si>
  <si>
    <t>Esc. Benito Juárez García</t>
  </si>
  <si>
    <t>Esc. Chirco</t>
  </si>
  <si>
    <t>Esc. Josefina Lopez Bonilla</t>
  </si>
  <si>
    <t>Esc. Josefina López Bonilla</t>
  </si>
  <si>
    <t>Esc. María Leal Rodríguez</t>
  </si>
  <si>
    <t>Esc. Puerto Rico</t>
  </si>
  <si>
    <t>Esc. Vistalmar</t>
  </si>
  <si>
    <t>Esc. 27 De Abril</t>
  </si>
  <si>
    <t>VEINTISIETE DE ABRIL</t>
  </si>
  <si>
    <t>Esc. Cañafistula</t>
  </si>
  <si>
    <t>TAMARINDO</t>
  </si>
  <si>
    <t>Esc. El Guapote</t>
  </si>
  <si>
    <t>Esc. El Trapiche</t>
  </si>
  <si>
    <t>Esc. Linderos</t>
  </si>
  <si>
    <t>Esc. Los Pargos</t>
  </si>
  <si>
    <t>Esc. Los Ranchos</t>
  </si>
  <si>
    <t>Esc. Paso Hondo</t>
  </si>
  <si>
    <t>Esc. Playa Junquillal</t>
  </si>
  <si>
    <t>Esc. Río Seco</t>
  </si>
  <si>
    <t>Esc. Río Tabaco</t>
  </si>
  <si>
    <t>TEMPATE</t>
  </si>
  <si>
    <t>Esc. Brasilito</t>
  </si>
  <si>
    <t>CABO VELAS</t>
  </si>
  <si>
    <t>Esc. Cartagena</t>
  </si>
  <si>
    <t>CARTAGENA</t>
  </si>
  <si>
    <t>Esc. Dionisio Leal Vallejos</t>
  </si>
  <si>
    <t>Esc. El Llanito</t>
  </si>
  <si>
    <t>Esc. Garita Vieja</t>
  </si>
  <si>
    <t>Esc. Hatillo</t>
  </si>
  <si>
    <t>Esc. Lorena</t>
  </si>
  <si>
    <t>Esc. Playa Grande</t>
  </si>
  <si>
    <t>Esc. Portegolpe</t>
  </si>
  <si>
    <t>Esc. Puerto Potrero</t>
  </si>
  <si>
    <t>Esc. Ricardo Angulo Vallejos</t>
  </si>
  <si>
    <t>Esc. San José De Pinilla</t>
  </si>
  <si>
    <t>Esc. Villarreal</t>
  </si>
  <si>
    <t>Esc. Alemania</t>
  </si>
  <si>
    <t>CUAJINIQUIL</t>
  </si>
  <si>
    <t>Esc. Espabelar</t>
  </si>
  <si>
    <t>Esc. Jazminal</t>
  </si>
  <si>
    <t>Esc. Marbella</t>
  </si>
  <si>
    <t>Esc. Ostional</t>
  </si>
  <si>
    <t>Esc. San Juanillo</t>
  </si>
  <si>
    <t>Esc. Venado</t>
  </si>
  <si>
    <t>Esc. Belen</t>
  </si>
  <si>
    <t>Esc. Castilla De Oro</t>
  </si>
  <si>
    <t>Esc. Corralillos</t>
  </si>
  <si>
    <t>Esc. La Guinea</t>
  </si>
  <si>
    <t>Esc. La Villita</t>
  </si>
  <si>
    <t>Esc. Los Jocotes</t>
  </si>
  <si>
    <t>Esc. Palestina</t>
  </si>
  <si>
    <t>Esc. Río Cañas (Carrillo)</t>
  </si>
  <si>
    <t>Esc. Altos Del Roble</t>
  </si>
  <si>
    <t>SARDINAL</t>
  </si>
  <si>
    <t>Esc. Artola</t>
  </si>
  <si>
    <t>Esc. Bernardo Gutierrez</t>
  </si>
  <si>
    <t>Esc. Bernardo Gutiérrez</t>
  </si>
  <si>
    <t>Esc. Cacique</t>
  </si>
  <si>
    <t>Esc. Ignacio Gutiérrez</t>
  </si>
  <si>
    <t>Esc. Nuevo Colón</t>
  </si>
  <si>
    <t>Esc. Obandito</t>
  </si>
  <si>
    <t>Esc. Pacífica García Fernández</t>
  </si>
  <si>
    <t>Esc. Paso Tempisque</t>
  </si>
  <si>
    <t>Esc. Santa Cruz-El Tablazo</t>
  </si>
  <si>
    <t>Esc. Bolsón</t>
  </si>
  <si>
    <t>BOLSÓN</t>
  </si>
  <si>
    <t>Esc. Diriá</t>
  </si>
  <si>
    <t>DIRIÁ</t>
  </si>
  <si>
    <t>Esc. Estocolmo</t>
  </si>
  <si>
    <t>Esc. Francisco Chaves Chaves</t>
  </si>
  <si>
    <t>Esc. María Marín Galagarza</t>
  </si>
  <si>
    <t>Esc. Matías Duarte Sotela</t>
  </si>
  <si>
    <t>Esc. Mercedes Ortega Hernández</t>
  </si>
  <si>
    <t>Esc. Río Cañas Viejo (Santa Cruz)</t>
  </si>
  <si>
    <t>Esc. Talolinguita</t>
  </si>
  <si>
    <t>Esc. Alfredo Miranda Garcia</t>
  </si>
  <si>
    <t>Esc. Bajos De Chilamate</t>
  </si>
  <si>
    <t>LA VIRGEN</t>
  </si>
  <si>
    <t>Esc. Calle La Lucha</t>
  </si>
  <si>
    <t>Esc. Cariblanco</t>
  </si>
  <si>
    <t>PUERTO VIEJO</t>
  </si>
  <si>
    <t>Esc. Claudio Lara Campos</t>
  </si>
  <si>
    <t>Esc. I.D.A. Sarapiquí</t>
  </si>
  <si>
    <t>Esc. Kay Rica</t>
  </si>
  <si>
    <t>Esc. La Tirimbina</t>
  </si>
  <si>
    <t>Esc. Los Angeles De La Virgen</t>
  </si>
  <si>
    <t>Esc. Luis Demetrio Tinoco</t>
  </si>
  <si>
    <t>Esc. Monte Lirio</t>
  </si>
  <si>
    <t>Esc. Pueblo Nuevo (Sarapiquí)</t>
  </si>
  <si>
    <t>Esc. República Trinidad Y Tobago</t>
  </si>
  <si>
    <t>Esc. Río Magdalena</t>
  </si>
  <si>
    <t>Esc. Sonora</t>
  </si>
  <si>
    <t>Esc. Virgen Del Socorro</t>
  </si>
  <si>
    <t>Esc. Asentamiento Chirripo</t>
  </si>
  <si>
    <t>Esc. Colonia Cartagena</t>
  </si>
  <si>
    <t>Esc. Colonia Villalobos</t>
  </si>
  <si>
    <t>Esc. Finca Agua</t>
  </si>
  <si>
    <t>Esc. Finca Cuatro</t>
  </si>
  <si>
    <t>Esc. Finca Once</t>
  </si>
  <si>
    <t>Esc. Finca Seis</t>
  </si>
  <si>
    <t>Esc. Finca Uno</t>
  </si>
  <si>
    <t>Esc. I.D.A. Otoya</t>
  </si>
  <si>
    <t>Esc. Las Vegas Del Río Sucio</t>
  </si>
  <si>
    <t>Esc. Los Ángeles (Horquetas)</t>
  </si>
  <si>
    <t>Esc. San Bernardino</t>
  </si>
  <si>
    <t>Esc. Boca Del Toro</t>
  </si>
  <si>
    <t>Esc. Caño De Masaya</t>
  </si>
  <si>
    <t>Esc. El Muelle</t>
  </si>
  <si>
    <t>Esc. El Naranjal</t>
  </si>
  <si>
    <t>Esc. Estero Grande</t>
  </si>
  <si>
    <t>Esc. I.D.A. La Chiripa</t>
  </si>
  <si>
    <t>Esc. Javillos</t>
  </si>
  <si>
    <t>Esc. La Delia</t>
  </si>
  <si>
    <t>Esc. La Esperanza (Puerto Viejo)</t>
  </si>
  <si>
    <t>Esc. La Unión Del Toro</t>
  </si>
  <si>
    <t>Esc. Los Angeles Del Rio (Cureña)</t>
  </si>
  <si>
    <t>Esc. Remolinitos</t>
  </si>
  <si>
    <t>Esc. Rojomaca</t>
  </si>
  <si>
    <t>Esc. Tambor</t>
  </si>
  <si>
    <t>Esc. Colonia Nazareth</t>
  </si>
  <si>
    <t>Esc. Flaminia</t>
  </si>
  <si>
    <t>Esc. I.D.A. Caño Negro</t>
  </si>
  <si>
    <t>Esc. I.D.A. El Palmar</t>
  </si>
  <si>
    <t>Esc. I.D.A. Huetar</t>
  </si>
  <si>
    <t>Esc. I.D.A. La Paz</t>
  </si>
  <si>
    <t>Esc. La Conquista</t>
  </si>
  <si>
    <t>Esc. La Esperanza (Horquetas)</t>
  </si>
  <si>
    <t>Esc. La Isla De Rio Frio</t>
  </si>
  <si>
    <t>Esc. La Platanera</t>
  </si>
  <si>
    <t>Esc. Nogal</t>
  </si>
  <si>
    <t>Esc. Ticari</t>
  </si>
  <si>
    <t>Esc. Boca De La Ceiba</t>
  </si>
  <si>
    <t>LLANURAS DEL GASPAR</t>
  </si>
  <si>
    <t>Esc. Coyol</t>
  </si>
  <si>
    <t>Esc. Delta</t>
  </si>
  <si>
    <t>Esc. El Álamo</t>
  </si>
  <si>
    <t>Esc. El Gaspar</t>
  </si>
  <si>
    <t>Esc. I.D.A. Jerusalén</t>
  </si>
  <si>
    <t>Esc. I.D.A. La Gata</t>
  </si>
  <si>
    <t>Esc. I.D.A. Lindo Sol</t>
  </si>
  <si>
    <t>Esc. La Esperanza (Llanuras Del Gaspar)</t>
  </si>
  <si>
    <t>Esc. Lagunilla</t>
  </si>
  <si>
    <t>Esc. Los Arbolitos</t>
  </si>
  <si>
    <t>Esc. Malinche</t>
  </si>
  <si>
    <t>Esc. Pueblo Nuevo (Pococí)</t>
  </si>
  <si>
    <t>Esc. San José De Río Sucio</t>
  </si>
  <si>
    <t>Esc. San Julián</t>
  </si>
  <si>
    <t>Esc. Bribrí</t>
  </si>
  <si>
    <t>Esc. Chase</t>
  </si>
  <si>
    <t>Esc. Sand Box</t>
  </si>
  <si>
    <t>Esc. Vesta</t>
  </si>
  <si>
    <t>Esc. Atirro</t>
  </si>
  <si>
    <t>LA SUIZA</t>
  </si>
  <si>
    <t>Esc. Carlos Luis Valverde Vega (Jiménez)</t>
  </si>
  <si>
    <t>TUCURRIQUE</t>
  </si>
  <si>
    <t>Esc. Cecilio Lindo Morales</t>
  </si>
  <si>
    <t>JUAN VIÑAS</t>
  </si>
  <si>
    <t>Esc. Dr. Jose María Castro Madriz</t>
  </si>
  <si>
    <t>Esc. Eduardo Peralta Jiménez</t>
  </si>
  <si>
    <t>Esc. El Congo</t>
  </si>
  <si>
    <t>Esc. El Humo</t>
  </si>
  <si>
    <t>Esc. El Sitio (Juan Viñas)</t>
  </si>
  <si>
    <t>Esc. Manuel Jiménez De La Guardia</t>
  </si>
  <si>
    <t>Esc. Marco Aurelio Pereira Ramírez</t>
  </si>
  <si>
    <t>Esc. Plaza Vieja</t>
  </si>
  <si>
    <t>Esc. Yolanda</t>
  </si>
  <si>
    <t>Esc. Jenaro Bonilla Aguilar</t>
  </si>
  <si>
    <t>Esc. Juana Dennis Vives</t>
  </si>
  <si>
    <t>Esc. La Margot</t>
  </si>
  <si>
    <t>Esc. Las Américas</t>
  </si>
  <si>
    <t>Esc. Mariano Cortés Cortés</t>
  </si>
  <si>
    <t>Esc. Murcia</t>
  </si>
  <si>
    <t>Esc. Rafael Fuentes Piedra</t>
  </si>
  <si>
    <t>Esc. San Rafael (Turrialba)</t>
  </si>
  <si>
    <t>Esc. Asentamiento Yama</t>
  </si>
  <si>
    <t>PAVONES</t>
  </si>
  <si>
    <t>Esc. Blas Solano Pérez</t>
  </si>
  <si>
    <t>Esc. Canadá</t>
  </si>
  <si>
    <t>Esc. Chitaría</t>
  </si>
  <si>
    <t>Esc. El Carmen (La Suiza)</t>
  </si>
  <si>
    <t>TRES EQUIS</t>
  </si>
  <si>
    <t>Esc. El Sol</t>
  </si>
  <si>
    <t>Esc. Enrique Pacheco Aguilar</t>
  </si>
  <si>
    <t>Esc. Eslabón</t>
  </si>
  <si>
    <t>Esc. Ignacio Fuentes Molina</t>
  </si>
  <si>
    <t>Esc. Pacayitas</t>
  </si>
  <si>
    <t>Esc. Pacuare (Peralta)</t>
  </si>
  <si>
    <t>PERALTA</t>
  </si>
  <si>
    <t>Esc. Rafael Araya Segura</t>
  </si>
  <si>
    <t>Esc. Aquiares</t>
  </si>
  <si>
    <t>Esc. Bonilla</t>
  </si>
  <si>
    <t>Esc. Calle Vargas</t>
  </si>
  <si>
    <t>Esc. El Carmen (Santa Cruz)</t>
  </si>
  <si>
    <t>Esc. El Sitio De Las Abras (San Cruz)</t>
  </si>
  <si>
    <t>Esc. El Volcan</t>
  </si>
  <si>
    <t>Esc. Francisco Bonilla Wepol</t>
  </si>
  <si>
    <t>Esc. Guayabo (Santa Cruz)</t>
  </si>
  <si>
    <t>Esc. La Reunion</t>
  </si>
  <si>
    <t>Esc. Las Virtudes</t>
  </si>
  <si>
    <t>Esc. San Rafael (Santa Cruz)</t>
  </si>
  <si>
    <t>Esc. Verbena Norte</t>
  </si>
  <si>
    <t>Esc. Verbena Sur</t>
  </si>
  <si>
    <t>Esc. Bajo Pacuare</t>
  </si>
  <si>
    <t>TUIS</t>
  </si>
  <si>
    <t>Esc. Cien Manzanas</t>
  </si>
  <si>
    <t>Esc. Jicotea</t>
  </si>
  <si>
    <t>TAYUTIC</t>
  </si>
  <si>
    <t>Esc. Las Colonias</t>
  </si>
  <si>
    <t>Esc. Mata De Guineo</t>
  </si>
  <si>
    <t>Esc. Pacuare (Tayutic)</t>
  </si>
  <si>
    <t>Esc. Rodolfo Herzog Muller</t>
  </si>
  <si>
    <t>Esc. Rodolfo Herzog Müller</t>
  </si>
  <si>
    <t>Esc. San Martín (Tayutic)</t>
  </si>
  <si>
    <t>Esc. Santa Cristina</t>
  </si>
  <si>
    <t>Esc. Santísima Trinidad</t>
  </si>
  <si>
    <t>Esc. Santubal</t>
  </si>
  <si>
    <t>Esc. Tayutic</t>
  </si>
  <si>
    <t>Esc. Alto De Varas</t>
  </si>
  <si>
    <t>LA ISABEL</t>
  </si>
  <si>
    <t>Esc. Azul</t>
  </si>
  <si>
    <t>Esc. Carlos Luis Castro Arce</t>
  </si>
  <si>
    <t>SANTA TERESITA</t>
  </si>
  <si>
    <t>Esc. Cimarrón</t>
  </si>
  <si>
    <t>Esc. Colonia De Guayabo</t>
  </si>
  <si>
    <t>Esc. Dr. Valeriano Fernández Ferraz</t>
  </si>
  <si>
    <t>Esc. El Cas</t>
  </si>
  <si>
    <t>Esc. El Seis</t>
  </si>
  <si>
    <t>Esc. Guayabo Abajo (Santa Teresita)</t>
  </si>
  <si>
    <t>Esc. Jorge Rossi Chavarría</t>
  </si>
  <si>
    <t>Esc. La Orietta</t>
  </si>
  <si>
    <t>Esc. Peralta</t>
  </si>
  <si>
    <t>Esc. San Martín (La Isabel)</t>
  </si>
  <si>
    <t>Cnvmts. Esc. María Luisa De Castro</t>
  </si>
  <si>
    <t>Coned Quepos</t>
  </si>
  <si>
    <t>Prog. Educ. Abierta Aguirre</t>
  </si>
  <si>
    <t>Serv. Itin. Ens. Espec. Aguirre</t>
  </si>
  <si>
    <t>Cnvmts. Esc. Bernardo Soto Alfaro</t>
  </si>
  <si>
    <t>Enseñanza Especial Y Rehabilitacion Alajuela</t>
  </si>
  <si>
    <t>I.P.E.C. Maria Pacheco</t>
  </si>
  <si>
    <t>Ipec María Pacheco</t>
  </si>
  <si>
    <t>Liceo Gregorio José Ramírez (Prog. Sordos)</t>
  </si>
  <si>
    <t>Prog. Educ. Abierta Alajuela</t>
  </si>
  <si>
    <t>Serv. Itin. Ens. Espec. Alajuela</t>
  </si>
  <si>
    <t>Caipad Asoc. Taller Protegido Alajuela</t>
  </si>
  <si>
    <t>Caipad Servio Flores Arroyo</t>
  </si>
  <si>
    <t>Cnvmts. Esc. Holanda</t>
  </si>
  <si>
    <t xml:space="preserve">Colegio Marista - Taller Prevocacional </t>
  </si>
  <si>
    <t>Fund. Hogar Manos Abiertas (Educ. Especial)</t>
  </si>
  <si>
    <t>Esc. Educoop</t>
  </si>
  <si>
    <t>Cindea San Rafael-Cai Jorge Arturo Montero Castro</t>
  </si>
  <si>
    <t>Cnvmts. Liceo San Rafael</t>
  </si>
  <si>
    <t>Hogar La Posada De Belén Madre Teresa De Belén</t>
  </si>
  <si>
    <t>Cnvmts. Liceo Barrio San Jose</t>
  </si>
  <si>
    <t>Caipad Ataica</t>
  </si>
  <si>
    <t>Enseñanza Especial De Grecia</t>
  </si>
  <si>
    <t>Cnvmts. Liceo De Poas</t>
  </si>
  <si>
    <t>Esc. Música De Poás</t>
  </si>
  <si>
    <t>Ipec Poás</t>
  </si>
  <si>
    <t>Caipad Aprodisa Atenas</t>
  </si>
  <si>
    <t>Cnvmts. Esc. Central De Atenas</t>
  </si>
  <si>
    <t>Cnvmts. Esc. Primo Vargas Valverde</t>
  </si>
  <si>
    <t>Cnvmts. Esc. Simón Bolívar Palacios</t>
  </si>
  <si>
    <t>Esc. María Inmaculada (Grecia)</t>
  </si>
  <si>
    <t>Liceo María Inmaculada (Grecia)</t>
  </si>
  <si>
    <t>Cindea Bebedero</t>
  </si>
  <si>
    <t>Cnvmts. Esc. Monsenor Luis Leipold</t>
  </si>
  <si>
    <t>Ipec Cañas</t>
  </si>
  <si>
    <t>Prog. Educ. Abierta Cañas</t>
  </si>
  <si>
    <t>Serv. Itin. Ens. Espec. Cañas</t>
  </si>
  <si>
    <t>Cindea Juntas De Abangares</t>
  </si>
  <si>
    <t>Esc. Música De Cañas</t>
  </si>
  <si>
    <t>Cindea Tilarán</t>
  </si>
  <si>
    <t>Cnvmts. Liceo Nocturno Maurilio Alvarado Vargas</t>
  </si>
  <si>
    <t>Cindea La Palma</t>
  </si>
  <si>
    <t>Centro Ens. Esp. Reh. Niños Sordos</t>
  </si>
  <si>
    <t>Cnvmts. Liceo Vicente Lachner Sandoval</t>
  </si>
  <si>
    <t>Esc. Música Municipal De Cartago</t>
  </si>
  <si>
    <t>Esc. Nocturna Jesús Robles Morales</t>
  </si>
  <si>
    <t>Ipec Arabella Jiménez De Volio</t>
  </si>
  <si>
    <t>Prog. Educ. Abierta Cartago</t>
  </si>
  <si>
    <t>Serv. Itin. Ens. Espec. Cartago</t>
  </si>
  <si>
    <t>Cnvmts. Esc. San Ignacio De Loyola</t>
  </si>
  <si>
    <t>Colegio San Luis Gonzaga</t>
  </si>
  <si>
    <t>Esc. Renzo Zingone</t>
  </si>
  <si>
    <t>Experimental Bilingüe De Cartago</t>
  </si>
  <si>
    <t>Caipad Asoc. Atjala</t>
  </si>
  <si>
    <t>TEJAR</t>
  </si>
  <si>
    <t>Cnvmts. Colegio Elias Leiva Quiros</t>
  </si>
  <si>
    <t>Enseñanza Especial Carlos Luis Valle Masis</t>
  </si>
  <si>
    <t>Esc. Música De Alvarado</t>
  </si>
  <si>
    <t>Liceo Sagrado Corazón De Jesús</t>
  </si>
  <si>
    <t>C.T.P. Covao</t>
  </si>
  <si>
    <t>C.T.P. Nocturno Covao</t>
  </si>
  <si>
    <t>Caipad Asoc. Desarrollo Paraíso</t>
  </si>
  <si>
    <t>Cnvmts. Esc. Liendo Y Goicoechea</t>
  </si>
  <si>
    <t>Esc. Música De Cervantes</t>
  </si>
  <si>
    <t>Esc. Música De Paraíso</t>
  </si>
  <si>
    <t>Liceo Seráfico San Francisco</t>
  </si>
  <si>
    <t>Cnvmts. Esc. Central De Tres Rios</t>
  </si>
  <si>
    <t>Esc. Música De Tres Ríos</t>
  </si>
  <si>
    <t>Esc. Música De Agua Caliente</t>
  </si>
  <si>
    <t>Coned Paraíso (Cartago)</t>
  </si>
  <si>
    <t>Cnvmts. Esc. Alvaro Paris Stephens</t>
  </si>
  <si>
    <t>Prog. Educ. Abierta Coto</t>
  </si>
  <si>
    <t>Serv. Itin. Ens. Espec. Coto</t>
  </si>
  <si>
    <t>Cindea Puerto Jiménez</t>
  </si>
  <si>
    <t>Cindea San Vito</t>
  </si>
  <si>
    <t>Cnvmts. Liceo Ítalo Costarricense</t>
  </si>
  <si>
    <t>Serv. Itin. Com. El Encuentro</t>
  </si>
  <si>
    <t>Ipec Agua Buena</t>
  </si>
  <si>
    <t>Cnvmts. Colegio Nocturno Ciudad Neily</t>
  </si>
  <si>
    <t>Cindea Ciudad Neily</t>
  </si>
  <si>
    <t>Coned Ciudad Neilly</t>
  </si>
  <si>
    <t>Caipad Afiace-Centro De Adultos Apmgd</t>
  </si>
  <si>
    <t>Centro Integral San Felipe Neri</t>
  </si>
  <si>
    <t>Cnvmts. C.T.P. Dos Cercas</t>
  </si>
  <si>
    <t>Liceo Nuestra Señora De Desamparados</t>
  </si>
  <si>
    <t>Prog. Educ. Abierta Desamparados</t>
  </si>
  <si>
    <t>Serv. Itin. Ens. Espec. Desamparados</t>
  </si>
  <si>
    <t>Cindea San Juan De Dios</t>
  </si>
  <si>
    <t>Cnvmts. C.T.P. Jose Albertazzi Avendaño</t>
  </si>
  <si>
    <t>Cnvmts. Liceo San Miguel</t>
  </si>
  <si>
    <t>Asoc. De Damas Salesianas</t>
  </si>
  <si>
    <t>Cnvmts. Liceo De Aserri</t>
  </si>
  <si>
    <t>Cnvmts. Liceo San Gabriel</t>
  </si>
  <si>
    <t>Caipad Apriopeda</t>
  </si>
  <si>
    <t>Centro Enseñanza Especial Lenin Salazar Quesada</t>
  </si>
  <si>
    <t>Cnvmts. C.T.P. De Acosta</t>
  </si>
  <si>
    <t>Coned Acosta</t>
  </si>
  <si>
    <t>Cnvmts. Liceo De Calle Fallas</t>
  </si>
  <si>
    <t>Cindea Buenos Aires</t>
  </si>
  <si>
    <t>Cnvmts. Esc. Santa Cruz</t>
  </si>
  <si>
    <t>Prog. Educ. Abierta Grande De Térraba</t>
  </si>
  <si>
    <t>Serv. Itin. Ens. Espec. Grande De Térraba</t>
  </si>
  <si>
    <t>Cindea Ciudad Cortés</t>
  </si>
  <si>
    <t>Cnvmts. Esc. Coronado</t>
  </si>
  <si>
    <t>Cindea San Martín</t>
  </si>
  <si>
    <t>Cnvmts. Esc. Central Guápiles</t>
  </si>
  <si>
    <t>Prog. Educ. Abierta Guápiles</t>
  </si>
  <si>
    <t>Serv. Itin. Ens. Espec. Guápiles</t>
  </si>
  <si>
    <t>Cindea La Rita</t>
  </si>
  <si>
    <t>Cindea Cariari</t>
  </si>
  <si>
    <t>Cnvmts. Esc. Campo Kennedy</t>
  </si>
  <si>
    <t>Centro De Educacion Especial De Guápiles</t>
  </si>
  <si>
    <t>Cindea Guácimo</t>
  </si>
  <si>
    <t>Cnvmts. Esc. Manuel María Gutiérrez</t>
  </si>
  <si>
    <t>Cindea San Antonio Del Humo</t>
  </si>
  <si>
    <t>Cindea Río Jiménez</t>
  </si>
  <si>
    <t>Cnvmts. C.T.P. Heredia</t>
  </si>
  <si>
    <t>Cnvmts. Liceo Manuel Benavides Rodríguez</t>
  </si>
  <si>
    <t>Coned Heredia</t>
  </si>
  <si>
    <t>Enseñanza Especial De Heredia</t>
  </si>
  <si>
    <t>Esc. Laboratorio Heredia</t>
  </si>
  <si>
    <t>Esc. Laboratorio Heredia (Educ. Especial)</t>
  </si>
  <si>
    <t>Esc. Música De Santo Domingo</t>
  </si>
  <si>
    <t>Esc. Nocturna Capacitación Obrera</t>
  </si>
  <si>
    <t>Prog. Educ. Abierta Heredia</t>
  </si>
  <si>
    <t>Prog. Sordos Liceo Ing. Manuel Benavides</t>
  </si>
  <si>
    <t>Prog. Sordos Liceo Noc. Alfredo González Flores-Primaria</t>
  </si>
  <si>
    <t>Prog. Sordos Liceo Noc. Alfredo González Flores-Secundaria</t>
  </si>
  <si>
    <t>Serv. Itin. Ens. Espec. Heredia</t>
  </si>
  <si>
    <t>Esc. Música De Mercedes Norte</t>
  </si>
  <si>
    <t>Liceo Claretiano</t>
  </si>
  <si>
    <t>Esc. Enrique Strachan (Educ. Especial)</t>
  </si>
  <si>
    <t>Esc. Música De Santa Bárbara</t>
  </si>
  <si>
    <t>Ipec Santa Bárbara</t>
  </si>
  <si>
    <t>Cnvmts. Ipec Barva</t>
  </si>
  <si>
    <t>Esc. Enrique Strachan</t>
  </si>
  <si>
    <t>Ipec Barva</t>
  </si>
  <si>
    <t>Caipad Acefo-Pavas</t>
  </si>
  <si>
    <t>Caipad Aciosa-Centro Integral Ocupacional Y Servicios Afines</t>
  </si>
  <si>
    <t>Caipad Anampe</t>
  </si>
  <si>
    <t>Centro Educativo Niño Jesús De Belén</t>
  </si>
  <si>
    <t>Colegio Santa María De Guadalupe</t>
  </si>
  <si>
    <t>Ipec Santo Domingo</t>
  </si>
  <si>
    <t>Caipad Apnae</t>
  </si>
  <si>
    <t>Esc. Música De San Isidro De Heredia</t>
  </si>
  <si>
    <t>Caipad Niñas En Riesgo Social Maria Mazzarello (Casa Main)</t>
  </si>
  <si>
    <t>Cnvmts. Experimental Bilingüe De Belén</t>
  </si>
  <si>
    <t>Cnvmts. Liceo De Belen</t>
  </si>
  <si>
    <t>Cnvmts. Liceo De La Aurora</t>
  </si>
  <si>
    <t>Prog. Educ. Abierta Liberia</t>
  </si>
  <si>
    <t>Serv. Itin. Ens. Espec. Liberia</t>
  </si>
  <si>
    <t>Cnvmts. Instituto De Guanacaste</t>
  </si>
  <si>
    <t>Coned Liberia</t>
  </si>
  <si>
    <t>Enseñanza Especial De Liberia</t>
  </si>
  <si>
    <t>Esc. Laboratorio John Fitzgerald Kennedy</t>
  </si>
  <si>
    <t>Cnvmts. Liceo De Bagaces</t>
  </si>
  <si>
    <t>Ipec Liberia</t>
  </si>
  <si>
    <t>Cnvmts. Colegio Santa Cecilia</t>
  </si>
  <si>
    <t>Cindea Limon</t>
  </si>
  <si>
    <t>Cnvmts. C.T.P. Limón</t>
  </si>
  <si>
    <t>Prog. Educ. Abierta Limón</t>
  </si>
  <si>
    <t>Serv. Itin. Ens. Espec. Limón</t>
  </si>
  <si>
    <t>Cindea La Bomba</t>
  </si>
  <si>
    <t>Coned Limón</t>
  </si>
  <si>
    <t>Cnvmts. C.T.P. Roberto Evans De Siquirres</t>
  </si>
  <si>
    <t>Cindea El Cocal</t>
  </si>
  <si>
    <t>Cindea Herediana</t>
  </si>
  <si>
    <t>Cindea La Florida</t>
  </si>
  <si>
    <t>Cnvmts. Liceo Académico/Esc. De Sixaola</t>
  </si>
  <si>
    <t>Cindea 28 Millas</t>
  </si>
  <si>
    <t>Cnvmts. Esc. De Bataán</t>
  </si>
  <si>
    <t>Cnvmts. Liceo De Tarrazu</t>
  </si>
  <si>
    <t>Prog. Educ. Abierta Los Santos</t>
  </si>
  <si>
    <t>Serv. Itin. Ens. Espec. Los Santos</t>
  </si>
  <si>
    <t>Cindea Nicoya</t>
  </si>
  <si>
    <t>Cnvmts. Esc. Cacique Nicoa Diria</t>
  </si>
  <si>
    <t>Coned Nicoya</t>
  </si>
  <si>
    <t>Serv. Itin. Ens. Espec. Nicoya</t>
  </si>
  <si>
    <t>Cindea San Joaquín</t>
  </si>
  <si>
    <t>Cnvmts. C.T.P. La Mansion</t>
  </si>
  <si>
    <t>Cindea Hojancha</t>
  </si>
  <si>
    <t>Cindea Nosara</t>
  </si>
  <si>
    <t>Cindea Sámara</t>
  </si>
  <si>
    <t>Cindea Nandayure</t>
  </si>
  <si>
    <t>Caipad Asoc. Personas Con Discapac. De Upala</t>
  </si>
  <si>
    <t>Cindea Upala</t>
  </si>
  <si>
    <t>Cnvmts. C.T.P. De Upala</t>
  </si>
  <si>
    <t>Prog. Educ. Abierta Upala</t>
  </si>
  <si>
    <t>Serv. Itin. Ens. Espec. Upala</t>
  </si>
  <si>
    <t>Cindea Aguas Claras</t>
  </si>
  <si>
    <t>Cindea San José De Upala</t>
  </si>
  <si>
    <t>Cindea Bijagua</t>
  </si>
  <si>
    <t>Cindea Guatuso</t>
  </si>
  <si>
    <t>Cindea Katira</t>
  </si>
  <si>
    <t>Cindea Brasilia</t>
  </si>
  <si>
    <t>Cindea Colonia Puntarenas</t>
  </si>
  <si>
    <t>Caipad Asoc. El Sol Brilla Para Todos</t>
  </si>
  <si>
    <t>Cnvmts. Esc. Jorge Washington</t>
  </si>
  <si>
    <t>Enseñanza Especial Y Rehabilitacion De San Ramón</t>
  </si>
  <si>
    <t>Esc. Laboratorio San Ramón</t>
  </si>
  <si>
    <t>Esc. Laboratorio San Ramón (Educ. Especial)</t>
  </si>
  <si>
    <t>Esc. Patriarca San José</t>
  </si>
  <si>
    <t>Esc. Patriarca San José (Educ. Especial)</t>
  </si>
  <si>
    <t>Liceo Patriarca San José</t>
  </si>
  <si>
    <t>Prog. Educ. Abierta Occidente</t>
  </si>
  <si>
    <t>Serv. Itin. Ens. Espec. Occidente</t>
  </si>
  <si>
    <t>Cindea La Paz</t>
  </si>
  <si>
    <t>Caipad Asadis Sarchí</t>
  </si>
  <si>
    <t>Cindea Valverde Vega</t>
  </si>
  <si>
    <t>Cnvmts. C.T.P. Francisco José Orlich Bolmarcich</t>
  </si>
  <si>
    <t>Caipad Silor</t>
  </si>
  <si>
    <t>Cnvmts. Esc. Republica De Colombia</t>
  </si>
  <si>
    <t>Cnvmts. Esc. Pbro. Manuel Bernardo Gómez</t>
  </si>
  <si>
    <t>Coned Palmares</t>
  </si>
  <si>
    <t>Esc. Música De Occidente</t>
  </si>
  <si>
    <t>Caipad Apamar</t>
  </si>
  <si>
    <t>Cnvmts. Liceo De Alfaro Ruiz</t>
  </si>
  <si>
    <t>Cindea San Isidro Peñas Blancas</t>
  </si>
  <si>
    <t>Cindea Paquera</t>
  </si>
  <si>
    <t>Prog. Educ. Abierta Peninsular</t>
  </si>
  <si>
    <t>Cindea Cóbano</t>
  </si>
  <si>
    <t>Cindea Jicaral</t>
  </si>
  <si>
    <t>Serv. Itin. Ens. Espec. Peninsular</t>
  </si>
  <si>
    <t>Cnvmts. Esc. 12 De Marzo</t>
  </si>
  <si>
    <t>Cnvmts. Esc. Pedro Pérez Zeledón</t>
  </si>
  <si>
    <t>Enseñanza Especial San Isidro Del General</t>
  </si>
  <si>
    <t>Esc. Música De Pérez Zeledón</t>
  </si>
  <si>
    <t>Liceo De La Asunción</t>
  </si>
  <si>
    <t>Prog. Educ. Abierta Pérez Zeledón</t>
  </si>
  <si>
    <t>Serv. Itin. Ens. Espec. Pérez Zeledón</t>
  </si>
  <si>
    <t>Caipad Asopafam</t>
  </si>
  <si>
    <t>Esc. Laboratorio Pérez Zeledón</t>
  </si>
  <si>
    <t>Esc. Laboratorio Pérez Zeledón (Educ. Especial)</t>
  </si>
  <si>
    <t>Cindea Pejibaye (Pérez Zeledón)</t>
  </si>
  <si>
    <t>Cindea Lomas De Cocorí</t>
  </si>
  <si>
    <t>Centro Enseñanza Especial Ivonne Perez Guevara</t>
  </si>
  <si>
    <t>Cnvmts. C.T.P. Puntarenas</t>
  </si>
  <si>
    <t>Ipec Puntarenas</t>
  </si>
  <si>
    <t>Prog. Educ. Abierta Puntarenas</t>
  </si>
  <si>
    <t>Serv. Itin. Ens. Espec. Puntarenas</t>
  </si>
  <si>
    <t>Cindea Judas</t>
  </si>
  <si>
    <t>Cindea Miramar</t>
  </si>
  <si>
    <t>Cindea Puntarenas</t>
  </si>
  <si>
    <t>Esc. Nuestra Señora De Sión</t>
  </si>
  <si>
    <t>Esc. Nuestra Señora De Sión (Educ. Especial)</t>
  </si>
  <si>
    <t>Hogar Cristiano Puntarenas</t>
  </si>
  <si>
    <t>I.E.G.B. Nuestra Señora De Sión</t>
  </si>
  <si>
    <t>Cindea Monteverde</t>
  </si>
  <si>
    <t>Cnvmts. C.T.P. De Santa Elena</t>
  </si>
  <si>
    <t>Cindea Esparza</t>
  </si>
  <si>
    <t>Coned Esparza</t>
  </si>
  <si>
    <t>Esc. Música De Puntarenas</t>
  </si>
  <si>
    <t>Coned Puntarenas</t>
  </si>
  <si>
    <t>Cnvmts. Esc. Darío Flores Hernández</t>
  </si>
  <si>
    <t>Prog. Educ. Abierta Puriscal</t>
  </si>
  <si>
    <t>Serv. Itin. Ens. Espec. Puriscal</t>
  </si>
  <si>
    <t>Cindea Puriscal</t>
  </si>
  <si>
    <t>Cnvmts. Liceo De Ciudad Colón</t>
  </si>
  <si>
    <t>Esc. Música De Puriscal</t>
  </si>
  <si>
    <t>Cindea San Pablo</t>
  </si>
  <si>
    <t>Cindea Venecia</t>
  </si>
  <si>
    <t>Prog. Educ. Abierta San Carlos</t>
  </si>
  <si>
    <t>Prog. Sordos Liceo De San Carlos</t>
  </si>
  <si>
    <t>Serv. Itin. Ens. Espec. San Carlos</t>
  </si>
  <si>
    <t>Cindea Florencia</t>
  </si>
  <si>
    <t>Caipad Ayumisanca</t>
  </si>
  <si>
    <t>Caipad Fundac. Amor Y Esperanza</t>
  </si>
  <si>
    <t>Cindea San Carlos</t>
  </si>
  <si>
    <t>Esc. María Inmaculada (San Carlos)</t>
  </si>
  <si>
    <t>Liceo María Inmaculada (San Carlos)</t>
  </si>
  <si>
    <t>Cnvmts. C.T.P. Nataniel Arias Murillo</t>
  </si>
  <si>
    <t>Cindea Pital</t>
  </si>
  <si>
    <t>Cindea La Perla</t>
  </si>
  <si>
    <t>Cnvmts. C.T.P. La Fortuna</t>
  </si>
  <si>
    <t>Cindea Boca Arenal</t>
  </si>
  <si>
    <t>Cindea Santa Rosa</t>
  </si>
  <si>
    <t>Cnvmts. C.T.P. Santa Rosa De Pocosol</t>
  </si>
  <si>
    <t>Cindea Los Chiles</t>
  </si>
  <si>
    <t>Cindea Pavón</t>
  </si>
  <si>
    <t>Cindea Monterrey</t>
  </si>
  <si>
    <t>Cnvmts. Esc. Juan Chaves Rojas</t>
  </si>
  <si>
    <t>Enseñanza Especial Amanda Alvarez De Ugalde</t>
  </si>
  <si>
    <t>Asoc. Obras Del Espíritu Santo</t>
  </si>
  <si>
    <t>Caipad Cajane-Asoc. Abriendo Camino</t>
  </si>
  <si>
    <t>Caipad Funprojopace</t>
  </si>
  <si>
    <t>Centro De Apoyo En Pedagogia Hospitalaria Hnn</t>
  </si>
  <si>
    <t>Cindea República De Nicaragua</t>
  </si>
  <si>
    <t>Cindea Ricardo Jimenez Oreamuno (Cemeja)</t>
  </si>
  <si>
    <t>Cnvmts. Esc. Carolina Dent Alvarado</t>
  </si>
  <si>
    <t>Cnvmts. Liceo Ricardo Fernández Guardia</t>
  </si>
  <si>
    <t>Esc. Hospital Nacional De Niños</t>
  </si>
  <si>
    <t>Esc. Niño Jesús De Praga (Hospital)</t>
  </si>
  <si>
    <t>Guardería Infantil Niño Jesús</t>
  </si>
  <si>
    <t>Hogares Madre De Dios</t>
  </si>
  <si>
    <t>Liceo María Auxiliadora</t>
  </si>
  <si>
    <t>Serv. Itin. Ens. Espec. San José Central</t>
  </si>
  <si>
    <t>Centro Apoyos Infanto Juvenil H.Calderon Guardia</t>
  </si>
  <si>
    <t>Coned San José</t>
  </si>
  <si>
    <t>Oratorio Don Bosco - Sor María Romero (Educ. Especial)</t>
  </si>
  <si>
    <t>Oratorio Don Bosco - Sor María Romero (Primaria)</t>
  </si>
  <si>
    <t>Prog. Educ. Abierta San José Central</t>
  </si>
  <si>
    <t>Caipad Andrea Jiménez</t>
  </si>
  <si>
    <t>Caipad Ascopa</t>
  </si>
  <si>
    <t>Cnvmts. Liceo Rodrigo Facio Brenes</t>
  </si>
  <si>
    <t>Colegio El Rosario (Primaria)</t>
  </si>
  <si>
    <t>Colegio El Rosario (Secundaria)</t>
  </si>
  <si>
    <t>Ins.Reh. Ciegos Hellen Keller</t>
  </si>
  <si>
    <t>Instituto Andrea Jiménez</t>
  </si>
  <si>
    <t>Instituto Hellen Keller (Secundaria)</t>
  </si>
  <si>
    <t>Cnvmts. C.T.P. Uladislao Gamez Solano</t>
  </si>
  <si>
    <t>Esc. Música De San José</t>
  </si>
  <si>
    <t>Liceo Franco Costarricense (Primaria)</t>
  </si>
  <si>
    <t>Liceo Franco Costarricense (Secundaria)</t>
  </si>
  <si>
    <t>C.T.P. Don Bosco (Secundaria)</t>
  </si>
  <si>
    <t>Cnvmts. Liceo Édgar Cervantes Villalta</t>
  </si>
  <si>
    <t>Ipec 15 De Setiembre</t>
  </si>
  <si>
    <t>Sedes Don Bosco (Educ. Especial)</t>
  </si>
  <si>
    <t>Sedes Don Bosco (Primaria)</t>
  </si>
  <si>
    <t>Cindea Alajuelita</t>
  </si>
  <si>
    <t>Caipad Acopecone-Acopane</t>
  </si>
  <si>
    <t>Caipad Funadis- Prog. Adultos Cai-Pci Goicoechea</t>
  </si>
  <si>
    <t>Cnvmts. Iegb America Central/Liceo José Joaquín Jiménez Núñez</t>
  </si>
  <si>
    <t>Esc. Madre Del Divino Pastor</t>
  </si>
  <si>
    <t>Fernando Centeno Güell-Audicion Y Lenguaje</t>
  </si>
  <si>
    <t>Fernando Centeno Güell-Ciegos Y Defic. Visuales</t>
  </si>
  <si>
    <t>Fernando Centeno Güell-Retardo Mental</t>
  </si>
  <si>
    <t>Hogar San Antonio (Guadalupe)</t>
  </si>
  <si>
    <t>Iafa Centro Nac. De Atenc. Int. Personas</t>
  </si>
  <si>
    <t>Liceo Madre Del Divino Pastor</t>
  </si>
  <si>
    <t>Prog. Educ. Abierta San José Norte</t>
  </si>
  <si>
    <t>Serv. Itin. Ens. Espec. San José Norte</t>
  </si>
  <si>
    <t>C.A.I. Guadalupe</t>
  </si>
  <si>
    <t>Cnvmts. Esc. Juan Flores Umaña</t>
  </si>
  <si>
    <t>Prog. Sordos Liceo José Joaquín Jiménez Núñez-Primaria</t>
  </si>
  <si>
    <t>Prog. Sordos Liceo Noc. José Joaquín Jiménez Núñez-Secundaria</t>
  </si>
  <si>
    <t>Prog. Sordos Liceo República De México</t>
  </si>
  <si>
    <t>Cindea Montes De Oca (Cieja)</t>
  </si>
  <si>
    <t>Esc. Laboratorio Emma Gamboa Ucr</t>
  </si>
  <si>
    <t>Caipad Anpremf</t>
  </si>
  <si>
    <t>Cnvmts. Colegio Braulio Carrillo Colina</t>
  </si>
  <si>
    <t>Neuro Psiquiatrico Infantil</t>
  </si>
  <si>
    <t>Cindea Moravia</t>
  </si>
  <si>
    <t>Esc. María Inmaculada (Moravia)</t>
  </si>
  <si>
    <t>Liceo Laboratorio Emma Gamboa Ucr</t>
  </si>
  <si>
    <t>Liceo María Inmaculada (Moravia)</t>
  </si>
  <si>
    <t>Caipad Acocone</t>
  </si>
  <si>
    <t>Cindea Coronado</t>
  </si>
  <si>
    <t>Cnvmts. Liceo San Antonio</t>
  </si>
  <si>
    <t>Instituto De Educación Integral</t>
  </si>
  <si>
    <t>Centro Educacion Especial La Pitahaya</t>
  </si>
  <si>
    <t>Cindea Ccm Maria Mazzarello</t>
  </si>
  <si>
    <t>Cindea Esc. Nocturna Alberto Manuel Brenes Mora</t>
  </si>
  <si>
    <t>Cnvmts. Liceo De San José</t>
  </si>
  <si>
    <t>Esc. Nocturna Alberto Manuel Brenes Mora</t>
  </si>
  <si>
    <t>Ipec De San José</t>
  </si>
  <si>
    <t>Prog. Educ. Abierta San José Oeste</t>
  </si>
  <si>
    <t>Serv. Itin. Ens. Espec. San José Oeste</t>
  </si>
  <si>
    <t>Cindea Pavas</t>
  </si>
  <si>
    <t>Cnvmts. Liceo De Pavas</t>
  </si>
  <si>
    <t>Red De Prevención Menor En Riesgo Psicosoc. (Primaria)</t>
  </si>
  <si>
    <t>Red De Prevención Menor En Riesgo Psicosoc. (Secundaria)</t>
  </si>
  <si>
    <t>Cindea Escazú</t>
  </si>
  <si>
    <t>Cnvmts. Liceo De Escazú</t>
  </si>
  <si>
    <t>Prog. Atención Madre Adolescente</t>
  </si>
  <si>
    <t>Centro Educacion Especial Santa Ana</t>
  </si>
  <si>
    <t>Cindea Santa Ana</t>
  </si>
  <si>
    <t>Cnvmts. Liceo Julio Fonseca Gutiérrez</t>
  </si>
  <si>
    <t>Cindea Santa Cruz</t>
  </si>
  <si>
    <t>Cnvmts. Esc. Josefina López Bonilla</t>
  </si>
  <si>
    <t>Prog. Educ. Abierta Santa Cruz</t>
  </si>
  <si>
    <t>Serv. Itin. Ens. Espec. Santa Cruz</t>
  </si>
  <si>
    <t>Cindea Huacas</t>
  </si>
  <si>
    <t>Cindea Belén De Carrillo</t>
  </si>
  <si>
    <t>Cindea Sardinal</t>
  </si>
  <si>
    <t>Cindea San Miguel</t>
  </si>
  <si>
    <t>Serv. Itin. Ens. Espec. Sarapiquí</t>
  </si>
  <si>
    <t>Cindea Puerto Viejo</t>
  </si>
  <si>
    <t>Cindea Bribrí</t>
  </si>
  <si>
    <t>Cnvmts. C.T.P. Talamanca</t>
  </si>
  <si>
    <t>Serv. Itin. Ens. Espec. Sulá</t>
  </si>
  <si>
    <t>Cindea Pejibaye (Turrialba)</t>
  </si>
  <si>
    <t>Cnvmts. Liceo De Tucurrique</t>
  </si>
  <si>
    <t>Esc. Música De Jiménez De Turrialba</t>
  </si>
  <si>
    <t>Prog. Educ. Abierta Turrialba</t>
  </si>
  <si>
    <t>Serv. Itin. Ens. Espec. Turrialba</t>
  </si>
  <si>
    <t>Caipad Turrialba</t>
  </si>
  <si>
    <t>Cindea Jenaro Bonilla Aguilar (Inst. Dr. Clodomiro Picado Twight)</t>
  </si>
  <si>
    <t>Cindea Turrialba</t>
  </si>
  <si>
    <t>Cnvmts. Instituto Dr. Clodomiro Picado Twight</t>
  </si>
  <si>
    <t>Coned Turrialba</t>
  </si>
  <si>
    <t>Enseñanza Especial De Turrialba</t>
  </si>
  <si>
    <t>Esc. Laboratorio Turrialba</t>
  </si>
  <si>
    <t>Esc. Laboratorio Turrialba (Educ. Especial)</t>
  </si>
  <si>
    <t>Cnvmts. C.T.P. La Suiza</t>
  </si>
  <si>
    <t>Cnvmts. Esc. Jabillos</t>
  </si>
  <si>
    <t>Cindea Tayutic</t>
  </si>
  <si>
    <t>Liceo Rural Londres</t>
  </si>
  <si>
    <t>Nocturno De Quepos</t>
  </si>
  <si>
    <t>Liceo Rural Coopesilencio</t>
  </si>
  <si>
    <t>Liceo Rural Santo Domingo</t>
  </si>
  <si>
    <t>Liceo Rural El Carmen Parrita</t>
  </si>
  <si>
    <t>Nocturno La Julieta</t>
  </si>
  <si>
    <t>Liceo Quebrada Ganado</t>
  </si>
  <si>
    <t>Liceo Rural De Tarcoles</t>
  </si>
  <si>
    <t>Nocturno De Jaco</t>
  </si>
  <si>
    <t>Liceo Rural Cerritos</t>
  </si>
  <si>
    <t>Liceo Rural Cerros</t>
  </si>
  <si>
    <t>Instituto De Alajuela</t>
  </si>
  <si>
    <t>Nocturno Miguel Obregon Lizano</t>
  </si>
  <si>
    <t>Colegio El Carmen</t>
  </si>
  <si>
    <t>Colegio Gregorio Jose Ramirez Castro</t>
  </si>
  <si>
    <t>Colegio Redentorista San Alfonso</t>
  </si>
  <si>
    <t>Liceo  Poasito</t>
  </si>
  <si>
    <t>Liceo De Tambor</t>
  </si>
  <si>
    <t>Liceo Otilio Ulate Blanco</t>
  </si>
  <si>
    <t>Colegio Ambientalista El Roble</t>
  </si>
  <si>
    <t>Liceo La Guacima</t>
  </si>
  <si>
    <t>Liceo San Rafael</t>
  </si>
  <si>
    <t>Colegio Tuetal Norte</t>
  </si>
  <si>
    <t>Liceo De Turrucares</t>
  </si>
  <si>
    <t>Liceo Pacto Del Jocote</t>
  </si>
  <si>
    <t>Liceo San Jose</t>
  </si>
  <si>
    <t>Liceo Deportivo De Grecia</t>
  </si>
  <si>
    <t>Liceo Leon Cortes Castro</t>
  </si>
  <si>
    <t>Liceo San Roque</t>
  </si>
  <si>
    <t>Nocturno De Grecia</t>
  </si>
  <si>
    <t>Liceo Carrillos De Poas</t>
  </si>
  <si>
    <t>Liceo De Poas</t>
  </si>
  <si>
    <t>Liceo De Atenas Martha Mirambell Umaña</t>
  </si>
  <si>
    <t>Liceo Labrador</t>
  </si>
  <si>
    <t>Nocturno Orotina</t>
  </si>
  <si>
    <t>Telesecundaria Dulce Nombre</t>
  </si>
  <si>
    <t>Telesecundaria La Ceiba</t>
  </si>
  <si>
    <t>Experimental Bilingue De Grecia</t>
  </si>
  <si>
    <t>Liceo De Santa Gertrudis</t>
  </si>
  <si>
    <t>Liceo Puente De Piedra</t>
  </si>
  <si>
    <t>Colegio Miguel Araya Venegas</t>
  </si>
  <si>
    <t>Liceo Bebedero</t>
  </si>
  <si>
    <t>Liceo Miguel Araya Venegas</t>
  </si>
  <si>
    <t>Liceo Rural Nueva Guatemala</t>
  </si>
  <si>
    <t>Nocturno Juan Santamaria</t>
  </si>
  <si>
    <t>Experimental Bilingüe De Nuevo Arenal</t>
  </si>
  <si>
    <t>Liceo Maurilio Alvarado Vargas</t>
  </si>
  <si>
    <t>Nocturno Maurilio Alvarado Vargas</t>
  </si>
  <si>
    <t>Liceo De Colorado</t>
  </si>
  <si>
    <t>Colegio San Rafael</t>
  </si>
  <si>
    <t>Liceo Rural Cabeceras</t>
  </si>
  <si>
    <t>Liceo Occidental</t>
  </si>
  <si>
    <t>Liceo Vicente Lachner Sandoval</t>
  </si>
  <si>
    <t>Nocturno De Cartago</t>
  </si>
  <si>
    <t>Unidad Pedagógica Rafael Hernandez Madriz</t>
  </si>
  <si>
    <t>Colegio Francisca Carrasco Jimenez</t>
  </si>
  <si>
    <t>Liceo San Nicolas De Tolentino</t>
  </si>
  <si>
    <t>Colegio Elias Leiva Quiros</t>
  </si>
  <si>
    <t>Liceo De Tobosi</t>
  </si>
  <si>
    <t>Liceo Rural La Luchita</t>
  </si>
  <si>
    <t>Unidad Pedagógica Barrio Nuevo</t>
  </si>
  <si>
    <t>Liceo Braulio Carrillo Colina</t>
  </si>
  <si>
    <t>Liceo De Cot</t>
  </si>
  <si>
    <t>Liceo Rural Santa Rosa</t>
  </si>
  <si>
    <t>Liceo Tierra Blanca</t>
  </si>
  <si>
    <t>Liceo De Paraiso</t>
  </si>
  <si>
    <t>Liceo De Santiago</t>
  </si>
  <si>
    <t>Liceo Manuel Emilio Rodriguez</t>
  </si>
  <si>
    <t>Liceo Paraiso</t>
  </si>
  <si>
    <t>Seccion Nocturna Academica De Paraiso</t>
  </si>
  <si>
    <t>Colegio Alejandro Quesada R.</t>
  </si>
  <si>
    <t>Liceo San Diego</t>
  </si>
  <si>
    <t>Nocturno De La Union</t>
  </si>
  <si>
    <t>Unidad Pedagógica San Diego</t>
  </si>
  <si>
    <t>Colegio San Francisco</t>
  </si>
  <si>
    <t>Liceo De Corralillo</t>
  </si>
  <si>
    <t>Liceo Llano Los Angeles</t>
  </si>
  <si>
    <t>Liceo Enrique Guier Saenz</t>
  </si>
  <si>
    <t>Nocturno De Golfito</t>
  </si>
  <si>
    <t>Liceo Comte</t>
  </si>
  <si>
    <t>Colegio La Palma</t>
  </si>
  <si>
    <t>Nocturno Guaycara</t>
  </si>
  <si>
    <t>Liceo Bilingüe Italo Costarricense</t>
  </si>
  <si>
    <t>Nocturno De San Vito</t>
  </si>
  <si>
    <t>Colegio Jorge Volio Jimenez</t>
  </si>
  <si>
    <t>Experimental Bilingüe De Agua Buena</t>
  </si>
  <si>
    <t>Liceo Rural Paraiso</t>
  </si>
  <si>
    <t>Liceo Sabanillas</t>
  </si>
  <si>
    <t>Liceo Ciudad Neily</t>
  </si>
  <si>
    <t>Nocturno De Ciudad Neily</t>
  </si>
  <si>
    <t>Nocturno La Cuesta</t>
  </si>
  <si>
    <t>Colegio Finca Naranjo</t>
  </si>
  <si>
    <t>Colegio Republica De Italia</t>
  </si>
  <si>
    <t>Colegio De Gravilias</t>
  </si>
  <si>
    <t>I.E.G.B. Republica De Panama</t>
  </si>
  <si>
    <t>Liceo San Antonio</t>
  </si>
  <si>
    <t>Liceo Higuito</t>
  </si>
  <si>
    <t>Liceo Joaquin Gutierrez Mangel</t>
  </si>
  <si>
    <t>Liceo San Miguel</t>
  </si>
  <si>
    <t>Unidad Pedagógica Sotero González Barquero</t>
  </si>
  <si>
    <t>Liceo De Aserri</t>
  </si>
  <si>
    <t>Liceo San Gabriel De Aserri</t>
  </si>
  <si>
    <t>Liceo Vuelta De Jorco</t>
  </si>
  <si>
    <t>Liceo De Frailes</t>
  </si>
  <si>
    <t>Unidad Pedagógica Juan Calderón Valverde</t>
  </si>
  <si>
    <t>Unidad Pedagógica La Cruz</t>
  </si>
  <si>
    <t>Liceo De Sabanillas</t>
  </si>
  <si>
    <t>Liceo Rural Las Ceibas</t>
  </si>
  <si>
    <t>Liceo De Calle Fallas</t>
  </si>
  <si>
    <t>Liceo Monseñor Ruben Odio Herrera</t>
  </si>
  <si>
    <t>Nocturno Desamparados</t>
  </si>
  <si>
    <t>Unidad Pedagógica La Valencia</t>
  </si>
  <si>
    <t>Colegio Santa Eduviges</t>
  </si>
  <si>
    <t>Liceo Buenos Aires</t>
  </si>
  <si>
    <t>Nocturno De Buenos Aires</t>
  </si>
  <si>
    <t>Liceo Santa Marta</t>
  </si>
  <si>
    <t>Liceo Yolanda Oreamuno Unger</t>
  </si>
  <si>
    <t>Liceo La Lucha</t>
  </si>
  <si>
    <t>Liceo Potrero Grande</t>
  </si>
  <si>
    <t>Liceo Rural Chánguena</t>
  </si>
  <si>
    <t>Liceo El Carmen</t>
  </si>
  <si>
    <t>Colegio Maíz De Los Uva</t>
  </si>
  <si>
    <t>Liceo Concepción</t>
  </si>
  <si>
    <t>Liceo Pacifico Sur</t>
  </si>
  <si>
    <t>Liceo Pacífico Sur</t>
  </si>
  <si>
    <t>Nocturno Pacifico Sur</t>
  </si>
  <si>
    <t>Nocturno De Osa</t>
  </si>
  <si>
    <t>Liceo Rural Bahia Drake</t>
  </si>
  <si>
    <t>Liceo Rural Boca De Sierpe</t>
  </si>
  <si>
    <t>Liceo Finca Alajuela</t>
  </si>
  <si>
    <t>Colegio De Jiménez</t>
  </si>
  <si>
    <t>Experimental Bilingüe De Pococí</t>
  </si>
  <si>
    <t>Liceo Rural La Union</t>
  </si>
  <si>
    <t>Liceo Santisima Trinidad</t>
  </si>
  <si>
    <t>Nocturno De Pococí</t>
  </si>
  <si>
    <t>Liceo La Rita</t>
  </si>
  <si>
    <t>Liceo De Cariari</t>
  </si>
  <si>
    <t>Nocturno De Cariari</t>
  </si>
  <si>
    <t>Colegio De Guacimo</t>
  </si>
  <si>
    <t>Liceo De Pocora</t>
  </si>
  <si>
    <t>Nocturno De Guácimo</t>
  </si>
  <si>
    <t>Nocturno De Pocora</t>
  </si>
  <si>
    <t>Liceo Ambientalista Llano Bonito</t>
  </si>
  <si>
    <t>Unidad Pedagógica Casa Hogar</t>
  </si>
  <si>
    <t>Colegio Barra De Colorado</t>
  </si>
  <si>
    <t>Liceo Cuatro Esquinas</t>
  </si>
  <si>
    <t>Liceo Rural Barra De Tortuguero</t>
  </si>
  <si>
    <t>Liceo Rural Palacios</t>
  </si>
  <si>
    <t>Experimental Bilingüe De Río Jiménez</t>
  </si>
  <si>
    <t>Liceo Duacarí</t>
  </si>
  <si>
    <t>Liceo Rural Cartagena</t>
  </si>
  <si>
    <t>Liceo Rural Línea Vieja</t>
  </si>
  <si>
    <t>Liceo De Ticabán</t>
  </si>
  <si>
    <t>Liceo De Heredia</t>
  </si>
  <si>
    <t>Liceo Ing. Manuel Benavides R.</t>
  </si>
  <si>
    <t>Liceo Ing. Manuel Benavides Rodriguez</t>
  </si>
  <si>
    <t>Liceo Rural Vara Blanca</t>
  </si>
  <si>
    <t>Nocturno Alfredo González Flores</t>
  </si>
  <si>
    <t>Liceo De Guarari</t>
  </si>
  <si>
    <t>Liceo Ing. Samuel Saenz Flores</t>
  </si>
  <si>
    <t>Liceo Los Lagos</t>
  </si>
  <si>
    <t>Nocturno Carlos Melendez Chaverri</t>
  </si>
  <si>
    <t>Liceo De Santa Bárbara</t>
  </si>
  <si>
    <t>Liceo El Roble</t>
  </si>
  <si>
    <t>Unidad Pedagógica Liceo El Roble</t>
  </si>
  <si>
    <t>Colegio Rodrigo Hernandez Vargas</t>
  </si>
  <si>
    <t>Colegio San José De La Montaña</t>
  </si>
  <si>
    <t>Liceo Ing. Carlos Pascua Zuñiga</t>
  </si>
  <si>
    <t>Nocturno Herman Lopez Hernandez</t>
  </si>
  <si>
    <t>Liceo Santo Domingo</t>
  </si>
  <si>
    <t>Liceo De San Isidro</t>
  </si>
  <si>
    <t>Liceo Mario Vindas Salazar</t>
  </si>
  <si>
    <t>Colegio La Aurora</t>
  </si>
  <si>
    <t>Conservatorio Castella</t>
  </si>
  <si>
    <t>Experimental Bilingüe De Belen</t>
  </si>
  <si>
    <t>Liceo Exp. Bilingüe De Belen</t>
  </si>
  <si>
    <t>Liceo Regional De Flores</t>
  </si>
  <si>
    <t>Colegio Diurno La Cruz</t>
  </si>
  <si>
    <t>Experimental Bilingüe De La Cruz</t>
  </si>
  <si>
    <t>Liceo Cuajiniquil</t>
  </si>
  <si>
    <t>Liceo Rural La Garita</t>
  </si>
  <si>
    <t>Nocturno La Cruz</t>
  </si>
  <si>
    <t>Telesecundaria Las Brisas</t>
  </si>
  <si>
    <t>Instituto De Guanacaste</t>
  </si>
  <si>
    <t>Liceo Artístico Felipe Pérez Pérez</t>
  </si>
  <si>
    <t>Liceo De Guardia</t>
  </si>
  <si>
    <t>Colegio De Bagaces</t>
  </si>
  <si>
    <t>Colegio José María Gutiérrez</t>
  </si>
  <si>
    <t>Nocturno De Bagaces</t>
  </si>
  <si>
    <t>Colegio Cañas Dulces</t>
  </si>
  <si>
    <t>Colegio Quebrada Grande</t>
  </si>
  <si>
    <t>Liceo El Consuelo</t>
  </si>
  <si>
    <t>Liceo Laboratorio De Liberia</t>
  </si>
  <si>
    <t>Nocturno De Liberia</t>
  </si>
  <si>
    <t>Colegio Santa Cecilia</t>
  </si>
  <si>
    <t>Liceo Juntas De Caoba</t>
  </si>
  <si>
    <t>Liceo Rural Bella Vista</t>
  </si>
  <si>
    <t>Liceo Rural Piedras Azules</t>
  </si>
  <si>
    <t>Colegio De Limon</t>
  </si>
  <si>
    <t>Colegio De Pacuare</t>
  </si>
  <si>
    <t>Colegio Limon</t>
  </si>
  <si>
    <t>Nocturno De Limon</t>
  </si>
  <si>
    <t>Colegio Deportivo De Limon</t>
  </si>
  <si>
    <t>Liceo Capitan Ramon Rivas</t>
  </si>
  <si>
    <t>Liceo Mario Bourne Bourne</t>
  </si>
  <si>
    <t>Liceo Rio Banano</t>
  </si>
  <si>
    <t>Liceo Rural Aguas Zarcas</t>
  </si>
  <si>
    <t>Experimental Bilingüe De Siquirres</t>
  </si>
  <si>
    <t>Liceo La Perla</t>
  </si>
  <si>
    <t>Liceo San Carlos Pacuarito</t>
  </si>
  <si>
    <t>Nocturno De Siquirres</t>
  </si>
  <si>
    <t>Colegio De Siquirres</t>
  </si>
  <si>
    <t>Liceo Maryland</t>
  </si>
  <si>
    <t>Liceo Rural Barra Parismina</t>
  </si>
  <si>
    <t>Liceo Rural La Celina</t>
  </si>
  <si>
    <t>Colegio Florida</t>
  </si>
  <si>
    <t>Liceo La Alegria</t>
  </si>
  <si>
    <t>Liceo Rodrigo Solano Quiros</t>
  </si>
  <si>
    <t>I.E.G.B. Limon 2000</t>
  </si>
  <si>
    <t>Unidad Pedagógica Río Cuba</t>
  </si>
  <si>
    <t>Liceo Rural Cahuita</t>
  </si>
  <si>
    <t>Liceo Rural De Puerto Viejo</t>
  </si>
  <si>
    <t>Liceo Rural Gandoca</t>
  </si>
  <si>
    <t>Liceo Sixaola</t>
  </si>
  <si>
    <t>Liceo De Matina</t>
  </si>
  <si>
    <t>Liceo Venecia</t>
  </si>
  <si>
    <t>Nocturno De Bataan</t>
  </si>
  <si>
    <t>Liceo De Tarrazu</t>
  </si>
  <si>
    <t>Liceo San Carlos</t>
  </si>
  <si>
    <t>Liceo Copey</t>
  </si>
  <si>
    <t>Liceo Rural Cañon De El Guarco</t>
  </si>
  <si>
    <t>Liceo De San Andres</t>
  </si>
  <si>
    <t>Liceo Llano Bonito</t>
  </si>
  <si>
    <t>Liceo Rural Bijagual</t>
  </si>
  <si>
    <t>Liceo Rural San Isidro</t>
  </si>
  <si>
    <t>Liceo Rural Santa Cruz</t>
  </si>
  <si>
    <t>Liceo De Nicoya</t>
  </si>
  <si>
    <t>Liceo Rural Quiriman</t>
  </si>
  <si>
    <t>Nocturno De Nicoya</t>
  </si>
  <si>
    <t>Liceo Belen</t>
  </si>
  <si>
    <t>Colegio Bocas De Nosara</t>
  </si>
  <si>
    <t>Liceo Samara</t>
  </si>
  <si>
    <t>Liceo Los Angeles</t>
  </si>
  <si>
    <t>Liceo Rural Colonia Del Valle</t>
  </si>
  <si>
    <t>Liceo San Francisco De Coyote</t>
  </si>
  <si>
    <t>Liceo Las Delicias</t>
  </si>
  <si>
    <t>Telesecundaria De Mexico</t>
  </si>
  <si>
    <t>Liceo Aguas Claras</t>
  </si>
  <si>
    <t>Liceo Cuatro Bocas</t>
  </si>
  <si>
    <t>Liceo Rural Valle Verde</t>
  </si>
  <si>
    <t>I.E.G.B. La Victoria</t>
  </si>
  <si>
    <t>Liceo Rural El Porvenir</t>
  </si>
  <si>
    <t>Liceo Bijagua</t>
  </si>
  <si>
    <t>Liceo Canalete</t>
  </si>
  <si>
    <t>Liceo Katira</t>
  </si>
  <si>
    <t>Unidad Pedagógica Río Celeste</t>
  </si>
  <si>
    <t>Liceo Brasilia</t>
  </si>
  <si>
    <t>Liceo Colonia Villa Nueva</t>
  </si>
  <si>
    <t>Liceo Dos Rios</t>
  </si>
  <si>
    <t>Liceo Rural San Luis</t>
  </si>
  <si>
    <t>Liceo Colonia Puntarenas</t>
  </si>
  <si>
    <t>Liceo Rural Los Jazmines</t>
  </si>
  <si>
    <t>Liceo San Jorge</t>
  </si>
  <si>
    <t>Liceo Veracruz</t>
  </si>
  <si>
    <t>Experimental Bilingüe De San Ramon</t>
  </si>
  <si>
    <t>Instituto Julio Acosta Garcia</t>
  </si>
  <si>
    <t>Nocturno Julian Volio Llorente</t>
  </si>
  <si>
    <t>Liceo Nuestra Señora De Los Angeles</t>
  </si>
  <si>
    <t>Liceo De Magallanes</t>
  </si>
  <si>
    <t>Liceo Rural San Antonio De Zapotal</t>
  </si>
  <si>
    <t>Experimental Bilingüe De Sarchi Sur</t>
  </si>
  <si>
    <t>Unidad Pedagógica Rural Bajos De Toro Amarillo</t>
  </si>
  <si>
    <t>Experimental Bilingüe De Naranjo</t>
  </si>
  <si>
    <t>Colegio Dr. Ricardo Moreno Cañas</t>
  </si>
  <si>
    <t>Experimental Bilingüe De Palmares</t>
  </si>
  <si>
    <t>Nocturno De Palmares</t>
  </si>
  <si>
    <t>Liceo De Alfaro Ruiz</t>
  </si>
  <si>
    <t>Liceo Laguna</t>
  </si>
  <si>
    <t>Telesecundaria Colonia Anateri</t>
  </si>
  <si>
    <t>Colegio Candelaria</t>
  </si>
  <si>
    <t>Colegio De Naranjo</t>
  </si>
  <si>
    <t>Nocturno De Naranjo</t>
  </si>
  <si>
    <t>Colegio De Valle Azul</t>
  </si>
  <si>
    <t>Colegio Valle Azul</t>
  </si>
  <si>
    <t>Liceo Chachagua</t>
  </si>
  <si>
    <t>Liceo Rural San Juan</t>
  </si>
  <si>
    <t>Liceo Rural Rio Grande De Paquera</t>
  </si>
  <si>
    <t>Liceo Rural De Santa Teresa</t>
  </si>
  <si>
    <t>Liceo Tambor De Cobano</t>
  </si>
  <si>
    <t>Colegio De Lepanto</t>
  </si>
  <si>
    <t>Liceo Rural Isla Venado</t>
  </si>
  <si>
    <t>Liceo Sinai</t>
  </si>
  <si>
    <t>Liceo Unesco</t>
  </si>
  <si>
    <t>Nocturno De Perez Zeledon</t>
  </si>
  <si>
    <t>Nocturno De Sinai</t>
  </si>
  <si>
    <t>Unidad Pedagógica Dr. Rafael Ángel Calderón G.</t>
  </si>
  <si>
    <t>Liceo Rural El Jardin</t>
  </si>
  <si>
    <t>Liceo Rural Los Angeles De Paramo</t>
  </si>
  <si>
    <t>Liceo Rural Rio Nuevo</t>
  </si>
  <si>
    <t>Liceo Fernando Volio Jimenez</t>
  </si>
  <si>
    <t>Unidad Pedagógica José Breinderhoff</t>
  </si>
  <si>
    <t>Liceo La Uvita</t>
  </si>
  <si>
    <t>Liceo Platanillo De Baru</t>
  </si>
  <si>
    <t>Liceo Canaan</t>
  </si>
  <si>
    <t>Liceo Rural Buena Vista</t>
  </si>
  <si>
    <t>Liceo Las Mercedes</t>
  </si>
  <si>
    <t>Liceo San Francisco</t>
  </si>
  <si>
    <t>Liceo Concepcion Daniel Flores</t>
  </si>
  <si>
    <t>Liceo Academico San Antonio</t>
  </si>
  <si>
    <t>Liceo Rural Santiago</t>
  </si>
  <si>
    <t>Liceo San Pedro</t>
  </si>
  <si>
    <t>Nocturno De San Pedro</t>
  </si>
  <si>
    <t>Liceo Aeropuerto Jerusalen</t>
  </si>
  <si>
    <t>Liceo Las Esperanzas</t>
  </si>
  <si>
    <t>Liceo Antonio Obando Chan</t>
  </si>
  <si>
    <t>Liceo Rural Aranjuez</t>
  </si>
  <si>
    <t>Colegio Académico De Costa De Pajaros</t>
  </si>
  <si>
    <t>Liceo De Chira</t>
  </si>
  <si>
    <t>Liceo De Chomes</t>
  </si>
  <si>
    <t>Liceo Rural Manzanillo</t>
  </si>
  <si>
    <t>Liceo De Miramar</t>
  </si>
  <si>
    <t>Liceo Rural De Cedral</t>
  </si>
  <si>
    <t>Liceo Chacarita</t>
  </si>
  <si>
    <t>Liceo Diurno Jose Marti</t>
  </si>
  <si>
    <t>Liceo Jose Marti</t>
  </si>
  <si>
    <t>Nocturno Jose Marti</t>
  </si>
  <si>
    <t>Unidad Pedagógica Isla Caballo</t>
  </si>
  <si>
    <t>Liceo Rural Guacimal</t>
  </si>
  <si>
    <t>Liceo Emiliano Odio Madrigal</t>
  </si>
  <si>
    <t>Liceo De Esparza</t>
  </si>
  <si>
    <t>Nocturno De Esparza</t>
  </si>
  <si>
    <t>Liceo De Puriscal</t>
  </si>
  <si>
    <t>Liceo Nuevo De Puriscal</t>
  </si>
  <si>
    <t>Nocturno De Puriscal</t>
  </si>
  <si>
    <t>Liceo Rural La Palma</t>
  </si>
  <si>
    <t>Liceo Rural Lanas</t>
  </si>
  <si>
    <t>Liceo Rural Mastatal</t>
  </si>
  <si>
    <t>Liceo De Barbacoas</t>
  </si>
  <si>
    <t>Liceo Picagres De Mora</t>
  </si>
  <si>
    <t>Colegio De Tabarcia</t>
  </si>
  <si>
    <t>Liceo Diurno Ciudad Colon</t>
  </si>
  <si>
    <t>Liceo Rural Jaris</t>
  </si>
  <si>
    <t>Nocturno De Ciudad Colon</t>
  </si>
  <si>
    <t>Liceo Rural El Llano</t>
  </si>
  <si>
    <t>Liceo Coronel Manuel Argüello</t>
  </si>
  <si>
    <t>Liceo Rural San Antonio</t>
  </si>
  <si>
    <t>Liceo La Amistad</t>
  </si>
  <si>
    <t>Liceo Santa Rita</t>
  </si>
  <si>
    <t>Liceo De Florencia</t>
  </si>
  <si>
    <t>Liceo De San Carlos</t>
  </si>
  <si>
    <t>Liceo Francisco Amighetti Herrera</t>
  </si>
  <si>
    <t>Colegio San Francisco De La Palmera</t>
  </si>
  <si>
    <t>Liceo Gaston Peralta Carranza</t>
  </si>
  <si>
    <t>Liceo La Palmera</t>
  </si>
  <si>
    <t>Liceo El Saino</t>
  </si>
  <si>
    <t>Liceo Rural Boca Rio San Carlos</t>
  </si>
  <si>
    <t>Liceo Rural Boca Tapada</t>
  </si>
  <si>
    <t>Liceo Rural Coope San Juan</t>
  </si>
  <si>
    <t>Experimental Bilingüe De Los Ángeles</t>
  </si>
  <si>
    <t>Liceo Rural El Castillo Fortuna</t>
  </si>
  <si>
    <t>Liceo Sonafluca</t>
  </si>
  <si>
    <t>Liceo Boca De Arenal</t>
  </si>
  <si>
    <t>Liceo Buenos Aires De Pocosol</t>
  </si>
  <si>
    <t>Liceo Rural Los Almendros</t>
  </si>
  <si>
    <t>Liceo San Marcos</t>
  </si>
  <si>
    <t>Liceo Rural Juanilama</t>
  </si>
  <si>
    <t>Telesecundaria La Urraca</t>
  </si>
  <si>
    <t>Liceo Coquital</t>
  </si>
  <si>
    <t>Liceo Rural Las Nubes Cristo Rey</t>
  </si>
  <si>
    <t>Liceo Rural Medio Queso</t>
  </si>
  <si>
    <t>Colegio El Amparo</t>
  </si>
  <si>
    <t>Liceo Pavon</t>
  </si>
  <si>
    <t>Liceo Rural San Jorge</t>
  </si>
  <si>
    <t>Liceo Nicolas Aguilar Murillo</t>
  </si>
  <si>
    <t>Liceo Rural El Venado</t>
  </si>
  <si>
    <t>Liceo Capitan Manuel Quiros</t>
  </si>
  <si>
    <t>Liceo Rural San Joaquin De Cutris</t>
  </si>
  <si>
    <t>Liceo Rural Banderas</t>
  </si>
  <si>
    <t>Liceo Rural El Concho</t>
  </si>
  <si>
    <t>Liceo Rural La Guaria De Pocosol</t>
  </si>
  <si>
    <t>Colegio San Martin</t>
  </si>
  <si>
    <t>Liceo Sucre</t>
  </si>
  <si>
    <t>Liceo Del Sur</t>
  </si>
  <si>
    <t>Liceo Ricardo Fernandez Guardia</t>
  </si>
  <si>
    <t>Colegio Republica De Mexico</t>
  </si>
  <si>
    <t>Colegio Superior De Señoritas</t>
  </si>
  <si>
    <t>Liceo De Costa Rica</t>
  </si>
  <si>
    <t>Liceo Dr. Jose Maria Castro Madriz</t>
  </si>
  <si>
    <t>Liceo Rodrigo Facio Brenes</t>
  </si>
  <si>
    <t>Liceo De Curridabat</t>
  </si>
  <si>
    <t>Liceo Edgar Cervantes Villalta</t>
  </si>
  <si>
    <t>Liceo Édgar Cervantes Villalta</t>
  </si>
  <si>
    <t>Liceo Roberto Brenes Mesen</t>
  </si>
  <si>
    <t>Nocturno De Hatillo</t>
  </si>
  <si>
    <t>Liceo Alajuelita</t>
  </si>
  <si>
    <t>Liceo Teodoro Picado</t>
  </si>
  <si>
    <t>I.E.G.B. America Central</t>
  </si>
  <si>
    <t>Liceo Napoleon Quesada Salazar</t>
  </si>
  <si>
    <t>Nocturno José Joaquín Jiménez Núñez</t>
  </si>
  <si>
    <t>Colegio Mata De Platano</t>
  </si>
  <si>
    <t>Liceo Salvador Umaña Castro</t>
  </si>
  <si>
    <t>Liceo Virgen Medalla Milagrosa</t>
  </si>
  <si>
    <t>Colegio Cedros</t>
  </si>
  <si>
    <t>Liceo Anastasio Alfaro</t>
  </si>
  <si>
    <t>Liceo Jose Joaquin Vargas Calvo</t>
  </si>
  <si>
    <t>Liceo Mauro Fernandez Acuna</t>
  </si>
  <si>
    <t>Nocturno Braulio Carrillo Colina</t>
  </si>
  <si>
    <t>Unidad Pedagógica José Rafael Araya Rojas</t>
  </si>
  <si>
    <t>Experimental Bilingue La Trinidad</t>
  </si>
  <si>
    <t>Liceo De Moravia</t>
  </si>
  <si>
    <t>Liceo Hernan Zamora Elizondo</t>
  </si>
  <si>
    <t>Liceo De Cascajal</t>
  </si>
  <si>
    <t>Liceo De Coronado</t>
  </si>
  <si>
    <t>Liceo De San Jose</t>
  </si>
  <si>
    <t>Liceo Luis Dobles Segreda</t>
  </si>
  <si>
    <t>Unidad Pedagógica José Fidel Tristán</t>
  </si>
  <si>
    <t>Colegio Rincon Grande</t>
  </si>
  <si>
    <t>Liceo Pavas</t>
  </si>
  <si>
    <t>Unidad Pedagógica Daniel Oduber Quiros</t>
  </si>
  <si>
    <t>I.E.G.B. Pbro. Yanuario Quesada</t>
  </si>
  <si>
    <t>Liceo De Escazu</t>
  </si>
  <si>
    <t>I.E.G.B. Andres Bello Lopez</t>
  </si>
  <si>
    <t>Liceo Santa Ana</t>
  </si>
  <si>
    <t>Liceo Julio Fonseca Gutierrez</t>
  </si>
  <si>
    <t>Unidad Pedagogica Cuatro Reinas</t>
  </si>
  <si>
    <t>Unidad Pedagógica Cuatro Reinas</t>
  </si>
  <si>
    <t>Experimental Bilingüe De Santa Cruz</t>
  </si>
  <si>
    <t>Liceo Rural La Esperanza</t>
  </si>
  <si>
    <t>Liceo Santa Cruz, Climaco A. Perez</t>
  </si>
  <si>
    <t>Nocturno De Santa Cruz</t>
  </si>
  <si>
    <t>Liceo De Villarreal</t>
  </si>
  <si>
    <t>Liceo Villarreal</t>
  </si>
  <si>
    <t>Liceo Rural Jose Luis Jimenez Alcala</t>
  </si>
  <si>
    <t>Liceo Rural Ostional</t>
  </si>
  <si>
    <t>Colegio Playas Del Coco</t>
  </si>
  <si>
    <t>Liceo El Paraiso</t>
  </si>
  <si>
    <t>Liceo La Virgen</t>
  </si>
  <si>
    <t>Liceo Rural Pongola</t>
  </si>
  <si>
    <t>Liceo Ambientalista De Horquetas</t>
  </si>
  <si>
    <t>Liceo De Rio Frio</t>
  </si>
  <si>
    <t>Liceo Rural Islas Del Chirripo</t>
  </si>
  <si>
    <t>Nocturno De Rio Frio</t>
  </si>
  <si>
    <t>Liceo Rural La Cureña</t>
  </si>
  <si>
    <t>Liceo Rural Union Del Toro</t>
  </si>
  <si>
    <t>Nocturno De Puerto Viejo</t>
  </si>
  <si>
    <t>Liceo Rural La Conquista</t>
  </si>
  <si>
    <t>Liceo Rural Las Colonias</t>
  </si>
  <si>
    <t>Liceo Rural La Aldea</t>
  </si>
  <si>
    <t>Liceo Rural La Gata</t>
  </si>
  <si>
    <t>Liceo Rural Las Marias</t>
  </si>
  <si>
    <t>Liceo Rural Los Arbolitos</t>
  </si>
  <si>
    <t>Liceo Rural Salvador Duran Ocampo</t>
  </si>
  <si>
    <t>Liceo Rural San Julian</t>
  </si>
  <si>
    <t>Liceo San Jose Del Rio</t>
  </si>
  <si>
    <t>Liceo Rural Gavilán</t>
  </si>
  <si>
    <t>Colegio Ambientalista De Pejibaye</t>
  </si>
  <si>
    <t>Liceo Hernan Vargas Ramirez</t>
  </si>
  <si>
    <t>Liceo Tucurrique</t>
  </si>
  <si>
    <t>Colegio Dr. Clodomiro Picado Twight</t>
  </si>
  <si>
    <t>Colegio Omar Salazar Obando</t>
  </si>
  <si>
    <t>Experimental Bilingüe De Turrialba</t>
  </si>
  <si>
    <t>Nocturno Pbro. Enrique Menzel</t>
  </si>
  <si>
    <t>Liceo Rural Pacayitas</t>
  </si>
  <si>
    <t>Liceo Tres Equis</t>
  </si>
  <si>
    <t>Unidad Pedagógica El Torito</t>
  </si>
  <si>
    <t>Liceo Rural Grano De Oro</t>
  </si>
  <si>
    <t>Liceo Rural San Joaquin</t>
  </si>
  <si>
    <t>Liceo Santa Teresita</t>
  </si>
  <si>
    <t>C.T.P. De Quepos</t>
  </si>
  <si>
    <t>C.T.P. De Matapalo</t>
  </si>
  <si>
    <t>C.T.P. De Parrita</t>
  </si>
  <si>
    <t>C.T.P. De Jaco</t>
  </si>
  <si>
    <t>C.T.P. Carrizal</t>
  </si>
  <si>
    <t>C.T.P. Jesus Ocaña Rojas</t>
  </si>
  <si>
    <t>C.T.P. Nocturno Carlos Fallas Sibaja</t>
  </si>
  <si>
    <t>C.T.P. Invu Las Cañas</t>
  </si>
  <si>
    <t>C.T.P. Sabanilla</t>
  </si>
  <si>
    <t>C.T.P. De San Rafael De Alajuela</t>
  </si>
  <si>
    <t>C.T.P. Bolivar</t>
  </si>
  <si>
    <t>C.T.P. San Rafael De Poas</t>
  </si>
  <si>
    <t>C.T.P. De Atenas</t>
  </si>
  <si>
    <t>C.T.P. Santa Eulalia</t>
  </si>
  <si>
    <t>C.T.P. Ricardo Castro Beer</t>
  </si>
  <si>
    <t>C.T.P. San Mateo</t>
  </si>
  <si>
    <t>C.T.P. De Cañas</t>
  </si>
  <si>
    <t>C.T.P. De Abangares</t>
  </si>
  <si>
    <t>C.T.P. Tronadora</t>
  </si>
  <si>
    <t>C.T.P. De Dulce Nombre</t>
  </si>
  <si>
    <t>C.T.P. De Pacayas</t>
  </si>
  <si>
    <t>C.T.P. Oreamuno</t>
  </si>
  <si>
    <t>C.T.P. Santa Lucia</t>
  </si>
  <si>
    <t>C.T.P. Mario Quiros Sasso</t>
  </si>
  <si>
    <t>C.T.P. Fernando Volio Jimenez</t>
  </si>
  <si>
    <t>C.T.P. Orosi</t>
  </si>
  <si>
    <t>C.T.P. Carlos Manuel Vicente Castro</t>
  </si>
  <si>
    <t>C.T.P. De Puerto Jimenez</t>
  </si>
  <si>
    <t>C.T.P. Guaycara</t>
  </si>
  <si>
    <t>C.T.P. Umberto Melloni Campanini</t>
  </si>
  <si>
    <t>C.T.P. De Sabalito</t>
  </si>
  <si>
    <t>C.T.P. De Corredores</t>
  </si>
  <si>
    <t>C.T.P. Henri François Pittier</t>
  </si>
  <si>
    <t>C.T.P Maximo Quesada</t>
  </si>
  <si>
    <t>C.T.P. Dos Cercas</t>
  </si>
  <si>
    <t>C.T.P. Maximo Quesada</t>
  </si>
  <si>
    <t>C.T.P. Jose Albertazzi</t>
  </si>
  <si>
    <t>C.T.P. Jose Maria Zeledon Brenes</t>
  </si>
  <si>
    <t>C.T.P. Braulio Odio Herrera</t>
  </si>
  <si>
    <t>C.T.P. De Aserri</t>
  </si>
  <si>
    <t>C.T.P. Jose Figueres Ferrer</t>
  </si>
  <si>
    <t>C.T.P. San Juan Sur</t>
  </si>
  <si>
    <t>C.T.P. De Acosta</t>
  </si>
  <si>
    <t>C.T.P. Monseñor Sanabria</t>
  </si>
  <si>
    <t>C.T.P. Roberto Gamboa Valverde</t>
  </si>
  <si>
    <t>C.T.P. Buenos Aires</t>
  </si>
  <si>
    <t>C.T.P. De Buenos Aires</t>
  </si>
  <si>
    <t>C.T.P. De Osa</t>
  </si>
  <si>
    <t>C.T.P. De Pococi</t>
  </si>
  <si>
    <t>C.T.P. De Pococí</t>
  </si>
  <si>
    <t>C.T.P. Guácimo</t>
  </si>
  <si>
    <t>C.T.P. Las Palmitas</t>
  </si>
  <si>
    <t>C.T.P. Agroportica</t>
  </si>
  <si>
    <t>C.T.P. De Heredia</t>
  </si>
  <si>
    <t>C.T.P. Mercedes Norte</t>
  </si>
  <si>
    <t>C.T.P. San Pedro De Barva</t>
  </si>
  <si>
    <t>C.T.P. Del Este</t>
  </si>
  <si>
    <t>C.T.P. Santo Domingo</t>
  </si>
  <si>
    <t>C.T.P. San Isidro De Heredia</t>
  </si>
  <si>
    <t>C.T.P. De Belen</t>
  </si>
  <si>
    <t>C.T.P. De Flores</t>
  </si>
  <si>
    <t>C.T.P. De Ulloa</t>
  </si>
  <si>
    <t>C.T.P. Barrio Irvin</t>
  </si>
  <si>
    <t>C.T.P. Liberia</t>
  </si>
  <si>
    <t>C.T.P. Fortuna De Bagaces</t>
  </si>
  <si>
    <t>C.T.P. La Fortuna Bagaces</t>
  </si>
  <si>
    <t>C.T.P. De Limon</t>
  </si>
  <si>
    <t>C.T.P. Valle La Estrella</t>
  </si>
  <si>
    <t>C.T.P. Padre Roberto Evans</t>
  </si>
  <si>
    <t>C.T.P. De Liverpool</t>
  </si>
  <si>
    <t>C.T.P. De Bataan</t>
  </si>
  <si>
    <t>C.T.P. Jose Daniel Flores</t>
  </si>
  <si>
    <t>C.T.P. San Pablo</t>
  </si>
  <si>
    <t>C.T.P. De Nicoya</t>
  </si>
  <si>
    <t>C.T.P De Copal</t>
  </si>
  <si>
    <t>C.T.P. De Copal</t>
  </si>
  <si>
    <t>C.T.P. La Mansion</t>
  </si>
  <si>
    <t>C.T.P. De Corralillo</t>
  </si>
  <si>
    <t>C.T.P. Hojancha</t>
  </si>
  <si>
    <t>C.T.P. Nandayure</t>
  </si>
  <si>
    <t>C.T.P. Upala</t>
  </si>
  <si>
    <t>C.T.P. De Guatuso</t>
  </si>
  <si>
    <t>C.T.P. Calle Zamora</t>
  </si>
  <si>
    <t>C.T.P. Piedades Sur</t>
  </si>
  <si>
    <t>C.T.P. Francisco José Orlich Bolmarcich</t>
  </si>
  <si>
    <t>C.T.P. Rosario De Naranjo</t>
  </si>
  <si>
    <t>C.T.P. Santo Cristo De Esquipulas</t>
  </si>
  <si>
    <t>C.T.P. Zarcero</t>
  </si>
  <si>
    <t>C.T.P. De Paquera</t>
  </si>
  <si>
    <t>C.T.P. De Cobano</t>
  </si>
  <si>
    <t>C.T.P. De Jicaral</t>
  </si>
  <si>
    <t>C.T.P. Jicaral</t>
  </si>
  <si>
    <t>C.T.P. Ambientalista Isaias Retana</t>
  </si>
  <si>
    <t>C.T.P. San Isidro</t>
  </si>
  <si>
    <t>C.T.P. General Viejo</t>
  </si>
  <si>
    <t>C.T.P. Platanares</t>
  </si>
  <si>
    <t>C.T.P. De Pejibaye</t>
  </si>
  <si>
    <t>C.T.P. De Puntarenas</t>
  </si>
  <si>
    <t>C.T.P. Puntarenas</t>
  </si>
  <si>
    <t>C.T.P. De Santa Elena</t>
  </si>
  <si>
    <t>C.T.P. Esparza</t>
  </si>
  <si>
    <t>C.T.P. De Puriscal</t>
  </si>
  <si>
    <t>C.T.P. Puriscal</t>
  </si>
  <si>
    <t>C.T.P. La Gloria</t>
  </si>
  <si>
    <t>C.T.P. De Mora</t>
  </si>
  <si>
    <t>C.T.P. De Palmichal</t>
  </si>
  <si>
    <t>C.T.P. De Turrubares</t>
  </si>
  <si>
    <t>C.T.P. De Venecia</t>
  </si>
  <si>
    <t>C.T.P. De Platanar</t>
  </si>
  <si>
    <t>C.T.P. La Tigra</t>
  </si>
  <si>
    <t>C.T.P. San Carlos</t>
  </si>
  <si>
    <t>C.T.P. Nataniel Arias Murillo</t>
  </si>
  <si>
    <t>C.T.P. De Pital</t>
  </si>
  <si>
    <t>C.T.P. La Fortuna</t>
  </si>
  <si>
    <t>C.T.P. Santa Rosa</t>
  </si>
  <si>
    <t>C.T.P. Los Chiles</t>
  </si>
  <si>
    <t>C.T.P. San Sebastian</t>
  </si>
  <si>
    <t>C.T.P. Granadilla</t>
  </si>
  <si>
    <t>C.T.P. Uladislao Gamez Solano</t>
  </si>
  <si>
    <t>C.T.P. Hatillo</t>
  </si>
  <si>
    <t>C.T.P. De Alajuelita</t>
  </si>
  <si>
    <t>C.T.P. Calle Blancos</t>
  </si>
  <si>
    <t>C.T.P. Purral</t>
  </si>
  <si>
    <t>C.T.P. Abelardo Bonilla Baldares</t>
  </si>
  <si>
    <t>C.T.P. Vasquez De Coronado</t>
  </si>
  <si>
    <t>C.T.P. Educacion Comercial Y De Servicios</t>
  </si>
  <si>
    <t>C.T.P. Pavas</t>
  </si>
  <si>
    <t>C.T.P. De Escazu</t>
  </si>
  <si>
    <t>C.T.P. Santa Ana</t>
  </si>
  <si>
    <t>C.T.P. La Carpio</t>
  </si>
  <si>
    <t>C.T.P. 27 De Abril</t>
  </si>
  <si>
    <t>C.T.P. De Cartagena</t>
  </si>
  <si>
    <t>C.T.P. Carrillo</t>
  </si>
  <si>
    <t>C.T.P. Sardinal</t>
  </si>
  <si>
    <t>C.T.P. De Santa Cruz</t>
  </si>
  <si>
    <t>C.T.P. Santa Barbara</t>
  </si>
  <si>
    <t>C.T.P. Puerto Viejo</t>
  </si>
  <si>
    <t>C.T.P. De Talamanca</t>
  </si>
  <si>
    <t>C.T.P. La Suiza</t>
  </si>
  <si>
    <t>Asesor Nacional en Educación Indígena</t>
  </si>
  <si>
    <t xml:space="preserve">Asesor Regional en Educación Indígena </t>
  </si>
  <si>
    <t>Asistente de Asesoría y Supervisión en Educación Indígena</t>
  </si>
  <si>
    <t>Asistente de Dirección de Centro Educativo en Educación Indígena 1</t>
  </si>
  <si>
    <t>Auxiliar Administrativo en Educación  Indígena</t>
  </si>
  <si>
    <t>Bibliotecólogo Centro Educativo en Educación Indígena 1</t>
  </si>
  <si>
    <t>Director de  Enseñanza General Básica en Educación Indígena 1, I y II Ciclo</t>
  </si>
  <si>
    <t>Director de Colegio en Educación Indígena 1</t>
  </si>
  <si>
    <t>Director de Enseñanza Especial 1 (G. de E.)</t>
  </si>
  <si>
    <t>Director de Enseñanza General Básica 1 ( I y II ciclos)</t>
  </si>
  <si>
    <t>Director de Enseñanza General Básica en Educación Indígena 2, I  y II Ciclo</t>
  </si>
  <si>
    <t>Director de Enseñanza General Básica en Educación Indígena 3, I y II Ciclo</t>
  </si>
  <si>
    <t>Director de Enseñanza Preescolar 1</t>
  </si>
  <si>
    <t xml:space="preserve">Director Regional en Educación Indígena </t>
  </si>
  <si>
    <t xml:space="preserve">Jefe Técnico en Educación  Indígena 1 </t>
  </si>
  <si>
    <t xml:space="preserve">Jefe Técnico en Educación  Indígena 2 </t>
  </si>
  <si>
    <t>Orientador en Educacion Indígena 1</t>
  </si>
  <si>
    <t>Profesor de Ens. Técnico Profes. en  Educación Indígena (III y IV Ciclos) (G. de E.)</t>
  </si>
  <si>
    <t>Agroecología</t>
  </si>
  <si>
    <t>Informática Educativa .Informática para III y IV Ciclos</t>
  </si>
  <si>
    <t>Informática en redes de computadoras</t>
  </si>
  <si>
    <t xml:space="preserve">Secretariado ejecutivo </t>
  </si>
  <si>
    <t>Profesor de Enseñanza Especial (G.de E.)</t>
  </si>
  <si>
    <t>Enseñanza Especial  . Problemas de aprendizaje</t>
  </si>
  <si>
    <t>Enseñanza Especial  . Terapia del  lenguaje</t>
  </si>
  <si>
    <t>Enseñanza Especial .  Retardo mental</t>
  </si>
  <si>
    <t>Enseñanza Especial . Discapacidad múltiple</t>
  </si>
  <si>
    <t>Enseñanza Especial . Trastornos emocionales y de conducta</t>
  </si>
  <si>
    <t>Profesor de Enseñanza Especial en Educación Indígena (G. de E.)</t>
  </si>
  <si>
    <t>Profesor de Enseñanza General Básica 1 ( I y II ciclos) ( G. de E.)</t>
  </si>
  <si>
    <t>Profesor de Enseñanza General Básica en Educación Indígena I y II Ciclo (G. de E.)</t>
  </si>
  <si>
    <t>Cultura Indígena/Cultura Boruca</t>
  </si>
  <si>
    <t>Cultura Indígena/Cultura Bribri</t>
  </si>
  <si>
    <t>Cultura Indígena/Cultura Cabécar</t>
  </si>
  <si>
    <t>Cultura Indígena/Cultura Chorotega</t>
  </si>
  <si>
    <t>Cultura Indígena/Cultura Huetar</t>
  </si>
  <si>
    <t>Cultura Indígena/Cultura Maleku</t>
  </si>
  <si>
    <t>Cultura Indígena/Cultura Ngäbe-Buglé</t>
  </si>
  <si>
    <t>Cultura Indígena/Cultura Térraba</t>
  </si>
  <si>
    <t>Lengua Indígena/Lengua Boruca</t>
  </si>
  <si>
    <t>Lengua Indígena/Lengua Bribri</t>
  </si>
  <si>
    <t>Lengua Indígena/Lengua Cabécar</t>
  </si>
  <si>
    <t>Lengua Indígena/Lengua Maleku</t>
  </si>
  <si>
    <t>Lengua Indígena/Lengua Ngäbe</t>
  </si>
  <si>
    <t>Lengua Indígena/Lengua Térraba</t>
  </si>
  <si>
    <t>Profesor de Enseñanza Media  en Educación Indígena (G. de  E.)</t>
  </si>
  <si>
    <t>Estudios Sociales/Educación Cívica</t>
  </si>
  <si>
    <t>Profesor de Enseñanza Media (G. de E.)</t>
  </si>
  <si>
    <t>Alemán</t>
  </si>
  <si>
    <t>Italiano</t>
  </si>
  <si>
    <t>Profesor de Enseñanza Media Bilingüe (G. de E.)</t>
  </si>
  <si>
    <t>Profesor de Enseñanza Preescolar (G.de E)</t>
  </si>
  <si>
    <t>Profesor de Enseñanza Preescolar en Educación Indígena (G. de E.)</t>
  </si>
  <si>
    <t>Profesor de Enseñanza Técnico Profesional ( Liceo Laboratorio) (G. de E.)</t>
  </si>
  <si>
    <t>Profesor de Enseñanza Técnico Profesional (Enseñanza Preescolar, o, I y II ciclos ) (G. de E.)</t>
  </si>
  <si>
    <t>Profesor de Enseñanza Técnico Profesional (III y IV Ciclos, Enseñanza Especial y Escuela Laboratorio) (G. de E.)</t>
  </si>
  <si>
    <t>Administración Y Operación Aduanera</t>
  </si>
  <si>
    <t>Agro Industria  con Tecnología Agrícola</t>
  </si>
  <si>
    <t>Agro Industria con Tecnología Pecuaria</t>
  </si>
  <si>
    <t>Agrojardinería</t>
  </si>
  <si>
    <t>Agropecuario en Producción Agrícola</t>
  </si>
  <si>
    <t>Agropecuario en Producción Pecuaria</t>
  </si>
  <si>
    <t>Artes Plásticas/Escultura</t>
  </si>
  <si>
    <t>Artes Plásticas/Grabado</t>
  </si>
  <si>
    <t>Artes Plásticas/Pintura</t>
  </si>
  <si>
    <t>Automotriz</t>
  </si>
  <si>
    <t>Autorremodelado</t>
  </si>
  <si>
    <t>Banca y Finanzas</t>
  </si>
  <si>
    <t>Contabilidad y Auditoria</t>
  </si>
  <si>
    <t>Contabilidad y Costos</t>
  </si>
  <si>
    <t>Contabilidad y Finanzas</t>
  </si>
  <si>
    <t>Creación Literaria</t>
  </si>
  <si>
    <t>Danza/Ballet</t>
  </si>
  <si>
    <t>Danza/Danza</t>
  </si>
  <si>
    <t>Danza/Folklore</t>
  </si>
  <si>
    <t>Dibujo Arquitectónico</t>
  </si>
  <si>
    <t>Dibujo Técnico</t>
  </si>
  <si>
    <t>Diseño Publicitario</t>
  </si>
  <si>
    <t>Diseño y Confección de moda</t>
  </si>
  <si>
    <t>Diseño y Construcción de muebles y estructuras</t>
  </si>
  <si>
    <t>Diseño y Desarrollo Digital</t>
  </si>
  <si>
    <t>Ejecutivo para centros de servicio</t>
  </si>
  <si>
    <t>Electromecánica</t>
  </si>
  <si>
    <t>Electrónica en reparación de equipo de computo</t>
  </si>
  <si>
    <t>Electrónica en telecomunicaciones</t>
  </si>
  <si>
    <t>Electrónica industrial</t>
  </si>
  <si>
    <t>Electrotecnia</t>
  </si>
  <si>
    <t>Informática Empresarial</t>
  </si>
  <si>
    <t>Informática en desarrollo del software</t>
  </si>
  <si>
    <t>Informática en programación</t>
  </si>
  <si>
    <t>Informática en soporte</t>
  </si>
  <si>
    <t>Mantenimiento industrial</t>
  </si>
  <si>
    <t>Mecánica de precisión</t>
  </si>
  <si>
    <t>Mecánica general</t>
  </si>
  <si>
    <t>Música/Acordeón</t>
  </si>
  <si>
    <t>Música/Arpa</t>
  </si>
  <si>
    <t>Música/Canto</t>
  </si>
  <si>
    <t>Música/Clarinete</t>
  </si>
  <si>
    <t>Música/Contrabajo</t>
  </si>
  <si>
    <t>Música/Coro</t>
  </si>
  <si>
    <t>Música/Fagot</t>
  </si>
  <si>
    <t>Música/Flauta Dulce</t>
  </si>
  <si>
    <t>Música/Flauta Traversa</t>
  </si>
  <si>
    <t>Música/Guitarra</t>
  </si>
  <si>
    <t>Música/Instrumento de Percusión</t>
  </si>
  <si>
    <t>Música/Oboe</t>
  </si>
  <si>
    <t>Música/Piano</t>
  </si>
  <si>
    <t>Música/Saxofón</t>
  </si>
  <si>
    <t>Música/Solfeo</t>
  </si>
  <si>
    <t>Música/Trombón</t>
  </si>
  <si>
    <t>Música/Trompeta</t>
  </si>
  <si>
    <t>Música/Tuba o Eufonio</t>
  </si>
  <si>
    <t>Música/Viola</t>
  </si>
  <si>
    <t>Música/Violín</t>
  </si>
  <si>
    <t>Música/Violocenlo</t>
  </si>
  <si>
    <t>Procesos Industriales</t>
  </si>
  <si>
    <t>Refrigeración y aire acondicionado</t>
  </si>
  <si>
    <t>Riego y drenaje</t>
  </si>
  <si>
    <t>Salud ocupacional</t>
  </si>
  <si>
    <t>Teatro</t>
  </si>
  <si>
    <t>Turismo ecológico</t>
  </si>
  <si>
    <t>Turismo en alimentos y bebidas</t>
  </si>
  <si>
    <t>Turismo en hotelería y eventos especiales</t>
  </si>
  <si>
    <t>Turismo rural</t>
  </si>
  <si>
    <t xml:space="preserve">Profesor de Enseñanza Técnico Profesional Bilingue (III Ciclo, Educación Diversificada o Enseñanza Especial) </t>
  </si>
  <si>
    <t>Accounting</t>
  </si>
  <si>
    <t>Executive Secretarial Management</t>
  </si>
  <si>
    <t>Information Technology</t>
  </si>
  <si>
    <t>Profesor de Enseñanza Técnico Profesional en Educación Indígena I y II Ciclo o Enseñanza Preescolar (G. de E.)</t>
  </si>
  <si>
    <t>Profesor de Enseñanza Técnico Profesional en Idioma Inglés (III y IV Ciclos, Enseñanza Especial y Escuela Laboratorio) (G. de E.)</t>
  </si>
  <si>
    <t>Profesor de Enseñanza Unidocente (I y II Ciclos)</t>
  </si>
  <si>
    <t>Profesor de Enseñanza Unidocente en Educación Indígena I y II Ciclo</t>
  </si>
  <si>
    <t>Profesor de Escuela Laboratorio ( Enseñanza Preescolar o I y II Ciclos) (G. de E.)</t>
  </si>
  <si>
    <t>Profesor de Idioma Extranjero ( I y II ciclos) (G.de E.)</t>
  </si>
  <si>
    <t>Profesor de Idioma Extranjero en Educación Indígena I y II Ciclos (G. de E.)</t>
  </si>
  <si>
    <t>Profesor de Liceo Laboratorio (G. de E.)</t>
  </si>
  <si>
    <t>Supervisor Educacion Indígena</t>
  </si>
  <si>
    <t>Clase</t>
  </si>
  <si>
    <t>Especialidad</t>
  </si>
  <si>
    <t>Clasucha</t>
  </si>
  <si>
    <t>Espesucha</t>
  </si>
  <si>
    <t>Provin</t>
  </si>
  <si>
    <t>Cantin</t>
  </si>
  <si>
    <t>Distrin</t>
  </si>
  <si>
    <t>Docente</t>
  </si>
  <si>
    <t>DRESIN</t>
  </si>
  <si>
    <t>ESCUELIN</t>
  </si>
  <si>
    <t>Admin</t>
  </si>
  <si>
    <t>ANEI</t>
  </si>
  <si>
    <t>AREI</t>
  </si>
  <si>
    <t>AAS</t>
  </si>
  <si>
    <t>AASEI</t>
  </si>
  <si>
    <t>ADCE1</t>
  </si>
  <si>
    <t>ADCE2</t>
  </si>
  <si>
    <t>ADCEEI1</t>
  </si>
  <si>
    <t>ADEE</t>
  </si>
  <si>
    <t>ADE</t>
  </si>
  <si>
    <t>ASEE</t>
  </si>
  <si>
    <t>ASSC2</t>
  </si>
  <si>
    <t>ATC</t>
  </si>
  <si>
    <t>AA</t>
  </si>
  <si>
    <t>AE</t>
  </si>
  <si>
    <t>ASSC3</t>
  </si>
  <si>
    <t>AAEI</t>
  </si>
  <si>
    <t>BCEEI1</t>
  </si>
  <si>
    <t>ChC</t>
  </si>
  <si>
    <t>CCE</t>
  </si>
  <si>
    <t>CL</t>
  </si>
  <si>
    <t>CLE</t>
  </si>
  <si>
    <t>DDDC</t>
  </si>
  <si>
    <t>DDI</t>
  </si>
  <si>
    <t>DGSINETEC</t>
  </si>
  <si>
    <t>DECONESUP</t>
  </si>
  <si>
    <t>DPI</t>
  </si>
  <si>
    <t>DAJ</t>
  </si>
  <si>
    <t>Director de Enseñanza General Básica en Educación Indígena 1, I y II Ciclo</t>
  </si>
  <si>
    <t>Director de Centro Educativo Artístico (I, II, III, IV Ciclos)</t>
  </si>
  <si>
    <t>DCEA</t>
  </si>
  <si>
    <t>DEGB1</t>
  </si>
  <si>
    <t>DEGB2</t>
  </si>
  <si>
    <t>DEGB3</t>
  </si>
  <si>
    <t>DEGB4</t>
  </si>
  <si>
    <t>DEGB5</t>
  </si>
  <si>
    <t>DEL</t>
  </si>
  <si>
    <t>DGDR</t>
  </si>
  <si>
    <t>DGEC</t>
  </si>
  <si>
    <t>DIEE</t>
  </si>
  <si>
    <t>DLL</t>
  </si>
  <si>
    <t>DF</t>
  </si>
  <si>
    <t>DPRP</t>
  </si>
  <si>
    <t>DIDPUGS</t>
  </si>
  <si>
    <t>DPE</t>
  </si>
  <si>
    <t>DRE</t>
  </si>
  <si>
    <t>DREI</t>
  </si>
  <si>
    <t>DVE</t>
  </si>
  <si>
    <t>DRTE</t>
  </si>
  <si>
    <t>DIPEC</t>
  </si>
  <si>
    <t>MMEP</t>
  </si>
  <si>
    <t>Labores Básicas de Mantenimiento</t>
  </si>
  <si>
    <t>OM</t>
  </si>
  <si>
    <t>OA</t>
  </si>
  <si>
    <t>PSC1A</t>
  </si>
  <si>
    <t>PSC1B</t>
  </si>
  <si>
    <t>PI1A</t>
  </si>
  <si>
    <t>PI1B</t>
  </si>
  <si>
    <t>PI1C</t>
  </si>
  <si>
    <t>GTIC / Gestión de Infraestructura</t>
  </si>
  <si>
    <t>GTIC / Ingeniería de Software</t>
  </si>
  <si>
    <t>GTIC / Gestión de la Seguridad Informática</t>
  </si>
  <si>
    <t>GTIC / Auditoria de Sistemas</t>
  </si>
  <si>
    <t>Equipos Interdisciplinarios / Generalista</t>
  </si>
  <si>
    <t>PJI1A</t>
  </si>
  <si>
    <t>PJI1B</t>
  </si>
  <si>
    <t>PETOEI</t>
  </si>
  <si>
    <t>Enseñanza Especial . Atención Temprana</t>
  </si>
  <si>
    <t>PEE</t>
  </si>
  <si>
    <t>PEEEI</t>
  </si>
  <si>
    <t>PEGBEI</t>
  </si>
  <si>
    <t>PEMEI</t>
  </si>
  <si>
    <t>PEM</t>
  </si>
  <si>
    <t>PEMB</t>
  </si>
  <si>
    <t>PEP</t>
  </si>
  <si>
    <t>PEPEI</t>
  </si>
  <si>
    <t>PETPLL</t>
  </si>
  <si>
    <t>PETP</t>
  </si>
  <si>
    <t>Ciberseguridad</t>
  </si>
  <si>
    <t>Configuración y Soporte de Redes de Comunicación y Sistemas Operativos</t>
  </si>
  <si>
    <t>Contabilidad y Control Interno</t>
  </si>
  <si>
    <t>Desarrollo Web</t>
  </si>
  <si>
    <t>Dibujo y Modelado para Edificaciones</t>
  </si>
  <si>
    <t xml:space="preserve">Ecoturismo </t>
  </si>
  <si>
    <t>Ejecutivo Comercial y de Servicio al Cliente</t>
  </si>
  <si>
    <t>GESTION DE LA PRODUCCION</t>
  </si>
  <si>
    <t>Instalación y Mantenimiento de Sistemas Eléctricos Industriales</t>
  </si>
  <si>
    <t>Mercadeo</t>
  </si>
  <si>
    <t>Música/Corno Francés</t>
  </si>
  <si>
    <t>Operaciones en Empresas de Alojamiento</t>
  </si>
  <si>
    <t>Producción Agrícola y Pecuaria</t>
  </si>
  <si>
    <t>Reparación de los sistemas de vehículos livianos</t>
  </si>
  <si>
    <t>Turismo costero</t>
  </si>
  <si>
    <t xml:space="preserve">Profesor de Enseñanza Técnico Profesional Bilingüe (III ciclo, Educación Diversificada o Enseñanza Especial) </t>
  </si>
  <si>
    <t>PETPB</t>
  </si>
  <si>
    <t>PETPEI</t>
  </si>
  <si>
    <t>PETPII</t>
  </si>
  <si>
    <t>PEU</t>
  </si>
  <si>
    <t>PEUEI</t>
  </si>
  <si>
    <t>PEL</t>
  </si>
  <si>
    <t>PIE</t>
  </si>
  <si>
    <t>PIEEI</t>
  </si>
  <si>
    <t>PLL</t>
  </si>
  <si>
    <t>CGCSE</t>
  </si>
  <si>
    <t>SDC</t>
  </si>
  <si>
    <t>SDE</t>
  </si>
  <si>
    <t>SDF</t>
  </si>
  <si>
    <t>SE</t>
  </si>
  <si>
    <t>SEI</t>
  </si>
  <si>
    <t>GTIC / Soporte Técnico</t>
  </si>
  <si>
    <t>GTIC / Igeniería de Software</t>
  </si>
  <si>
    <t>TCSC1</t>
  </si>
  <si>
    <t>TCSC2</t>
  </si>
  <si>
    <t>VICE</t>
  </si>
  <si>
    <t>Asistente de Asesoría y Supervisión</t>
  </si>
  <si>
    <t>DIRC</t>
  </si>
  <si>
    <t>DC</t>
  </si>
  <si>
    <t>DCOL</t>
  </si>
  <si>
    <t>DCEI</t>
  </si>
  <si>
    <t>DCTP</t>
  </si>
  <si>
    <t>DCTYP</t>
  </si>
  <si>
    <t>DCT</t>
  </si>
  <si>
    <t>DEEGE</t>
  </si>
  <si>
    <t>DEES</t>
  </si>
  <si>
    <t>DEE</t>
  </si>
  <si>
    <t>DEEG</t>
  </si>
  <si>
    <t>DEGBEI1</t>
  </si>
  <si>
    <t>DEGBEI2</t>
  </si>
  <si>
    <t>DEGBEI3</t>
  </si>
  <si>
    <t>DEPR</t>
  </si>
  <si>
    <t>DEPRE</t>
  </si>
  <si>
    <t>DEPREE</t>
  </si>
  <si>
    <t>DDLB</t>
  </si>
  <si>
    <t>DLBI</t>
  </si>
  <si>
    <t>DLBIL</t>
  </si>
  <si>
    <t>E</t>
  </si>
  <si>
    <t>ESC</t>
  </si>
  <si>
    <t>GESC</t>
  </si>
  <si>
    <t>GSC</t>
  </si>
  <si>
    <t>JAG</t>
  </si>
  <si>
    <t>JTE</t>
  </si>
  <si>
    <t>JTEGE</t>
  </si>
  <si>
    <t>JTEI</t>
  </si>
  <si>
    <t>JTEIN</t>
  </si>
  <si>
    <t>MEG</t>
  </si>
  <si>
    <t>MJG</t>
  </si>
  <si>
    <t>MSCGE</t>
  </si>
  <si>
    <t>NUTR</t>
  </si>
  <si>
    <t>NUT</t>
  </si>
  <si>
    <t>OSSC</t>
  </si>
  <si>
    <t>OSCGE</t>
  </si>
  <si>
    <t>OSC</t>
  </si>
  <si>
    <t>OR</t>
  </si>
  <si>
    <t>ORI</t>
  </si>
  <si>
    <t>ORIE</t>
  </si>
  <si>
    <t>OEI</t>
  </si>
  <si>
    <t>PSCGE</t>
  </si>
  <si>
    <t>PSC3GE</t>
  </si>
  <si>
    <t>PI2GE</t>
  </si>
  <si>
    <t>PI3GE</t>
  </si>
  <si>
    <t>PJSC1GE</t>
  </si>
  <si>
    <t>PJSC2GE</t>
  </si>
  <si>
    <t>PJSC3GE</t>
  </si>
  <si>
    <t>PJI2GE</t>
  </si>
  <si>
    <t>PCO</t>
  </si>
  <si>
    <t>PCOM</t>
  </si>
  <si>
    <t>PEGB1GE</t>
  </si>
  <si>
    <t>PETPEEEL</t>
  </si>
  <si>
    <t>PRC</t>
  </si>
  <si>
    <t>SSCI</t>
  </si>
  <si>
    <t>SSCGE</t>
  </si>
  <si>
    <t>SAN</t>
  </si>
  <si>
    <t>TSC</t>
  </si>
  <si>
    <t>TSCG</t>
  </si>
  <si>
    <t>TSCGE</t>
  </si>
  <si>
    <t>TAED</t>
  </si>
  <si>
    <t>TAEDU</t>
  </si>
  <si>
    <t>TI</t>
  </si>
  <si>
    <t>TIG</t>
  </si>
  <si>
    <t>TIGE</t>
  </si>
  <si>
    <t>TAGGE</t>
  </si>
  <si>
    <t>ANI</t>
  </si>
  <si>
    <t>BCED</t>
  </si>
  <si>
    <t>BCEDU</t>
  </si>
  <si>
    <t>CO</t>
  </si>
  <si>
    <t>CSC</t>
  </si>
  <si>
    <t>CSCI</t>
  </si>
  <si>
    <t>Art. 172, menor a 7 días naturales (Docentes)</t>
  </si>
  <si>
    <t>Art. 36, menor a 8 días naturales (Conserjes)</t>
  </si>
  <si>
    <t>Levantamiento de Permiso sin goce</t>
  </si>
  <si>
    <t>Remitir con un mes de antelación previa.</t>
  </si>
  <si>
    <t>6. Para los casos de los servidores pertenecientes tanto al Título I y al Título II, que laboren en diferentes centros educativos (ya sea que cuenten con nombramiento en varias instituciones, o en su efecto que registren algún tipo de recargo) deben de llenar un formulario para cada una de las jefaturas inmediatas que tenga por Centro Educativo.</t>
  </si>
  <si>
    <t xml:space="preserve"> </t>
  </si>
  <si>
    <t>Cargos gobierno extranjero</t>
  </si>
  <si>
    <t>Nombramientos organismos internacionales o regionales, fundaciones que beneficien al estado, debidamente acreditados.</t>
  </si>
  <si>
    <t>Nombramientos en cargos extranjeros.</t>
  </si>
  <si>
    <t>Cargos organismo internacional/Regional/Fundaciones</t>
  </si>
  <si>
    <t xml:space="preserve">Solicitud que realiza la persona solicitante para comunicarle a la Unidad de Licencias que la licencia que se encuentra aprobada debe ser suspendida por algún motivo en particular. </t>
  </si>
  <si>
    <t>El Instructivo correspondiente DGTH-INS-03-ULIC según el motivo solicitado de PSGS.</t>
  </si>
  <si>
    <r>
      <t xml:space="preserve">¿Cuenta con algún </t>
    </r>
    <r>
      <rPr>
        <b/>
        <i/>
        <sz val="11"/>
        <color theme="1"/>
        <rFont val="Arial"/>
        <family val="2"/>
      </rPr>
      <t>recargo de funciones y/o ampliación de jornada</t>
    </r>
    <r>
      <rPr>
        <sz val="11"/>
        <color theme="1"/>
        <rFont val="Arial"/>
        <family val="2"/>
      </rPr>
      <t xml:space="preserve"> en otra institución distinta a aquella en la que posee su nombramiento?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</si>
</sst>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
    <numFmt numFmtId="165" formatCode="####\-####"/>
    <numFmt numFmtId="166" formatCode="[$-140A]d&quot; de &quot;mmmm&quot; de &quot;yyyy;@"/>
    <numFmt numFmtId="167" formatCode="[$-140A]dddd\ d&quot; de &quot;mmmm&quot; de &quot;yyyy;@"/>
  </numFmts>
  <fonts count="37" x14ac:knownFonts="1">
    <font>
      <sz val="11"/>
      <color theme="1"/>
      <name val="Calibri"/>
      <family val="2"/>
      <scheme val="minor"/>
    </font>
    <font>
      <sz val="11"/>
      <color theme="1"/>
      <name val="Arial"/>
      <family val="2"/>
    </font>
    <font>
      <b/>
      <sz val="11"/>
      <color theme="1"/>
      <name val="Arial"/>
      <family val="2"/>
    </font>
    <font>
      <b/>
      <sz val="12"/>
      <color theme="1"/>
      <name val="Arial"/>
      <family val="2"/>
    </font>
    <font>
      <b/>
      <sz val="14"/>
      <color theme="1"/>
      <name val="Arial"/>
      <family val="2"/>
    </font>
    <font>
      <b/>
      <u/>
      <sz val="14"/>
      <name val="Arial"/>
      <family val="2"/>
    </font>
    <font>
      <sz val="11"/>
      <color theme="0"/>
      <name val="Arial"/>
      <family val="2"/>
    </font>
    <font>
      <sz val="11"/>
      <color rgb="FF0070C0"/>
      <name val="Arial"/>
      <family val="2"/>
    </font>
    <font>
      <b/>
      <sz val="11"/>
      <color rgb="FF0070C0"/>
      <name val="Calibri"/>
      <family val="2"/>
    </font>
    <font>
      <sz val="8"/>
      <name val="Calibri"/>
      <family val="2"/>
      <scheme val="minor"/>
    </font>
    <font>
      <b/>
      <i/>
      <sz val="11"/>
      <color theme="1"/>
      <name val="Arial"/>
      <family val="2"/>
    </font>
    <font>
      <i/>
      <sz val="10"/>
      <color theme="1"/>
      <name val="Arial"/>
      <family val="2"/>
    </font>
    <font>
      <b/>
      <sz val="11"/>
      <color rgb="FF0070C0"/>
      <name val="Arial"/>
      <family val="2"/>
    </font>
    <font>
      <b/>
      <i/>
      <sz val="11"/>
      <color rgb="FF0070C0"/>
      <name val="Arial"/>
      <family val="2"/>
    </font>
    <font>
      <sz val="12"/>
      <name val="Times New Roman"/>
      <family val="1"/>
    </font>
    <font>
      <sz val="11"/>
      <color rgb="FF0070C0"/>
      <name val="Calibri"/>
      <family val="2"/>
      <scheme val="minor"/>
    </font>
    <font>
      <sz val="12"/>
      <color rgb="FF0070C0"/>
      <name val="Times New Roman"/>
      <family val="1"/>
    </font>
    <font>
      <b/>
      <sz val="16"/>
      <color theme="1"/>
      <name val="Calibri"/>
      <family val="2"/>
      <scheme val="minor"/>
    </font>
    <font>
      <b/>
      <sz val="8"/>
      <color rgb="FF0070C0"/>
      <name val="Arial"/>
      <family val="2"/>
    </font>
    <font>
      <i/>
      <sz val="11"/>
      <color theme="1"/>
      <name val="Arial"/>
      <family val="2"/>
    </font>
    <font>
      <b/>
      <sz val="11"/>
      <color theme="1"/>
      <name val="Calibri"/>
      <family val="2"/>
      <scheme val="minor"/>
    </font>
    <font>
      <sz val="10"/>
      <color theme="1"/>
      <name val="Calibri"/>
      <family val="2"/>
      <scheme val="minor"/>
    </font>
    <font>
      <sz val="10"/>
      <color rgb="FF000000"/>
      <name val="Arial"/>
      <family val="2"/>
    </font>
    <font>
      <sz val="10"/>
      <color rgb="FF000000"/>
      <name val="Calibri"/>
      <family val="2"/>
      <scheme val="minor"/>
    </font>
    <font>
      <b/>
      <sz val="10"/>
      <color theme="1"/>
      <name val="Calibri"/>
      <family val="2"/>
      <scheme val="minor"/>
    </font>
    <font>
      <sz val="10"/>
      <color theme="1"/>
      <name val="Arial"/>
      <family val="2"/>
    </font>
    <font>
      <b/>
      <sz val="11"/>
      <name val="Arial"/>
      <family val="2"/>
    </font>
    <font>
      <b/>
      <sz val="11"/>
      <color rgb="FF00B050"/>
      <name val="Calibri"/>
      <family val="2"/>
      <scheme val="minor"/>
    </font>
    <font>
      <sz val="11"/>
      <name val="Calibri"/>
      <family val="2"/>
      <scheme val="minor"/>
    </font>
    <font>
      <i/>
      <sz val="9"/>
      <color theme="1"/>
      <name val="Arial"/>
      <family val="2"/>
    </font>
    <font>
      <b/>
      <sz val="10"/>
      <color theme="1"/>
      <name val="Arial"/>
      <family val="2"/>
    </font>
    <font>
      <b/>
      <sz val="10"/>
      <color rgb="FF0070C0"/>
      <name val="Arial"/>
      <family val="2"/>
    </font>
    <font>
      <b/>
      <sz val="11"/>
      <color rgb="FFFF0000"/>
      <name val="Calibri"/>
      <family val="2"/>
      <scheme val="minor"/>
    </font>
    <font>
      <b/>
      <sz val="11"/>
      <color rgb="FFFF0000"/>
      <name val="Arial"/>
      <family val="2"/>
    </font>
    <font>
      <b/>
      <sz val="8"/>
      <color rgb="FFFF0000"/>
      <name val="Arial"/>
      <family val="2"/>
    </font>
    <font>
      <sz val="11"/>
      <color rgb="FFFF0000"/>
      <name val="Arial"/>
      <family val="2"/>
    </font>
    <font>
      <sz val="10"/>
      <name val="Calibri"/>
      <family val="2"/>
      <scheme val="minor"/>
    </font>
  </fonts>
  <fills count="12">
    <fill>
      <patternFill patternType="none"/>
    </fill>
    <fill>
      <patternFill patternType="gray125"/>
    </fill>
    <fill>
      <patternFill patternType="solid">
        <fgColor theme="0" tint="-4.9989318521683403E-2"/>
        <bgColor indexed="64"/>
      </patternFill>
    </fill>
    <fill>
      <patternFill patternType="solid">
        <fgColor rgb="FF0070C0"/>
        <bgColor indexed="64"/>
      </patternFill>
    </fill>
    <fill>
      <patternFill patternType="solid">
        <fgColor rgb="FF00B0F0"/>
        <bgColor indexed="64"/>
      </patternFill>
    </fill>
    <fill>
      <patternFill patternType="solid">
        <fgColor theme="4" tint="0.79998168889431442"/>
        <bgColor indexed="64"/>
      </patternFill>
    </fill>
    <fill>
      <patternFill patternType="solid">
        <fgColor rgb="FFFFC000"/>
        <bgColor indexed="64"/>
      </patternFill>
    </fill>
    <fill>
      <patternFill patternType="solid">
        <fgColor rgb="FFFFFF00"/>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FFF2CC"/>
        <bgColor indexed="64"/>
      </patternFill>
    </fill>
    <fill>
      <patternFill patternType="solid">
        <fgColor theme="4" tint="0.79998168889431442"/>
        <bgColor theme="4" tint="0.79998168889431442"/>
      </patternFill>
    </fill>
  </fills>
  <borders count="27">
    <border>
      <left/>
      <right/>
      <top/>
      <bottom/>
      <diagonal/>
    </border>
    <border>
      <left style="thick">
        <color theme="0" tint="-0.499984740745262"/>
      </left>
      <right/>
      <top style="thick">
        <color theme="0" tint="-0.499984740745262"/>
      </top>
      <bottom style="thick">
        <color theme="0" tint="-0.14996795556505021"/>
      </bottom>
      <diagonal/>
    </border>
    <border>
      <left/>
      <right/>
      <top style="thick">
        <color theme="0" tint="-0.499984740745262"/>
      </top>
      <bottom style="thick">
        <color theme="0" tint="-0.14996795556505021"/>
      </bottom>
      <diagonal/>
    </border>
    <border>
      <left/>
      <right style="thick">
        <color theme="0" tint="-0.14996795556505021"/>
      </right>
      <top style="thick">
        <color theme="0" tint="-0.499984740745262"/>
      </top>
      <bottom style="thick">
        <color theme="0" tint="-0.14996795556505021"/>
      </bottom>
      <diagonal/>
    </border>
    <border>
      <left style="thick">
        <color theme="0" tint="-0.34998626667073579"/>
      </left>
      <right/>
      <top style="thick">
        <color theme="0" tint="-0.34998626667073579"/>
      </top>
      <bottom style="thick">
        <color theme="0" tint="-0.14996795556505021"/>
      </bottom>
      <diagonal/>
    </border>
    <border>
      <left/>
      <right/>
      <top style="thick">
        <color theme="0" tint="-0.34998626667073579"/>
      </top>
      <bottom style="thick">
        <color theme="0" tint="-0.14996795556505021"/>
      </bottom>
      <diagonal/>
    </border>
    <border>
      <left/>
      <right style="thick">
        <color theme="0" tint="-0.14996795556505021"/>
      </right>
      <top style="thick">
        <color theme="0" tint="-0.34998626667073579"/>
      </top>
      <bottom style="thick">
        <color theme="0" tint="-0.14996795556505021"/>
      </bottom>
      <diagonal/>
    </border>
    <border>
      <left/>
      <right/>
      <top/>
      <bottom style="thin">
        <color theme="4" tint="0.59996337778862885"/>
      </bottom>
      <diagonal/>
    </border>
    <border>
      <left style="medium">
        <color rgb="FF00B0F0"/>
      </left>
      <right/>
      <top style="medium">
        <color rgb="FF00B0F0"/>
      </top>
      <bottom style="thin">
        <color rgb="FF00B0F0"/>
      </bottom>
      <diagonal/>
    </border>
    <border>
      <left/>
      <right/>
      <top style="medium">
        <color rgb="FF00B0F0"/>
      </top>
      <bottom style="thin">
        <color rgb="FF00B0F0"/>
      </bottom>
      <diagonal/>
    </border>
    <border>
      <left/>
      <right style="thin">
        <color rgb="FF00B0F0"/>
      </right>
      <top style="medium">
        <color rgb="FF00B0F0"/>
      </top>
      <bottom style="thin">
        <color rgb="FF00B0F0"/>
      </bottom>
      <diagonal/>
    </border>
    <border>
      <left/>
      <right style="thick">
        <color theme="0" tint="-0.34998626667073579"/>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diagonal/>
    </border>
    <border>
      <left/>
      <right/>
      <top style="thick">
        <color theme="0" tint="-0.14996795556505021"/>
      </top>
      <bottom/>
      <diagonal/>
    </border>
    <border>
      <left style="thick">
        <color theme="0" tint="-0.24994659260841701"/>
      </left>
      <right style="thick">
        <color theme="0" tint="-0.14996795556505021"/>
      </right>
      <top style="thick">
        <color theme="0" tint="-0.24994659260841701"/>
      </top>
      <bottom style="thick">
        <color theme="0" tint="-0.14996795556505021"/>
      </bottom>
      <diagonal/>
    </border>
  </borders>
  <cellStyleXfs count="1">
    <xf numFmtId="0" fontId="0" fillId="0" borderId="0"/>
  </cellStyleXfs>
  <cellXfs count="139">
    <xf numFmtId="0" fontId="0" fillId="0" borderId="0" xfId="0"/>
    <xf numFmtId="0" fontId="1" fillId="0" borderId="0" xfId="0" applyFont="1" applyAlignment="1">
      <alignment vertical="center"/>
    </xf>
    <xf numFmtId="0" fontId="0" fillId="0" borderId="0" xfId="0" applyAlignment="1">
      <alignment vertical="center" wrapText="1"/>
    </xf>
    <xf numFmtId="0" fontId="0" fillId="0" borderId="0" xfId="0" applyAlignment="1">
      <alignment wrapText="1"/>
    </xf>
    <xf numFmtId="0" fontId="12" fillId="0" borderId="0" xfId="0" applyFont="1" applyAlignment="1">
      <alignment vertical="center"/>
    </xf>
    <xf numFmtId="0" fontId="14" fillId="0" borderId="0" xfId="0" applyFont="1" applyAlignment="1">
      <alignment horizontal="justify" vertical="center" wrapText="1"/>
    </xf>
    <xf numFmtId="0" fontId="15" fillId="0" borderId="0" xfId="0" applyFont="1" applyAlignment="1">
      <alignment vertical="center" wrapText="1"/>
    </xf>
    <xf numFmtId="0" fontId="16" fillId="0" borderId="0" xfId="0" applyFont="1" applyAlignment="1">
      <alignment horizontal="justify" vertical="center" wrapText="1"/>
    </xf>
    <xf numFmtId="0" fontId="2" fillId="0" borderId="0" xfId="0" applyFont="1" applyAlignment="1">
      <alignment vertical="center"/>
    </xf>
    <xf numFmtId="0" fontId="1" fillId="0" borderId="0" xfId="0" applyFont="1" applyAlignment="1">
      <alignment horizontal="left" vertical="center"/>
    </xf>
    <xf numFmtId="0" fontId="10" fillId="0" borderId="0" xfId="0" applyFont="1" applyAlignment="1">
      <alignment vertical="center"/>
    </xf>
    <xf numFmtId="0" fontId="18" fillId="0" borderId="0" xfId="0" applyFont="1" applyAlignment="1">
      <alignment horizontal="center" vertical="top"/>
    </xf>
    <xf numFmtId="0" fontId="1" fillId="0" borderId="0" xfId="0" applyFont="1" applyAlignment="1">
      <alignment horizontal="right" vertical="center"/>
    </xf>
    <xf numFmtId="0" fontId="18" fillId="0" borderId="0" xfId="0" applyFont="1" applyAlignment="1">
      <alignment horizontal="center" vertical="top" wrapText="1"/>
    </xf>
    <xf numFmtId="0" fontId="6" fillId="0" borderId="0" xfId="0" applyFont="1" applyAlignment="1">
      <alignment vertical="center"/>
    </xf>
    <xf numFmtId="0" fontId="20" fillId="8" borderId="0" xfId="0" applyFont="1" applyFill="1" applyAlignment="1">
      <alignment horizontal="center" vertical="center" wrapText="1"/>
    </xf>
    <xf numFmtId="0" fontId="20" fillId="8" borderId="13" xfId="0" applyFont="1" applyFill="1" applyBorder="1" applyAlignment="1">
      <alignment horizontal="center" vertical="center" wrapText="1"/>
    </xf>
    <xf numFmtId="0" fontId="23" fillId="0" borderId="15" xfId="0" applyFont="1" applyBorder="1" applyAlignment="1">
      <alignment vertical="center"/>
    </xf>
    <xf numFmtId="0" fontId="21" fillId="7" borderId="0" xfId="0" applyFont="1" applyFill="1" applyAlignment="1">
      <alignment vertical="center"/>
    </xf>
    <xf numFmtId="0" fontId="22" fillId="7" borderId="0" xfId="0" applyFont="1" applyFill="1" applyAlignment="1">
      <alignment vertical="center"/>
    </xf>
    <xf numFmtId="0" fontId="22" fillId="7" borderId="14" xfId="0" applyFont="1" applyFill="1" applyBorder="1" applyAlignment="1">
      <alignment vertical="center"/>
    </xf>
    <xf numFmtId="0" fontId="22" fillId="7" borderId="15" xfId="0" applyFont="1" applyFill="1" applyBorder="1" applyAlignment="1">
      <alignment vertical="center"/>
    </xf>
    <xf numFmtId="0" fontId="23" fillId="8" borderId="14" xfId="0" applyFont="1" applyFill="1" applyBorder="1" applyAlignment="1">
      <alignment vertical="center"/>
    </xf>
    <xf numFmtId="0" fontId="23" fillId="8" borderId="15" xfId="0" applyFont="1" applyFill="1" applyBorder="1" applyAlignment="1">
      <alignment vertical="center"/>
    </xf>
    <xf numFmtId="0" fontId="21" fillId="0" borderId="13" xfId="0" applyFont="1" applyBorder="1"/>
    <xf numFmtId="0" fontId="23" fillId="9" borderId="15" xfId="0" applyFont="1" applyFill="1" applyBorder="1" applyAlignment="1">
      <alignment vertical="center"/>
    </xf>
    <xf numFmtId="1" fontId="21" fillId="0" borderId="13" xfId="0" applyNumberFormat="1" applyFont="1" applyBorder="1"/>
    <xf numFmtId="0" fontId="24" fillId="0" borderId="16" xfId="0" applyFont="1" applyBorder="1"/>
    <xf numFmtId="0" fontId="24" fillId="0" borderId="17" xfId="0" applyFont="1" applyBorder="1"/>
    <xf numFmtId="1" fontId="24" fillId="0" borderId="17" xfId="0" applyNumberFormat="1" applyFont="1" applyBorder="1"/>
    <xf numFmtId="1" fontId="24" fillId="0" borderId="18" xfId="0" applyNumberFormat="1" applyFont="1" applyBorder="1"/>
    <xf numFmtId="0" fontId="24" fillId="0" borderId="0" xfId="0" applyFont="1"/>
    <xf numFmtId="0" fontId="21" fillId="0" borderId="19" xfId="0" applyFont="1" applyBorder="1"/>
    <xf numFmtId="0" fontId="23" fillId="0" borderId="14" xfId="0" applyFont="1" applyBorder="1" applyAlignment="1">
      <alignment vertical="center"/>
    </xf>
    <xf numFmtId="1" fontId="21" fillId="0" borderId="20" xfId="0" applyNumberFormat="1" applyFont="1" applyBorder="1"/>
    <xf numFmtId="0" fontId="21" fillId="0" borderId="0" xfId="0" applyFont="1"/>
    <xf numFmtId="0" fontId="23" fillId="10" borderId="15" xfId="0" applyFont="1" applyFill="1" applyBorder="1" applyAlignment="1">
      <alignment vertical="center"/>
    </xf>
    <xf numFmtId="0" fontId="21" fillId="7" borderId="13" xfId="0" applyFont="1" applyFill="1" applyBorder="1"/>
    <xf numFmtId="1" fontId="21" fillId="7" borderId="13" xfId="0" applyNumberFormat="1" applyFont="1" applyFill="1" applyBorder="1"/>
    <xf numFmtId="0" fontId="23" fillId="0" borderId="15" xfId="0" applyFont="1" applyBorder="1" applyAlignment="1">
      <alignment vertical="center" wrapText="1"/>
    </xf>
    <xf numFmtId="1" fontId="21" fillId="7" borderId="13" xfId="0" applyNumberFormat="1" applyFont="1" applyFill="1" applyBorder="1" applyAlignment="1">
      <alignment vertical="top"/>
    </xf>
    <xf numFmtId="1" fontId="21" fillId="0" borderId="13" xfId="0" applyNumberFormat="1" applyFont="1" applyBorder="1" applyAlignment="1">
      <alignment vertical="top"/>
    </xf>
    <xf numFmtId="1" fontId="21" fillId="0" borderId="20" xfId="0" applyNumberFormat="1" applyFont="1" applyBorder="1" applyAlignment="1">
      <alignment vertical="top"/>
    </xf>
    <xf numFmtId="0" fontId="21" fillId="0" borderId="20" xfId="0" applyFont="1" applyBorder="1"/>
    <xf numFmtId="0" fontId="21" fillId="0" borderId="13" xfId="0" applyFont="1" applyBorder="1" applyAlignment="1">
      <alignment horizontal="left" wrapText="1"/>
    </xf>
    <xf numFmtId="0" fontId="21" fillId="0" borderId="13" xfId="0" applyFont="1" applyBorder="1" applyAlignment="1">
      <alignment horizontal="left" wrapText="1" indent="1"/>
    </xf>
    <xf numFmtId="0" fontId="21" fillId="0" borderId="13" xfId="0" applyFont="1" applyBorder="1" applyAlignment="1">
      <alignment horizontal="left" vertical="top" wrapText="1"/>
    </xf>
    <xf numFmtId="0" fontId="21" fillId="0" borderId="22" xfId="0" applyFont="1" applyBorder="1"/>
    <xf numFmtId="0" fontId="21" fillId="0" borderId="23" xfId="0" applyFont="1" applyBorder="1" applyAlignment="1">
      <alignment horizontal="left" wrapText="1"/>
    </xf>
    <xf numFmtId="0" fontId="21" fillId="0" borderId="23" xfId="0" applyFont="1" applyBorder="1" applyAlignment="1">
      <alignment horizontal="left" wrapText="1" indent="1"/>
    </xf>
    <xf numFmtId="0" fontId="21" fillId="11" borderId="13" xfId="0" applyFont="1" applyFill="1" applyBorder="1" applyAlignment="1">
      <alignment horizontal="left" wrapText="1"/>
    </xf>
    <xf numFmtId="0" fontId="21" fillId="11" borderId="13" xfId="0" applyFont="1" applyFill="1" applyBorder="1" applyAlignment="1">
      <alignment horizontal="left" wrapText="1" indent="1"/>
    </xf>
    <xf numFmtId="0" fontId="23" fillId="0" borderId="24" xfId="0" applyFont="1" applyBorder="1" applyAlignment="1">
      <alignment vertical="center"/>
    </xf>
    <xf numFmtId="1" fontId="21" fillId="7" borderId="23" xfId="0" applyNumberFormat="1" applyFont="1" applyFill="1" applyBorder="1"/>
    <xf numFmtId="1" fontId="21" fillId="0" borderId="23" xfId="0" applyNumberFormat="1" applyFont="1" applyBorder="1"/>
    <xf numFmtId="1" fontId="23" fillId="0" borderId="24" xfId="0" applyNumberFormat="1" applyFont="1" applyBorder="1" applyAlignment="1">
      <alignment vertical="center"/>
    </xf>
    <xf numFmtId="0" fontId="21" fillId="0" borderId="23" xfId="0" applyFont="1" applyBorder="1"/>
    <xf numFmtId="1" fontId="21" fillId="0" borderId="21" xfId="0" applyNumberFormat="1" applyFont="1" applyBorder="1"/>
    <xf numFmtId="0" fontId="21" fillId="11" borderId="19" xfId="0" applyFont="1" applyFill="1" applyBorder="1"/>
    <xf numFmtId="0" fontId="21" fillId="11" borderId="22" xfId="0" applyFont="1" applyFill="1" applyBorder="1"/>
    <xf numFmtId="0" fontId="1" fillId="0" borderId="25" xfId="0" applyFont="1" applyBorder="1" applyAlignment="1">
      <alignment vertical="center"/>
    </xf>
    <xf numFmtId="0" fontId="1" fillId="0" borderId="0" xfId="0" applyFont="1" applyAlignment="1" applyProtection="1">
      <alignment horizontal="center" vertical="center" wrapText="1"/>
      <protection locked="0" hidden="1"/>
    </xf>
    <xf numFmtId="0" fontId="1" fillId="0" borderId="0" xfId="0" applyFont="1" applyAlignment="1" applyProtection="1">
      <alignment horizontal="center" vertical="center"/>
      <protection locked="0" hidden="1"/>
    </xf>
    <xf numFmtId="0" fontId="25" fillId="0" borderId="0" xfId="0" applyFont="1" applyAlignment="1">
      <alignment vertical="center"/>
    </xf>
    <xf numFmtId="0" fontId="25" fillId="0" borderId="0" xfId="0" applyFont="1" applyAlignment="1">
      <alignment vertical="center" wrapText="1"/>
    </xf>
    <xf numFmtId="0" fontId="1" fillId="0" borderId="0" xfId="0" applyFont="1" applyAlignment="1" applyProtection="1">
      <alignment vertical="center" wrapText="1"/>
      <protection locked="0" hidden="1"/>
    </xf>
    <xf numFmtId="0" fontId="1" fillId="0" borderId="0" xfId="0" applyFont="1" applyAlignment="1" applyProtection="1">
      <alignment vertical="center"/>
      <protection locked="0" hidden="1"/>
    </xf>
    <xf numFmtId="0" fontId="20" fillId="0" borderId="0" xfId="0" applyFont="1" applyAlignment="1">
      <alignment horizontal="right"/>
    </xf>
    <xf numFmtId="0" fontId="20" fillId="0" borderId="0" xfId="0" applyFont="1"/>
    <xf numFmtId="0" fontId="0" fillId="0" borderId="0" xfId="0" applyAlignment="1">
      <alignment vertical="top"/>
    </xf>
    <xf numFmtId="0" fontId="27" fillId="0" borderId="0" xfId="0" applyFont="1" applyAlignment="1">
      <alignment horizontal="left"/>
    </xf>
    <xf numFmtId="0" fontId="27" fillId="0" borderId="0" xfId="0" applyFont="1"/>
    <xf numFmtId="0" fontId="28" fillId="0" borderId="0" xfId="0" applyFont="1"/>
    <xf numFmtId="0" fontId="28" fillId="0" borderId="0" xfId="0" applyFont="1" applyAlignment="1">
      <alignment horizontal="left" wrapText="1"/>
    </xf>
    <xf numFmtId="0" fontId="30" fillId="0" borderId="0" xfId="0" applyFont="1" applyAlignment="1">
      <alignment vertical="center"/>
    </xf>
    <xf numFmtId="0" fontId="33" fillId="0" borderId="0" xfId="0" applyFont="1" applyAlignment="1">
      <alignment horizontal="center" vertical="center"/>
    </xf>
    <xf numFmtId="0" fontId="21" fillId="0" borderId="13" xfId="0" applyFont="1" applyBorder="1" applyAlignment="1">
      <alignment horizontal="left" vertical="top" wrapText="1" indent="1"/>
    </xf>
    <xf numFmtId="0" fontId="35" fillId="0" borderId="0" xfId="0" applyFont="1" applyAlignment="1">
      <alignment vertical="center"/>
    </xf>
    <xf numFmtId="0" fontId="36" fillId="0" borderId="13" xfId="0" applyFont="1" applyBorder="1" applyAlignment="1">
      <alignment horizontal="left" wrapText="1" indent="1"/>
    </xf>
    <xf numFmtId="0" fontId="0" fillId="0" borderId="0" xfId="0" applyAlignment="1">
      <alignment vertical="top" wrapText="1"/>
    </xf>
    <xf numFmtId="0" fontId="28" fillId="0" borderId="0" xfId="0" applyFont="1" applyAlignment="1">
      <alignment vertical="center" wrapText="1"/>
    </xf>
    <xf numFmtId="0" fontId="1" fillId="0" borderId="0" xfId="0" applyFont="1" applyAlignment="1">
      <alignment horizontal="left" vertical="center" wrapText="1"/>
    </xf>
    <xf numFmtId="0" fontId="1" fillId="2" borderId="26" xfId="0" applyFont="1" applyFill="1" applyBorder="1" applyAlignment="1" applyProtection="1">
      <alignment horizontal="center" vertical="center" wrapText="1"/>
      <protection locked="0"/>
    </xf>
    <xf numFmtId="0" fontId="34" fillId="0" borderId="0" xfId="0" applyFont="1" applyAlignment="1">
      <alignment horizontal="center" vertical="center"/>
    </xf>
    <xf numFmtId="0" fontId="1" fillId="0" borderId="0" xfId="0" applyFont="1" applyAlignment="1" applyProtection="1">
      <alignment horizontal="center" vertical="center"/>
      <protection locked="0"/>
    </xf>
    <xf numFmtId="0" fontId="1" fillId="0" borderId="0" xfId="0" applyFont="1" applyAlignment="1">
      <alignment horizontal="justify" vertical="center" wrapText="1"/>
    </xf>
    <xf numFmtId="0" fontId="1" fillId="0" borderId="0" xfId="0" applyFont="1" applyAlignment="1">
      <alignment horizontal="left" vertical="center" wrapText="1"/>
    </xf>
    <xf numFmtId="0" fontId="1" fillId="0" borderId="11" xfId="0" applyFont="1" applyBorder="1" applyAlignment="1">
      <alignment horizontal="left" vertical="center" wrapText="1"/>
    </xf>
    <xf numFmtId="167" fontId="19" fillId="0" borderId="0" xfId="0" applyNumberFormat="1" applyFont="1" applyAlignment="1">
      <alignment horizontal="left" vertical="center"/>
    </xf>
    <xf numFmtId="0" fontId="19" fillId="0" borderId="0" xfId="0" applyFont="1" applyAlignment="1">
      <alignment horizontal="right" vertical="center"/>
    </xf>
    <xf numFmtId="0" fontId="1" fillId="0" borderId="12" xfId="0" applyFont="1" applyBorder="1" applyAlignment="1">
      <alignment horizontal="center" vertical="center"/>
    </xf>
    <xf numFmtId="164" fontId="1" fillId="2" borderId="4" xfId="0" applyNumberFormat="1" applyFont="1" applyFill="1" applyBorder="1" applyAlignment="1" applyProtection="1">
      <alignment horizontal="center" vertical="center"/>
      <protection locked="0" hidden="1"/>
    </xf>
    <xf numFmtId="164" fontId="1" fillId="2" borderId="5" xfId="0" applyNumberFormat="1" applyFont="1" applyFill="1" applyBorder="1" applyAlignment="1" applyProtection="1">
      <alignment horizontal="center" vertical="center"/>
      <protection locked="0" hidden="1"/>
    </xf>
    <xf numFmtId="164" fontId="1" fillId="2" borderId="6" xfId="0" applyNumberFormat="1" applyFont="1" applyFill="1" applyBorder="1" applyAlignment="1" applyProtection="1">
      <alignment horizontal="center" vertical="center"/>
      <protection locked="0" hidden="1"/>
    </xf>
    <xf numFmtId="164" fontId="1" fillId="0" borderId="12" xfId="0" applyNumberFormat="1" applyFont="1" applyBorder="1" applyAlignment="1">
      <alignment horizontal="center" vertical="center"/>
    </xf>
    <xf numFmtId="0" fontId="2" fillId="0" borderId="0" xfId="0" applyFont="1" applyAlignment="1">
      <alignment horizontal="center" vertical="center"/>
    </xf>
    <xf numFmtId="0" fontId="1" fillId="0" borderId="0" xfId="0" applyFont="1" applyAlignment="1">
      <alignment horizontal="justify" vertical="top" wrapText="1"/>
    </xf>
    <xf numFmtId="0" fontId="1" fillId="3" borderId="0" xfId="0" applyFont="1" applyFill="1" applyAlignment="1">
      <alignment horizontal="center" vertical="center"/>
    </xf>
    <xf numFmtId="165" fontId="1" fillId="2" borderId="4" xfId="0" applyNumberFormat="1" applyFont="1" applyFill="1" applyBorder="1" applyAlignment="1" applyProtection="1">
      <alignment horizontal="center" vertical="center"/>
      <protection locked="0" hidden="1"/>
    </xf>
    <xf numFmtId="165" fontId="1" fillId="2" borderId="6" xfId="0" applyNumberFormat="1" applyFont="1" applyFill="1" applyBorder="1" applyAlignment="1" applyProtection="1">
      <alignment horizontal="center" vertical="center"/>
      <protection locked="0" hidden="1"/>
    </xf>
    <xf numFmtId="0" fontId="29" fillId="0" borderId="0" xfId="0" applyFont="1" applyAlignment="1">
      <alignment horizontal="justify" vertical="center" wrapText="1"/>
    </xf>
    <xf numFmtId="0" fontId="1" fillId="4" borderId="0" xfId="0" applyFont="1" applyFill="1" applyAlignment="1">
      <alignment horizontal="center" vertical="center"/>
    </xf>
    <xf numFmtId="166" fontId="1" fillId="2" borderId="4" xfId="0" applyNumberFormat="1" applyFont="1" applyFill="1" applyBorder="1" applyAlignment="1" applyProtection="1">
      <alignment horizontal="center" vertical="center"/>
      <protection locked="0" hidden="1"/>
    </xf>
    <xf numFmtId="166" fontId="1" fillId="2" borderId="6" xfId="0" applyNumberFormat="1" applyFont="1" applyFill="1" applyBorder="1" applyAlignment="1" applyProtection="1">
      <alignment horizontal="center" vertical="center"/>
      <protection locked="0" hidden="1"/>
    </xf>
    <xf numFmtId="0" fontId="1" fillId="2" borderId="4" xfId="0" applyFont="1" applyFill="1" applyBorder="1" applyAlignment="1" applyProtection="1">
      <alignment horizontal="justify" vertical="center"/>
      <protection locked="0" hidden="1"/>
    </xf>
    <xf numFmtId="0" fontId="1" fillId="2" borderId="5" xfId="0" applyFont="1" applyFill="1" applyBorder="1" applyAlignment="1" applyProtection="1">
      <alignment horizontal="justify" vertical="center"/>
      <protection locked="0" hidden="1"/>
    </xf>
    <xf numFmtId="0" fontId="1" fillId="2" borderId="6" xfId="0" applyFont="1" applyFill="1" applyBorder="1" applyAlignment="1" applyProtection="1">
      <alignment horizontal="justify" vertical="center"/>
      <protection locked="0" hidden="1"/>
    </xf>
    <xf numFmtId="0" fontId="1" fillId="6" borderId="0" xfId="0" applyFont="1" applyFill="1" applyAlignment="1">
      <alignment horizontal="center" vertical="center"/>
    </xf>
    <xf numFmtId="164" fontId="1" fillId="2" borderId="4" xfId="0" applyNumberFormat="1" applyFont="1" applyFill="1" applyBorder="1" applyAlignment="1" applyProtection="1">
      <alignment horizontal="center" vertical="center" wrapText="1"/>
      <protection locked="0" hidden="1"/>
    </xf>
    <xf numFmtId="164" fontId="1" fillId="2" borderId="5" xfId="0" applyNumberFormat="1" applyFont="1" applyFill="1" applyBorder="1" applyAlignment="1" applyProtection="1">
      <alignment horizontal="center" vertical="center" wrapText="1"/>
      <protection locked="0" hidden="1"/>
    </xf>
    <xf numFmtId="164" fontId="1" fillId="2" borderId="6" xfId="0" applyNumberFormat="1" applyFont="1" applyFill="1" applyBorder="1" applyAlignment="1" applyProtection="1">
      <alignment horizontal="center" vertical="center" wrapText="1"/>
      <protection locked="0" hidden="1"/>
    </xf>
    <xf numFmtId="0" fontId="1" fillId="2" borderId="1" xfId="0" applyFont="1" applyFill="1" applyBorder="1" applyAlignment="1" applyProtection="1">
      <alignment horizontal="left" vertical="center"/>
      <protection locked="0" hidden="1"/>
    </xf>
    <xf numFmtId="0" fontId="1" fillId="2" borderId="2" xfId="0" applyFont="1" applyFill="1" applyBorder="1" applyAlignment="1" applyProtection="1">
      <alignment horizontal="left" vertical="center"/>
      <protection locked="0" hidden="1"/>
    </xf>
    <xf numFmtId="0" fontId="1" fillId="2" borderId="3" xfId="0" applyFont="1" applyFill="1" applyBorder="1" applyAlignment="1" applyProtection="1">
      <alignment horizontal="left" vertical="center"/>
      <protection locked="0" hidden="1"/>
    </xf>
    <xf numFmtId="164" fontId="1" fillId="2" borderId="4" xfId="0" applyNumberFormat="1" applyFont="1" applyFill="1" applyBorder="1" applyAlignment="1" applyProtection="1">
      <alignment horizontal="left" vertical="center"/>
      <protection locked="0" hidden="1"/>
    </xf>
    <xf numFmtId="164" fontId="1" fillId="2" borderId="5" xfId="0" applyNumberFormat="1" applyFont="1" applyFill="1" applyBorder="1" applyAlignment="1" applyProtection="1">
      <alignment horizontal="left" vertical="center"/>
      <protection locked="0" hidden="1"/>
    </xf>
    <xf numFmtId="164" fontId="1" fillId="2" borderId="6" xfId="0" applyNumberFormat="1" applyFont="1" applyFill="1" applyBorder="1" applyAlignment="1" applyProtection="1">
      <alignment horizontal="left" vertical="center"/>
      <protection locked="0" hidden="1"/>
    </xf>
    <xf numFmtId="0" fontId="1" fillId="0" borderId="0" xfId="0" applyFont="1" applyAlignment="1" applyProtection="1">
      <alignment horizontal="center" vertical="center" wrapText="1"/>
      <protection locked="0" hidden="1"/>
    </xf>
    <xf numFmtId="0" fontId="25" fillId="0" borderId="0" xfId="0" applyFont="1" applyAlignment="1" applyProtection="1">
      <alignment horizontal="center" vertical="center" wrapText="1"/>
      <protection locked="0" hidden="1"/>
    </xf>
    <xf numFmtId="0" fontId="2" fillId="0" borderId="0" xfId="0" applyFont="1" applyAlignment="1">
      <alignment vertical="center" wrapText="1"/>
    </xf>
    <xf numFmtId="0" fontId="1" fillId="7" borderId="0" xfId="0" applyFont="1" applyFill="1" applyAlignment="1">
      <alignment horizontal="center" vertical="center"/>
    </xf>
    <xf numFmtId="0" fontId="4" fillId="0" borderId="0" xfId="0" applyFont="1" applyAlignment="1">
      <alignment horizontal="center" vertical="center"/>
    </xf>
    <xf numFmtId="0" fontId="3" fillId="0" borderId="0" xfId="0" applyFont="1" applyAlignment="1">
      <alignment horizontal="center" vertical="center"/>
    </xf>
    <xf numFmtId="166" fontId="1" fillId="2" borderId="5" xfId="0" applyNumberFormat="1" applyFont="1" applyFill="1" applyBorder="1" applyAlignment="1" applyProtection="1">
      <alignment horizontal="center" vertical="center"/>
      <protection locked="0" hidden="1"/>
    </xf>
    <xf numFmtId="0" fontId="11" fillId="5" borderId="8" xfId="0" applyFont="1" applyFill="1" applyBorder="1" applyAlignment="1">
      <alignment horizontal="justify" vertical="center" wrapText="1"/>
    </xf>
    <xf numFmtId="0" fontId="11" fillId="5" borderId="9" xfId="0" applyFont="1" applyFill="1" applyBorder="1" applyAlignment="1">
      <alignment horizontal="justify" vertical="center" wrapText="1"/>
    </xf>
    <xf numFmtId="0" fontId="11" fillId="5" borderId="10" xfId="0" applyFont="1" applyFill="1" applyBorder="1" applyAlignment="1">
      <alignment horizontal="justify" vertical="center" wrapText="1"/>
    </xf>
    <xf numFmtId="0" fontId="13" fillId="0" borderId="7" xfId="0" applyFont="1" applyBorder="1" applyAlignment="1">
      <alignment horizontal="center" vertical="center"/>
    </xf>
    <xf numFmtId="0" fontId="13" fillId="0" borderId="0" xfId="0" applyFont="1" applyAlignment="1">
      <alignment horizontal="center" vertical="center"/>
    </xf>
    <xf numFmtId="0" fontId="5" fillId="0" borderId="0" xfId="0" applyFont="1" applyAlignment="1">
      <alignment horizontal="center" vertical="center" wrapText="1"/>
    </xf>
    <xf numFmtId="0" fontId="1" fillId="2" borderId="4" xfId="0" applyFont="1" applyFill="1" applyBorder="1" applyAlignment="1" applyProtection="1">
      <alignment horizontal="center" vertical="center"/>
      <protection locked="0" hidden="1"/>
    </xf>
    <xf numFmtId="0" fontId="1" fillId="2" borderId="5" xfId="0" applyFont="1" applyFill="1" applyBorder="1" applyAlignment="1" applyProtection="1">
      <alignment horizontal="center" vertical="center"/>
      <protection locked="0" hidden="1"/>
    </xf>
    <xf numFmtId="0" fontId="1" fillId="2" borderId="6" xfId="0" applyFont="1" applyFill="1" applyBorder="1" applyAlignment="1" applyProtection="1">
      <alignment horizontal="center" vertical="center"/>
      <protection locked="0" hidden="1"/>
    </xf>
    <xf numFmtId="0" fontId="0" fillId="0" borderId="0" xfId="0" applyAlignment="1">
      <alignment horizontal="justify" wrapText="1"/>
    </xf>
    <xf numFmtId="0" fontId="28" fillId="0" borderId="0" xfId="0" applyFont="1" applyAlignment="1">
      <alignment horizontal="left" wrapText="1"/>
    </xf>
    <xf numFmtId="0" fontId="26" fillId="0" borderId="0" xfId="0" applyFont="1" applyAlignment="1">
      <alignment horizontal="center" vertical="center"/>
    </xf>
    <xf numFmtId="0" fontId="0" fillId="0" borderId="0" xfId="0" applyAlignment="1">
      <alignment horizontal="justify" vertical="center"/>
    </xf>
    <xf numFmtId="0" fontId="17" fillId="7" borderId="0" xfId="0" applyFont="1" applyFill="1" applyAlignment="1">
      <alignment horizontal="center" vertical="center" wrapText="1"/>
    </xf>
    <xf numFmtId="0" fontId="0" fillId="0" borderId="0" xfId="0" applyAlignment="1">
      <alignment horizontal="center"/>
    </xf>
  </cellXfs>
  <cellStyles count="1">
    <cellStyle name="Normal" xfId="0" builtinId="0"/>
  </cellStyles>
  <dxfs count="43">
    <dxf>
      <fill>
        <patternFill patternType="none">
          <bgColor auto="1"/>
        </patternFill>
      </fill>
      <border>
        <left/>
        <right/>
        <top/>
        <bottom/>
        <vertical/>
        <horizontal/>
      </border>
    </dxf>
    <dxf>
      <fill>
        <patternFill>
          <bgColor them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ill>
        <patternFill>
          <bgColor theme="0" tint="-4.9989318521683403E-2"/>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ill>
        <patternFill>
          <bgColor theme="0" tint="-4.9989318521683403E-2"/>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ill>
        <patternFill>
          <bgColor theme="0" tint="-4.9989318521683403E-2"/>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ill>
        <patternFill>
          <bgColor theme="0" tint="-4.9989318521683403E-2"/>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ill>
        <patternFill>
          <bgColor theme="0" tint="-4.9989318521683403E-2"/>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ill>
        <patternFill>
          <bgColor theme="0" tint="-4.9989318521683403E-2"/>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ill>
        <patternFill>
          <bgColor theme="0" tint="-4.9989318521683403E-2"/>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border>
        <bottom style="thin">
          <color auto="1"/>
        </bottom>
        <vertical/>
        <horizontal/>
      </border>
    </dxf>
    <dxf>
      <fill>
        <patternFill>
          <bgColor theme="0" tint="-4.9989318521683403E-2"/>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ill>
        <patternFill>
          <bgColor theme="0" tint="-4.9989318521683403E-2"/>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ill>
        <patternFill>
          <bgColor theme="0" tint="-4.9989318521683403E-2"/>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ill>
        <patternFill>
          <bgColor theme="0" tint="-4.9989318521683403E-2"/>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ill>
        <patternFill>
          <bgColor theme="0" tint="-4.9989318521683403E-2"/>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ill>
        <patternFill>
          <bgColor theme="0" tint="-4.9989318521683403E-2"/>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ont>
        <b val="0"/>
        <i val="0"/>
        <strike val="0"/>
        <condense val="0"/>
        <extend val="0"/>
        <outline val="0"/>
        <shadow val="0"/>
        <u val="none"/>
        <vertAlign val="baseline"/>
        <sz val="10"/>
        <color theme="1"/>
        <name val="Calibri"/>
        <scheme val="minor"/>
      </font>
      <numFmt numFmtId="1" formatCode="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theme="1"/>
        <name val="Calibri"/>
        <scheme val="minor"/>
      </font>
      <numFmt numFmtId="1" formatCode="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Calibri"/>
        <scheme val="minor"/>
      </font>
      <numFmt numFmtId="1" formatCode="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Calibri"/>
        <scheme val="minor"/>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Calibri"/>
        <scheme val="minor"/>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Calibri"/>
        <scheme val="minor"/>
      </font>
      <numFmt numFmtId="0" formatCode="Genera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rgb="FF000000"/>
        <name val="Calibri"/>
        <scheme val="minor"/>
      </font>
      <alignment horizontal="general" vertical="center" textRotation="0" wrapText="0"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0"/>
        <color theme="1"/>
        <name val="Calibri"/>
        <scheme val="minor"/>
      </font>
      <numFmt numFmtId="1" formatCode="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Calibri"/>
        <scheme val="minor"/>
      </font>
      <numFmt numFmtId="1" formatCode="0"/>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Calibri"/>
        <scheme val="minor"/>
      </font>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Calibri"/>
        <scheme val="minor"/>
      </font>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rder>
    </dxf>
    <dxf>
      <font>
        <b val="0"/>
        <i val="0"/>
        <strike val="0"/>
        <condense val="0"/>
        <extend val="0"/>
        <outline val="0"/>
        <shadow val="0"/>
        <u val="none"/>
        <vertAlign val="baseline"/>
        <sz val="10"/>
        <color theme="1"/>
        <name val="Calibri"/>
        <scheme val="minor"/>
      </font>
    </dxf>
    <dxf>
      <border outline="0">
        <bottom style="thin">
          <color indexed="64"/>
        </bottom>
      </border>
    </dxf>
    <dxf>
      <font>
        <b/>
        <i val="0"/>
        <strike val="0"/>
        <condense val="0"/>
        <extend val="0"/>
        <outline val="0"/>
        <shadow val="0"/>
        <u val="none"/>
        <vertAlign val="baseline"/>
        <sz val="10"/>
        <color theme="1"/>
        <name val="Calibri"/>
        <scheme val="minor"/>
      </font>
      <numFmt numFmtId="1" formatCode="0"/>
      <fill>
        <patternFill patternType="none">
          <fgColor indexed="64"/>
          <bgColor auto="1"/>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Arial"/>
        <scheme val="none"/>
      </font>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scheme val="minor"/>
      </font>
      <alignment horizontal="left" vertical="bottom" textRotation="0" wrapText="1" indent="1"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Calibri"/>
        <family val="2"/>
        <scheme val="minor"/>
      </font>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Calibri"/>
        <scheme val="minor"/>
      </font>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alignment horizontal="general"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10</xdr:col>
      <xdr:colOff>601980</xdr:colOff>
      <xdr:row>0</xdr:row>
      <xdr:rowOff>93345</xdr:rowOff>
    </xdr:from>
    <xdr:to>
      <xdr:col>12</xdr:col>
      <xdr:colOff>204535</xdr:colOff>
      <xdr:row>3</xdr:row>
      <xdr:rowOff>7779</xdr:rowOff>
    </xdr:to>
    <xdr:pic>
      <xdr:nvPicPr>
        <xdr:cNvPr id="4" name="Imagen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01940" y="93345"/>
          <a:ext cx="1187515" cy="463074"/>
        </a:xfrm>
        <a:prstGeom prst="rect">
          <a:avLst/>
        </a:prstGeom>
      </xdr:spPr>
    </xdr:pic>
    <xdr:clientData/>
  </xdr:twoCellAnchor>
  <xdr:twoCellAnchor editAs="oneCell">
    <xdr:from>
      <xdr:col>0</xdr:col>
      <xdr:colOff>91440</xdr:colOff>
      <xdr:row>1</xdr:row>
      <xdr:rowOff>7620</xdr:rowOff>
    </xdr:from>
    <xdr:to>
      <xdr:col>3</xdr:col>
      <xdr:colOff>523343</xdr:colOff>
      <xdr:row>3</xdr:row>
      <xdr:rowOff>30480</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r="34308"/>
        <a:stretch/>
      </xdr:blipFill>
      <xdr:spPr bwMode="auto">
        <a:xfrm>
          <a:off x="91440" y="190500"/>
          <a:ext cx="2184503" cy="388620"/>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352425</xdr:colOff>
          <xdr:row>48</xdr:row>
          <xdr:rowOff>114300</xdr:rowOff>
        </xdr:from>
        <xdr:to>
          <xdr:col>11</xdr:col>
          <xdr:colOff>657225</xdr:colOff>
          <xdr:row>49</xdr:row>
          <xdr:rowOff>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352425</xdr:colOff>
          <xdr:row>61</xdr:row>
          <xdr:rowOff>314325</xdr:rowOff>
        </xdr:from>
        <xdr:to>
          <xdr:col>11</xdr:col>
          <xdr:colOff>638175</xdr:colOff>
          <xdr:row>62</xdr:row>
          <xdr:rowOff>0</xdr:rowOff>
        </xdr:to>
        <xdr:sp macro="" textlink="">
          <xdr:nvSpPr>
            <xdr:cNvPr id="2073" name="Check Box 25" hidden="1">
              <a:extLst>
                <a:ext uri="{63B3BB69-23CF-44E3-9099-C40C66FF867C}">
                  <a14:compatExt spid="_x0000_s2073"/>
                </a:ext>
                <a:ext uri="{FF2B5EF4-FFF2-40B4-BE49-F238E27FC236}">
                  <a16:creationId xmlns:a16="http://schemas.microsoft.com/office/drawing/2014/main" id="{00000000-0008-0000-01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11</xdr:col>
      <xdr:colOff>26672</xdr:colOff>
      <xdr:row>0</xdr:row>
      <xdr:rowOff>91441</xdr:rowOff>
    </xdr:from>
    <xdr:to>
      <xdr:col>12</xdr:col>
      <xdr:colOff>28162</xdr:colOff>
      <xdr:row>2</xdr:row>
      <xdr:rowOff>129540</xdr:rowOff>
    </xdr:to>
    <xdr:pic>
      <xdr:nvPicPr>
        <xdr:cNvPr id="7" name="Imagen 6">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509512" y="91441"/>
          <a:ext cx="1106390" cy="434339"/>
        </a:xfrm>
        <a:prstGeom prst="rect">
          <a:avLst/>
        </a:prstGeom>
      </xdr:spPr>
    </xdr:pic>
    <xdr:clientData/>
  </xdr:twoCellAnchor>
  <xdr:twoCellAnchor editAs="oneCell">
    <xdr:from>
      <xdr:col>0</xdr:col>
      <xdr:colOff>0</xdr:colOff>
      <xdr:row>0</xdr:row>
      <xdr:rowOff>60960</xdr:rowOff>
    </xdr:from>
    <xdr:to>
      <xdr:col>2</xdr:col>
      <xdr:colOff>802630</xdr:colOff>
      <xdr:row>2</xdr:row>
      <xdr:rowOff>0</xdr:rowOff>
    </xdr:to>
    <xdr:pic>
      <xdr:nvPicPr>
        <xdr:cNvPr id="3" name="Imagen 2">
          <a:extLst>
            <a:ext uri="{FF2B5EF4-FFF2-40B4-BE49-F238E27FC236}">
              <a16:creationId xmlns:a16="http://schemas.microsoft.com/office/drawing/2014/main" id="{00000000-0008-0000-0100-00000300000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r="34308"/>
        <a:stretch/>
      </xdr:blipFill>
      <xdr:spPr bwMode="auto">
        <a:xfrm>
          <a:off x="0" y="60960"/>
          <a:ext cx="1884670" cy="335280"/>
        </a:xfrm>
        <a:prstGeom prst="rect">
          <a:avLst/>
        </a:prstGeom>
        <a:noFill/>
        <a:ln>
          <a:noFill/>
        </a:ln>
        <a:extLst>
          <a:ext uri="{53640926-AAD7-44D8-BBD7-CCE9431645EC}">
            <a14:shadowObscured xmlns:a14="http://schemas.microsoft.com/office/drawing/2010/main"/>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jvargasse\Desktop\2.1.1%20ANC\3-%20Fase%20de%20ejecuci&#243;n\Proyecto%201\DRH-FOR-05-DARH-0503%20-Solicitud%20desestima%20o%20renuncia%20del%20servidor-.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javas/Desktop/Datos%20formulari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ciones"/>
      <sheetName val="F-DARH"/>
      <sheetName val="Lista"/>
      <sheetName val="Prueba"/>
      <sheetName val="Puestos"/>
    </sheetNames>
    <sheetDataSet>
      <sheetData sheetId="0" refreshError="1"/>
      <sheetData sheetId="1" refreshError="1"/>
      <sheetData sheetId="2">
        <row r="2">
          <cell r="A2" t="str">
            <v>San José</v>
          </cell>
          <cell r="B2" t="str">
            <v>San José</v>
          </cell>
          <cell r="C2" t="str">
            <v>El Carmen</v>
          </cell>
          <cell r="N2" t="str">
            <v>Centro Educativo</v>
          </cell>
          <cell r="O2" t="str">
            <v>Aguirre</v>
          </cell>
          <cell r="P2" t="str">
            <v>C.T.P. De Jaco</v>
          </cell>
          <cell r="Q2">
            <v>5</v>
          </cell>
          <cell r="R2">
            <v>4229</v>
          </cell>
        </row>
        <row r="3">
          <cell r="A3" t="str">
            <v>San José</v>
          </cell>
          <cell r="B3" t="str">
            <v>San José</v>
          </cell>
          <cell r="C3" t="str">
            <v>Merced</v>
          </cell>
          <cell r="N3" t="str">
            <v>Centro Educativo</v>
          </cell>
          <cell r="O3" t="str">
            <v>Aguirre</v>
          </cell>
          <cell r="P3" t="str">
            <v>C.T.P. De Jaco</v>
          </cell>
          <cell r="Q3">
            <v>5</v>
          </cell>
          <cell r="R3">
            <v>5429</v>
          </cell>
        </row>
        <row r="4">
          <cell r="A4" t="str">
            <v>San José</v>
          </cell>
          <cell r="B4" t="str">
            <v>San José</v>
          </cell>
          <cell r="C4" t="str">
            <v>Hospital</v>
          </cell>
          <cell r="N4" t="str">
            <v>Centro Educativo</v>
          </cell>
          <cell r="O4" t="str">
            <v>Aguirre</v>
          </cell>
          <cell r="P4" t="str">
            <v>C.T.P. De Matapalo</v>
          </cell>
          <cell r="Q4">
            <v>2</v>
          </cell>
          <cell r="R4">
            <v>4231</v>
          </cell>
        </row>
        <row r="5">
          <cell r="A5" t="str">
            <v>San José</v>
          </cell>
          <cell r="B5" t="str">
            <v>San José</v>
          </cell>
          <cell r="C5" t="str">
            <v>Catedral</v>
          </cell>
          <cell r="N5" t="str">
            <v>Centro Educativo</v>
          </cell>
          <cell r="O5" t="str">
            <v>Aguirre</v>
          </cell>
          <cell r="P5" t="str">
            <v>C.T.P. De Matapalo</v>
          </cell>
          <cell r="Q5">
            <v>2</v>
          </cell>
          <cell r="R5">
            <v>5545</v>
          </cell>
        </row>
        <row r="6">
          <cell r="A6" t="str">
            <v>San José</v>
          </cell>
          <cell r="B6" t="str">
            <v>San José</v>
          </cell>
          <cell r="C6" t="str">
            <v>Zapote</v>
          </cell>
          <cell r="N6" t="str">
            <v>Centro Educativo</v>
          </cell>
          <cell r="O6" t="str">
            <v>Aguirre</v>
          </cell>
          <cell r="P6" t="str">
            <v>C.T.P. De Parrita</v>
          </cell>
          <cell r="Q6">
            <v>4</v>
          </cell>
          <cell r="R6">
            <v>4230</v>
          </cell>
        </row>
        <row r="7">
          <cell r="A7" t="str">
            <v>San José</v>
          </cell>
          <cell r="B7" t="str">
            <v>San José</v>
          </cell>
          <cell r="C7" t="str">
            <v>San Fco. De Dos Ríos</v>
          </cell>
          <cell r="N7" t="str">
            <v>Centro Educativo</v>
          </cell>
          <cell r="O7" t="str">
            <v>Aguirre</v>
          </cell>
          <cell r="P7" t="str">
            <v>C.T.P. De Parrita</v>
          </cell>
          <cell r="Q7">
            <v>4</v>
          </cell>
          <cell r="R7">
            <v>5428</v>
          </cell>
        </row>
        <row r="8">
          <cell r="A8" t="str">
            <v>San José</v>
          </cell>
          <cell r="B8" t="str">
            <v>San José</v>
          </cell>
          <cell r="C8" t="str">
            <v>Uruca</v>
          </cell>
          <cell r="N8" t="str">
            <v>Centro Educativo</v>
          </cell>
          <cell r="O8" t="str">
            <v>Aguirre</v>
          </cell>
          <cell r="P8" t="str">
            <v>C.T.P. De Quepos</v>
          </cell>
          <cell r="Q8">
            <v>1</v>
          </cell>
          <cell r="R8">
            <v>5748</v>
          </cell>
        </row>
        <row r="9">
          <cell r="A9" t="str">
            <v>San José</v>
          </cell>
          <cell r="B9" t="str">
            <v>San José</v>
          </cell>
          <cell r="C9" t="str">
            <v>Mata Redonda</v>
          </cell>
          <cell r="N9" t="str">
            <v>Centro Educativo</v>
          </cell>
          <cell r="O9" t="str">
            <v>Aguirre</v>
          </cell>
          <cell r="P9" t="str">
            <v>C.T.P. De Quepos</v>
          </cell>
          <cell r="Q9">
            <v>1</v>
          </cell>
          <cell r="R9">
            <v>5777</v>
          </cell>
        </row>
        <row r="10">
          <cell r="A10" t="str">
            <v>San José</v>
          </cell>
          <cell r="B10" t="str">
            <v>San José</v>
          </cell>
          <cell r="C10" t="str">
            <v>Pavas</v>
          </cell>
          <cell r="N10" t="str">
            <v>Centro Educativo</v>
          </cell>
          <cell r="O10" t="str">
            <v>Aguirre</v>
          </cell>
          <cell r="P10" t="str">
            <v>Cnvmts. Esc. María Luisa De Castro</v>
          </cell>
          <cell r="Q10">
            <v>1</v>
          </cell>
          <cell r="R10">
            <v>6263</v>
          </cell>
        </row>
        <row r="11">
          <cell r="A11" t="str">
            <v>San José</v>
          </cell>
          <cell r="B11" t="str">
            <v>San José</v>
          </cell>
          <cell r="C11" t="str">
            <v>Hatillo</v>
          </cell>
          <cell r="N11" t="str">
            <v>Centro Educativo</v>
          </cell>
          <cell r="O11" t="str">
            <v>Aguirre</v>
          </cell>
          <cell r="P11" t="str">
            <v>Coned Quepos</v>
          </cell>
          <cell r="Q11">
            <v>1</v>
          </cell>
          <cell r="R11">
            <v>6872</v>
          </cell>
        </row>
        <row r="12">
          <cell r="A12" t="str">
            <v>San José</v>
          </cell>
          <cell r="B12" t="str">
            <v>San José</v>
          </cell>
          <cell r="C12" t="str">
            <v>San Sebastián</v>
          </cell>
          <cell r="N12" t="str">
            <v>Centro Educativo</v>
          </cell>
          <cell r="O12" t="str">
            <v>Aguirre</v>
          </cell>
          <cell r="P12" t="str">
            <v>Esc. Bajamar</v>
          </cell>
          <cell r="Q12">
            <v>5</v>
          </cell>
          <cell r="R12">
            <v>3715</v>
          </cell>
        </row>
        <row r="13">
          <cell r="A13" t="str">
            <v>San José</v>
          </cell>
          <cell r="B13" t="str">
            <v>Escazú</v>
          </cell>
          <cell r="C13" t="str">
            <v>Escazú</v>
          </cell>
          <cell r="N13" t="str">
            <v>Centro Educativo</v>
          </cell>
          <cell r="O13" t="str">
            <v>Aguirre</v>
          </cell>
          <cell r="P13" t="str">
            <v>Esc. Barbudal De Parrita</v>
          </cell>
          <cell r="Q13">
            <v>3</v>
          </cell>
          <cell r="R13">
            <v>3705</v>
          </cell>
        </row>
        <row r="14">
          <cell r="A14" t="str">
            <v>San José</v>
          </cell>
          <cell r="B14" t="str">
            <v>Escazú</v>
          </cell>
          <cell r="C14" t="str">
            <v>San Antonio</v>
          </cell>
          <cell r="N14" t="str">
            <v>Centro Educativo</v>
          </cell>
          <cell r="O14" t="str">
            <v>Aguirre</v>
          </cell>
          <cell r="P14" t="str">
            <v>Esc. Bijagual Sur</v>
          </cell>
          <cell r="Q14">
            <v>3</v>
          </cell>
          <cell r="R14">
            <v>3706</v>
          </cell>
        </row>
        <row r="15">
          <cell r="A15" t="str">
            <v>San José</v>
          </cell>
          <cell r="B15" t="str">
            <v>Escazú</v>
          </cell>
          <cell r="C15" t="str">
            <v>San Rafael</v>
          </cell>
          <cell r="N15" t="str">
            <v>Centro Educativo</v>
          </cell>
          <cell r="O15" t="str">
            <v>Aguirre</v>
          </cell>
          <cell r="P15" t="str">
            <v>Esc. Capulín</v>
          </cell>
          <cell r="Q15">
            <v>5</v>
          </cell>
          <cell r="R15">
            <v>3783</v>
          </cell>
        </row>
        <row r="16">
          <cell r="A16" t="str">
            <v>San José</v>
          </cell>
          <cell r="B16" t="str">
            <v>Desamparados</v>
          </cell>
          <cell r="C16" t="str">
            <v>Desamparados</v>
          </cell>
          <cell r="N16" t="str">
            <v>Centro Educativo</v>
          </cell>
          <cell r="O16" t="str">
            <v>Aguirre</v>
          </cell>
          <cell r="P16" t="str">
            <v>Esc. Central De Jaco</v>
          </cell>
          <cell r="Q16">
            <v>5</v>
          </cell>
          <cell r="R16">
            <v>4807</v>
          </cell>
        </row>
        <row r="17">
          <cell r="A17" t="str">
            <v>San José</v>
          </cell>
          <cell r="B17" t="str">
            <v>Desamparados</v>
          </cell>
          <cell r="C17" t="str">
            <v>San Miguel</v>
          </cell>
          <cell r="N17" t="str">
            <v>Centro Educativo</v>
          </cell>
          <cell r="O17" t="str">
            <v>Aguirre</v>
          </cell>
          <cell r="P17" t="str">
            <v>Esc. Central De Jacó</v>
          </cell>
          <cell r="Q17">
            <v>5</v>
          </cell>
          <cell r="R17">
            <v>3739</v>
          </cell>
        </row>
        <row r="18">
          <cell r="A18" t="str">
            <v>San José</v>
          </cell>
          <cell r="B18" t="str">
            <v>Desamparados</v>
          </cell>
          <cell r="C18" t="str">
            <v>San Juan De Dios</v>
          </cell>
          <cell r="N18" t="str">
            <v>Centro Educativo</v>
          </cell>
          <cell r="O18" t="str">
            <v>Aguirre</v>
          </cell>
          <cell r="P18" t="str">
            <v>Esc. Cerritos</v>
          </cell>
          <cell r="Q18">
            <v>6</v>
          </cell>
          <cell r="R18">
            <v>3710</v>
          </cell>
        </row>
        <row r="19">
          <cell r="A19" t="str">
            <v>San José</v>
          </cell>
          <cell r="B19" t="str">
            <v>Desamparados</v>
          </cell>
          <cell r="C19" t="str">
            <v>San Rafael Arriba</v>
          </cell>
          <cell r="N19" t="str">
            <v>Centro Educativo</v>
          </cell>
          <cell r="O19" t="str">
            <v>Aguirre</v>
          </cell>
          <cell r="P19" t="str">
            <v>Esc. Cerros</v>
          </cell>
          <cell r="Q19">
            <v>6</v>
          </cell>
          <cell r="R19">
            <v>3712</v>
          </cell>
        </row>
        <row r="20">
          <cell r="A20" t="str">
            <v>San José</v>
          </cell>
          <cell r="B20" t="str">
            <v>Desamparados</v>
          </cell>
          <cell r="C20" t="str">
            <v>San Antonio</v>
          </cell>
          <cell r="N20" t="str">
            <v>Centro Educativo</v>
          </cell>
          <cell r="O20" t="str">
            <v>Aguirre</v>
          </cell>
          <cell r="P20" t="str">
            <v>Esc. Cerros Arriba</v>
          </cell>
          <cell r="Q20">
            <v>6</v>
          </cell>
          <cell r="R20">
            <v>3711</v>
          </cell>
        </row>
        <row r="21">
          <cell r="A21" t="str">
            <v>San José</v>
          </cell>
          <cell r="B21" t="str">
            <v>Desamparados</v>
          </cell>
          <cell r="C21" t="str">
            <v>Frailes</v>
          </cell>
          <cell r="N21" t="str">
            <v>Centro Educativo</v>
          </cell>
          <cell r="O21" t="str">
            <v>Aguirre</v>
          </cell>
          <cell r="P21" t="str">
            <v>Esc. Chires</v>
          </cell>
          <cell r="Q21">
            <v>4</v>
          </cell>
          <cell r="R21">
            <v>3714</v>
          </cell>
        </row>
        <row r="22">
          <cell r="A22" t="str">
            <v>San José</v>
          </cell>
          <cell r="B22" t="str">
            <v>Desamparados</v>
          </cell>
          <cell r="C22" t="str">
            <v>Patarrá</v>
          </cell>
          <cell r="N22" t="str">
            <v>Centro Educativo</v>
          </cell>
          <cell r="O22" t="str">
            <v>Aguirre</v>
          </cell>
          <cell r="P22" t="str">
            <v>Esc. Colinas Del Este</v>
          </cell>
          <cell r="Q22">
            <v>1</v>
          </cell>
          <cell r="R22">
            <v>6026</v>
          </cell>
        </row>
        <row r="23">
          <cell r="A23" t="str">
            <v>San José</v>
          </cell>
          <cell r="B23" t="str">
            <v>Desamparados</v>
          </cell>
          <cell r="C23" t="str">
            <v>San Cristóbal</v>
          </cell>
          <cell r="N23" t="str">
            <v>Centro Educativo</v>
          </cell>
          <cell r="O23" t="str">
            <v>Aguirre</v>
          </cell>
          <cell r="P23" t="str">
            <v>Esc. Cuarros</v>
          </cell>
          <cell r="Q23">
            <v>5</v>
          </cell>
          <cell r="R23">
            <v>3716</v>
          </cell>
        </row>
        <row r="24">
          <cell r="A24" t="str">
            <v>San José</v>
          </cell>
          <cell r="B24" t="str">
            <v>Desamparados</v>
          </cell>
          <cell r="C24" t="str">
            <v>Rosario</v>
          </cell>
          <cell r="N24" t="str">
            <v>Centro Educativo</v>
          </cell>
          <cell r="O24" t="str">
            <v>Aguirre</v>
          </cell>
          <cell r="P24" t="str">
            <v>Esc. Damas</v>
          </cell>
          <cell r="Q24">
            <v>6</v>
          </cell>
          <cell r="R24">
            <v>3773</v>
          </cell>
        </row>
        <row r="25">
          <cell r="A25" t="str">
            <v>San José</v>
          </cell>
          <cell r="B25" t="str">
            <v>Desamparados</v>
          </cell>
          <cell r="C25" t="str">
            <v>Damas</v>
          </cell>
          <cell r="N25" t="str">
            <v>Centro Educativo</v>
          </cell>
          <cell r="O25" t="str">
            <v>Aguirre</v>
          </cell>
          <cell r="P25" t="str">
            <v>Esc. Damitas</v>
          </cell>
          <cell r="Q25">
            <v>6</v>
          </cell>
          <cell r="R25">
            <v>3702</v>
          </cell>
        </row>
        <row r="26">
          <cell r="A26" t="str">
            <v>San José</v>
          </cell>
          <cell r="B26" t="str">
            <v>Desamparados</v>
          </cell>
          <cell r="C26" t="str">
            <v>San Rafael Abajo</v>
          </cell>
          <cell r="N26" t="str">
            <v>Centro Educativo</v>
          </cell>
          <cell r="O26" t="str">
            <v>Aguirre</v>
          </cell>
          <cell r="P26" t="str">
            <v>Esc. Dos Bocas</v>
          </cell>
          <cell r="Q26">
            <v>2</v>
          </cell>
          <cell r="R26">
            <v>3728</v>
          </cell>
        </row>
        <row r="27">
          <cell r="A27" t="str">
            <v>San José</v>
          </cell>
          <cell r="B27" t="str">
            <v>Desamparados</v>
          </cell>
          <cell r="C27" t="str">
            <v>Gravilias</v>
          </cell>
          <cell r="N27" t="str">
            <v>Centro Educativo</v>
          </cell>
          <cell r="O27" t="str">
            <v>Aguirre</v>
          </cell>
          <cell r="P27" t="str">
            <v>Esc. El Bambú</v>
          </cell>
          <cell r="Q27">
            <v>3</v>
          </cell>
          <cell r="R27">
            <v>3707</v>
          </cell>
        </row>
        <row r="28">
          <cell r="A28" t="str">
            <v>San José</v>
          </cell>
          <cell r="B28" t="str">
            <v>Puriscal</v>
          </cell>
          <cell r="C28" t="str">
            <v>Santiago</v>
          </cell>
          <cell r="N28" t="str">
            <v>Centro Educativo</v>
          </cell>
          <cell r="O28" t="str">
            <v>Aguirre</v>
          </cell>
          <cell r="P28" t="str">
            <v>Esc. El Carmen</v>
          </cell>
          <cell r="Q28">
            <v>3</v>
          </cell>
          <cell r="R28">
            <v>3699</v>
          </cell>
        </row>
        <row r="29">
          <cell r="A29" t="str">
            <v>San José</v>
          </cell>
          <cell r="B29" t="str">
            <v>Puriscal</v>
          </cell>
          <cell r="C29" t="str">
            <v>Mercedes Sur</v>
          </cell>
          <cell r="N29" t="str">
            <v>Centro Educativo</v>
          </cell>
          <cell r="O29" t="str">
            <v>Aguirre</v>
          </cell>
          <cell r="P29" t="str">
            <v>Esc. El Cocal</v>
          </cell>
          <cell r="Q29">
            <v>6</v>
          </cell>
          <cell r="R29">
            <v>3701</v>
          </cell>
        </row>
        <row r="30">
          <cell r="A30" t="str">
            <v>San José</v>
          </cell>
          <cell r="B30" t="str">
            <v>Puriscal</v>
          </cell>
          <cell r="C30" t="str">
            <v>Barbacoas</v>
          </cell>
          <cell r="N30" t="str">
            <v>Centro Educativo</v>
          </cell>
          <cell r="O30" t="str">
            <v>Aguirre</v>
          </cell>
          <cell r="P30" t="str">
            <v>Esc. El Estadio</v>
          </cell>
          <cell r="Q30">
            <v>1</v>
          </cell>
          <cell r="R30">
            <v>5736</v>
          </cell>
        </row>
        <row r="31">
          <cell r="A31" t="str">
            <v>San José</v>
          </cell>
          <cell r="B31" t="str">
            <v>Puriscal</v>
          </cell>
          <cell r="C31" t="str">
            <v>Grifo Alto</v>
          </cell>
          <cell r="N31" t="str">
            <v>Centro Educativo</v>
          </cell>
          <cell r="O31" t="str">
            <v>Aguirre</v>
          </cell>
          <cell r="P31" t="str">
            <v>Esc. El Higuito</v>
          </cell>
          <cell r="Q31">
            <v>4</v>
          </cell>
          <cell r="R31">
            <v>3729</v>
          </cell>
        </row>
        <row r="32">
          <cell r="A32" t="str">
            <v>San José</v>
          </cell>
          <cell r="B32" t="str">
            <v>Puriscal</v>
          </cell>
          <cell r="C32" t="str">
            <v>San Rafael</v>
          </cell>
          <cell r="N32" t="str">
            <v>Centro Educativo</v>
          </cell>
          <cell r="O32" t="str">
            <v>Aguirre</v>
          </cell>
          <cell r="P32" t="str">
            <v>Esc. El Jicote</v>
          </cell>
          <cell r="Q32">
            <v>4</v>
          </cell>
          <cell r="R32">
            <v>3718</v>
          </cell>
        </row>
        <row r="33">
          <cell r="A33" t="str">
            <v>San José</v>
          </cell>
          <cell r="B33" t="str">
            <v>Puriscal</v>
          </cell>
          <cell r="C33" t="str">
            <v>Candelarita</v>
          </cell>
          <cell r="N33" t="str">
            <v>Centro Educativo</v>
          </cell>
          <cell r="O33" t="str">
            <v>Aguirre</v>
          </cell>
          <cell r="P33" t="str">
            <v>Esc. El Negro</v>
          </cell>
          <cell r="Q33">
            <v>2</v>
          </cell>
          <cell r="R33">
            <v>3791</v>
          </cell>
        </row>
        <row r="34">
          <cell r="A34" t="str">
            <v>San José</v>
          </cell>
          <cell r="B34" t="str">
            <v>Puriscal</v>
          </cell>
          <cell r="C34" t="str">
            <v>Desamparaditos</v>
          </cell>
          <cell r="N34" t="str">
            <v>Centro Educativo</v>
          </cell>
          <cell r="O34" t="str">
            <v>Aguirre</v>
          </cell>
          <cell r="P34" t="str">
            <v>Esc. El Pasito</v>
          </cell>
          <cell r="Q34">
            <v>2</v>
          </cell>
          <cell r="R34">
            <v>3730</v>
          </cell>
        </row>
        <row r="35">
          <cell r="A35" t="str">
            <v>San José</v>
          </cell>
          <cell r="B35" t="str">
            <v>Puriscal</v>
          </cell>
          <cell r="C35" t="str">
            <v>San Antonio</v>
          </cell>
          <cell r="N35" t="str">
            <v>Centro Educativo</v>
          </cell>
          <cell r="O35" t="str">
            <v>Aguirre</v>
          </cell>
          <cell r="P35" t="str">
            <v>Esc. El Rey (Uruca)</v>
          </cell>
          <cell r="Q35">
            <v>4</v>
          </cell>
          <cell r="R35">
            <v>3731</v>
          </cell>
        </row>
        <row r="36">
          <cell r="A36" t="str">
            <v>San José</v>
          </cell>
          <cell r="B36" t="str">
            <v>Puriscal</v>
          </cell>
          <cell r="C36" t="str">
            <v>Chires</v>
          </cell>
          <cell r="N36" t="str">
            <v>Centro Educativo</v>
          </cell>
          <cell r="O36" t="str">
            <v>Aguirre</v>
          </cell>
          <cell r="P36" t="str">
            <v>Esc. El Silencio</v>
          </cell>
          <cell r="Q36">
            <v>2</v>
          </cell>
          <cell r="R36">
            <v>3732</v>
          </cell>
        </row>
        <row r="37">
          <cell r="A37" t="str">
            <v>San José</v>
          </cell>
          <cell r="B37" t="str">
            <v>Tarrazu</v>
          </cell>
          <cell r="C37" t="str">
            <v>San Marcos</v>
          </cell>
          <cell r="N37" t="str">
            <v>Centro Educativo</v>
          </cell>
          <cell r="O37" t="str">
            <v>Aguirre</v>
          </cell>
          <cell r="P37" t="str">
            <v>Esc. El Sukia</v>
          </cell>
          <cell r="Q37">
            <v>1</v>
          </cell>
          <cell r="R37">
            <v>3721</v>
          </cell>
        </row>
        <row r="38">
          <cell r="A38" t="str">
            <v>San José</v>
          </cell>
          <cell r="B38" t="str">
            <v>Tarrazu</v>
          </cell>
          <cell r="C38" t="str">
            <v>San Lorenzo</v>
          </cell>
          <cell r="N38" t="str">
            <v>Centro Educativo</v>
          </cell>
          <cell r="O38" t="str">
            <v>Aguirre</v>
          </cell>
          <cell r="P38" t="str">
            <v>Esc. El Tigre</v>
          </cell>
          <cell r="Q38">
            <v>4</v>
          </cell>
          <cell r="R38">
            <v>3733</v>
          </cell>
        </row>
        <row r="39">
          <cell r="A39" t="str">
            <v>San José</v>
          </cell>
          <cell r="B39" t="str">
            <v>Tarrazu</v>
          </cell>
          <cell r="C39" t="str">
            <v>San Carlos</v>
          </cell>
          <cell r="N39" t="str">
            <v>Centro Educativo</v>
          </cell>
          <cell r="O39" t="str">
            <v>Aguirre</v>
          </cell>
          <cell r="P39" t="str">
            <v>Esc. Esterillos Anexa</v>
          </cell>
          <cell r="Q39">
            <v>4</v>
          </cell>
          <cell r="R39">
            <v>3735</v>
          </cell>
        </row>
        <row r="40">
          <cell r="A40" t="str">
            <v>San José</v>
          </cell>
          <cell r="B40" t="str">
            <v>Aserrí</v>
          </cell>
          <cell r="C40" t="str">
            <v>Aserrí</v>
          </cell>
          <cell r="N40" t="str">
            <v>Centro Educativo</v>
          </cell>
          <cell r="O40" t="str">
            <v>Aguirre</v>
          </cell>
          <cell r="P40" t="str">
            <v>Esc. Esterillos Oeste</v>
          </cell>
          <cell r="Q40">
            <v>4</v>
          </cell>
          <cell r="R40">
            <v>3720</v>
          </cell>
        </row>
        <row r="41">
          <cell r="A41" t="str">
            <v>San José</v>
          </cell>
          <cell r="B41" t="str">
            <v>Aserrí</v>
          </cell>
          <cell r="C41" t="str">
            <v>Tarbaca</v>
          </cell>
          <cell r="N41" t="str">
            <v>Centro Educativo</v>
          </cell>
          <cell r="O41" t="str">
            <v>Aguirre</v>
          </cell>
          <cell r="P41" t="str">
            <v>Esc. Finca Anita</v>
          </cell>
          <cell r="Q41">
            <v>6</v>
          </cell>
          <cell r="R41">
            <v>3788</v>
          </cell>
        </row>
        <row r="42">
          <cell r="A42" t="str">
            <v>San José</v>
          </cell>
          <cell r="B42" t="str">
            <v>Aserrí</v>
          </cell>
          <cell r="C42" t="str">
            <v>Vuelta De Jorco</v>
          </cell>
          <cell r="N42" t="str">
            <v>Centro Educativo</v>
          </cell>
          <cell r="O42" t="str">
            <v>Aguirre</v>
          </cell>
          <cell r="P42" t="str">
            <v>Esc. Finca Llorona</v>
          </cell>
          <cell r="Q42">
            <v>2</v>
          </cell>
          <cell r="R42">
            <v>3774</v>
          </cell>
        </row>
        <row r="43">
          <cell r="A43" t="str">
            <v>San José</v>
          </cell>
          <cell r="B43" t="str">
            <v>Aserrí</v>
          </cell>
          <cell r="C43" t="str">
            <v>San Gabriel</v>
          </cell>
          <cell r="N43" t="str">
            <v>Centro Educativo</v>
          </cell>
          <cell r="O43" t="str">
            <v>Aguirre</v>
          </cell>
          <cell r="P43" t="str">
            <v>Esc. Finca Marítima</v>
          </cell>
          <cell r="Q43">
            <v>2</v>
          </cell>
          <cell r="R43">
            <v>3752</v>
          </cell>
        </row>
        <row r="44">
          <cell r="A44" t="str">
            <v>San José</v>
          </cell>
          <cell r="B44" t="str">
            <v>Aserrí</v>
          </cell>
          <cell r="C44" t="str">
            <v>Legua</v>
          </cell>
          <cell r="N44" t="str">
            <v>Centro Educativo</v>
          </cell>
          <cell r="O44" t="str">
            <v>Aguirre</v>
          </cell>
          <cell r="P44" t="str">
            <v>Esc. Finca Mona</v>
          </cell>
          <cell r="Q44">
            <v>2</v>
          </cell>
          <cell r="R44">
            <v>3775</v>
          </cell>
        </row>
        <row r="45">
          <cell r="A45" t="str">
            <v>San José</v>
          </cell>
          <cell r="B45" t="str">
            <v>Aserrí</v>
          </cell>
          <cell r="C45" t="str">
            <v>Monterrey</v>
          </cell>
          <cell r="N45" t="str">
            <v>Centro Educativo</v>
          </cell>
          <cell r="O45" t="str">
            <v>Aguirre</v>
          </cell>
          <cell r="P45" t="str">
            <v>Esc. Finca Nicoya</v>
          </cell>
          <cell r="Q45">
            <v>3</v>
          </cell>
          <cell r="R45">
            <v>3736</v>
          </cell>
        </row>
        <row r="46">
          <cell r="A46" t="str">
            <v>San José</v>
          </cell>
          <cell r="B46" t="str">
            <v>Aserrí</v>
          </cell>
          <cell r="C46" t="str">
            <v>Salitrillos</v>
          </cell>
          <cell r="N46" t="str">
            <v>Centro Educativo</v>
          </cell>
          <cell r="O46" t="str">
            <v>Aguirre</v>
          </cell>
          <cell r="P46" t="str">
            <v>Esc. Finca Pocares</v>
          </cell>
          <cell r="Q46">
            <v>6</v>
          </cell>
          <cell r="R46">
            <v>3776</v>
          </cell>
        </row>
        <row r="47">
          <cell r="A47" t="str">
            <v>San José</v>
          </cell>
          <cell r="B47" t="str">
            <v>Mora</v>
          </cell>
          <cell r="C47" t="str">
            <v>Colón</v>
          </cell>
          <cell r="N47" t="str">
            <v>Centro Educativo</v>
          </cell>
          <cell r="O47" t="str">
            <v>Aguirre</v>
          </cell>
          <cell r="P47" t="str">
            <v>Esc. Guapinol Norte</v>
          </cell>
          <cell r="Q47">
            <v>4</v>
          </cell>
          <cell r="R47">
            <v>3698</v>
          </cell>
        </row>
        <row r="48">
          <cell r="A48" t="str">
            <v>San José</v>
          </cell>
          <cell r="B48" t="str">
            <v>Mora</v>
          </cell>
          <cell r="C48" t="str">
            <v>Guayabo</v>
          </cell>
          <cell r="N48" t="str">
            <v>Centro Educativo</v>
          </cell>
          <cell r="O48" t="str">
            <v>Aguirre</v>
          </cell>
          <cell r="P48" t="str">
            <v>Esc. Hacienda Jacó</v>
          </cell>
          <cell r="Q48">
            <v>5</v>
          </cell>
          <cell r="R48">
            <v>3723</v>
          </cell>
        </row>
        <row r="49">
          <cell r="A49" t="str">
            <v>San José</v>
          </cell>
          <cell r="B49" t="str">
            <v>Mora</v>
          </cell>
          <cell r="C49" t="str">
            <v>Tabarcia</v>
          </cell>
          <cell r="N49" t="str">
            <v>Centro Educativo</v>
          </cell>
          <cell r="O49" t="str">
            <v>Aguirre</v>
          </cell>
          <cell r="P49" t="str">
            <v>Esc. Herradura</v>
          </cell>
          <cell r="Q49">
            <v>5</v>
          </cell>
          <cell r="R49">
            <v>3737</v>
          </cell>
        </row>
        <row r="50">
          <cell r="A50" t="str">
            <v>San José</v>
          </cell>
          <cell r="B50" t="str">
            <v>Mora</v>
          </cell>
          <cell r="C50" t="str">
            <v>Piedras Negras</v>
          </cell>
          <cell r="N50" t="str">
            <v>Centro Educativo</v>
          </cell>
          <cell r="O50" t="str">
            <v>Aguirre</v>
          </cell>
          <cell r="P50" t="str">
            <v>Esc. Invu La Guaria</v>
          </cell>
          <cell r="Q50">
            <v>3</v>
          </cell>
          <cell r="R50">
            <v>3708</v>
          </cell>
        </row>
        <row r="51">
          <cell r="A51" t="str">
            <v>San José</v>
          </cell>
          <cell r="B51" t="str">
            <v>Mora</v>
          </cell>
          <cell r="C51" t="str">
            <v>Picagres</v>
          </cell>
          <cell r="N51" t="str">
            <v>Centro Educativo</v>
          </cell>
          <cell r="O51" t="str">
            <v>Aguirre</v>
          </cell>
          <cell r="P51" t="str">
            <v>Esc. Isla Damas N°2</v>
          </cell>
          <cell r="Q51">
            <v>6</v>
          </cell>
          <cell r="R51">
            <v>3747</v>
          </cell>
        </row>
        <row r="52">
          <cell r="A52" t="str">
            <v>San José</v>
          </cell>
          <cell r="B52" t="str">
            <v>Goicoechea</v>
          </cell>
          <cell r="C52" t="str">
            <v>Guadalupe</v>
          </cell>
          <cell r="N52" t="str">
            <v>Centro Educativo</v>
          </cell>
          <cell r="O52" t="str">
            <v>Aguirre</v>
          </cell>
          <cell r="P52" t="str">
            <v>Esc. Isla Palo Seco</v>
          </cell>
          <cell r="Q52">
            <v>3</v>
          </cell>
          <cell r="R52">
            <v>3738</v>
          </cell>
        </row>
        <row r="53">
          <cell r="A53" t="str">
            <v>San José</v>
          </cell>
          <cell r="B53" t="str">
            <v>Goicoechea</v>
          </cell>
          <cell r="C53" t="str">
            <v>San Francisco</v>
          </cell>
          <cell r="N53" t="str">
            <v>Centro Educativo</v>
          </cell>
          <cell r="O53" t="str">
            <v>Aguirre</v>
          </cell>
          <cell r="P53" t="str">
            <v>Esc. Juan Bautista Santamaria</v>
          </cell>
          <cell r="Q53">
            <v>2</v>
          </cell>
          <cell r="R53">
            <v>3753</v>
          </cell>
        </row>
        <row r="54">
          <cell r="A54" t="str">
            <v>San José</v>
          </cell>
          <cell r="B54" t="str">
            <v>Goicoechea</v>
          </cell>
          <cell r="C54" t="str">
            <v>Calle Blancos</v>
          </cell>
          <cell r="N54" t="str">
            <v>Centro Educativo</v>
          </cell>
          <cell r="O54" t="str">
            <v>Aguirre</v>
          </cell>
          <cell r="P54" t="str">
            <v>Esc. Junta De Cacao</v>
          </cell>
          <cell r="Q54">
            <v>3</v>
          </cell>
          <cell r="R54">
            <v>3740</v>
          </cell>
        </row>
        <row r="55">
          <cell r="A55" t="str">
            <v>San José</v>
          </cell>
          <cell r="B55" t="str">
            <v>Goicoechea</v>
          </cell>
          <cell r="C55" t="str">
            <v>Mata De Plátano</v>
          </cell>
          <cell r="N55" t="str">
            <v>Centro Educativo</v>
          </cell>
          <cell r="O55" t="str">
            <v>Aguirre</v>
          </cell>
          <cell r="P55" t="str">
            <v>Esc. La Chirraca</v>
          </cell>
          <cell r="Q55">
            <v>4</v>
          </cell>
          <cell r="R55">
            <v>3741</v>
          </cell>
        </row>
        <row r="56">
          <cell r="A56" t="str">
            <v>San José</v>
          </cell>
          <cell r="B56" t="str">
            <v>Goicoechea</v>
          </cell>
          <cell r="C56" t="str">
            <v>Ipís</v>
          </cell>
          <cell r="N56" t="str">
            <v>Centro Educativo</v>
          </cell>
          <cell r="O56" t="str">
            <v>Aguirre</v>
          </cell>
          <cell r="P56" t="str">
            <v>Esc. La Costanera</v>
          </cell>
          <cell r="Q56">
            <v>4</v>
          </cell>
          <cell r="R56">
            <v>5885</v>
          </cell>
        </row>
        <row r="57">
          <cell r="A57" t="str">
            <v>San José</v>
          </cell>
          <cell r="B57" t="str">
            <v>Goicoechea</v>
          </cell>
          <cell r="C57" t="str">
            <v>Rancho Redondo</v>
          </cell>
          <cell r="N57" t="str">
            <v>Centro Educativo</v>
          </cell>
          <cell r="O57" t="str">
            <v>Aguirre</v>
          </cell>
          <cell r="P57" t="str">
            <v>Esc. La Gallega</v>
          </cell>
          <cell r="Q57">
            <v>6</v>
          </cell>
          <cell r="R57">
            <v>3742</v>
          </cell>
        </row>
        <row r="58">
          <cell r="A58" t="str">
            <v>San José</v>
          </cell>
          <cell r="B58" t="str">
            <v>Goicoechea</v>
          </cell>
          <cell r="C58" t="str">
            <v>Purral</v>
          </cell>
          <cell r="N58" t="str">
            <v>Centro Educativo</v>
          </cell>
          <cell r="O58" t="str">
            <v>Aguirre</v>
          </cell>
          <cell r="P58" t="str">
            <v>Esc. La Inmaculada</v>
          </cell>
          <cell r="Q58">
            <v>1</v>
          </cell>
          <cell r="R58">
            <v>3700</v>
          </cell>
        </row>
        <row r="59">
          <cell r="A59" t="str">
            <v>San José</v>
          </cell>
          <cell r="B59" t="str">
            <v>Santa Ana</v>
          </cell>
          <cell r="C59" t="str">
            <v>Santa Ana</v>
          </cell>
          <cell r="N59" t="str">
            <v>Centro Educativo</v>
          </cell>
          <cell r="O59" t="str">
            <v>Aguirre</v>
          </cell>
          <cell r="P59" t="str">
            <v>Esc. La Julieta</v>
          </cell>
          <cell r="Q59">
            <v>4</v>
          </cell>
          <cell r="R59">
            <v>3743</v>
          </cell>
        </row>
        <row r="60">
          <cell r="A60" t="str">
            <v>San José</v>
          </cell>
          <cell r="B60" t="str">
            <v>Santa Ana</v>
          </cell>
          <cell r="C60" t="str">
            <v>Salitral</v>
          </cell>
          <cell r="N60" t="str">
            <v>Centro Educativo</v>
          </cell>
          <cell r="O60" t="str">
            <v>Aguirre</v>
          </cell>
          <cell r="P60" t="str">
            <v>Esc. La Loma</v>
          </cell>
          <cell r="Q60">
            <v>4</v>
          </cell>
          <cell r="R60">
            <v>3744</v>
          </cell>
        </row>
        <row r="61">
          <cell r="A61" t="str">
            <v>San José</v>
          </cell>
          <cell r="B61" t="str">
            <v>Santa Ana</v>
          </cell>
          <cell r="C61" t="str">
            <v>Pozos</v>
          </cell>
          <cell r="N61" t="str">
            <v>Centro Educativo</v>
          </cell>
          <cell r="O61" t="str">
            <v>Aguirre</v>
          </cell>
          <cell r="P61" t="str">
            <v>Esc. La Palma</v>
          </cell>
          <cell r="Q61">
            <v>3</v>
          </cell>
          <cell r="R61">
            <v>3717</v>
          </cell>
        </row>
        <row r="62">
          <cell r="A62" t="str">
            <v>San José</v>
          </cell>
          <cell r="B62" t="str">
            <v>Santa Ana</v>
          </cell>
          <cell r="C62" t="str">
            <v>Uruca</v>
          </cell>
          <cell r="N62" t="str">
            <v>Centro Educativo</v>
          </cell>
          <cell r="O62" t="str">
            <v>Aguirre</v>
          </cell>
          <cell r="P62" t="str">
            <v>Esc. La Vasconia</v>
          </cell>
          <cell r="Q62">
            <v>4</v>
          </cell>
          <cell r="R62">
            <v>3768</v>
          </cell>
        </row>
        <row r="63">
          <cell r="A63" t="str">
            <v>San José</v>
          </cell>
          <cell r="B63" t="str">
            <v>Santa Ana</v>
          </cell>
          <cell r="C63" t="str">
            <v>Piedades</v>
          </cell>
          <cell r="N63" t="str">
            <v>Centro Educativo</v>
          </cell>
          <cell r="O63" t="str">
            <v>Aguirre</v>
          </cell>
          <cell r="P63" t="str">
            <v>Esc. Lagunillas</v>
          </cell>
          <cell r="Q63">
            <v>5</v>
          </cell>
          <cell r="R63">
            <v>3697</v>
          </cell>
        </row>
        <row r="64">
          <cell r="A64" t="str">
            <v>San José</v>
          </cell>
          <cell r="B64" t="str">
            <v>Santa Ana</v>
          </cell>
          <cell r="C64" t="str">
            <v>Brasil</v>
          </cell>
          <cell r="N64" t="str">
            <v>Centro Educativo</v>
          </cell>
          <cell r="O64" t="str">
            <v>Aguirre</v>
          </cell>
          <cell r="P64" t="str">
            <v>Esc. Las Brisas</v>
          </cell>
          <cell r="Q64">
            <v>4</v>
          </cell>
          <cell r="R64">
            <v>3719</v>
          </cell>
        </row>
        <row r="65">
          <cell r="A65" t="str">
            <v>San José</v>
          </cell>
          <cell r="B65" t="str">
            <v>Alajuelita</v>
          </cell>
          <cell r="C65" t="str">
            <v>Alajuelita</v>
          </cell>
          <cell r="N65" t="str">
            <v>Centro Educativo</v>
          </cell>
          <cell r="O65" t="str">
            <v>Aguirre</v>
          </cell>
          <cell r="P65" t="str">
            <v>Esc. Las Mesas</v>
          </cell>
          <cell r="Q65">
            <v>4</v>
          </cell>
          <cell r="R65">
            <v>3746</v>
          </cell>
        </row>
        <row r="66">
          <cell r="A66" t="str">
            <v>San José</v>
          </cell>
          <cell r="B66" t="str">
            <v>Alajuelita</v>
          </cell>
          <cell r="C66" t="str">
            <v>San Josecito</v>
          </cell>
          <cell r="N66" t="str">
            <v>Centro Educativo</v>
          </cell>
          <cell r="O66" t="str">
            <v>Aguirre</v>
          </cell>
          <cell r="P66" t="str">
            <v>Esc. Las Vueltas</v>
          </cell>
          <cell r="Q66">
            <v>6</v>
          </cell>
          <cell r="R66">
            <v>3748</v>
          </cell>
        </row>
        <row r="67">
          <cell r="A67" t="str">
            <v>San José</v>
          </cell>
          <cell r="B67" t="str">
            <v>Alajuelita</v>
          </cell>
          <cell r="C67" t="str">
            <v>San Antonio</v>
          </cell>
          <cell r="N67" t="str">
            <v>Centro Educativo</v>
          </cell>
          <cell r="O67" t="str">
            <v>Aguirre</v>
          </cell>
          <cell r="P67" t="str">
            <v>Esc. Londres</v>
          </cell>
          <cell r="Q67">
            <v>1</v>
          </cell>
          <cell r="R67">
            <v>3749</v>
          </cell>
        </row>
        <row r="68">
          <cell r="A68" t="str">
            <v>San José</v>
          </cell>
          <cell r="B68" t="str">
            <v>Alajuelita</v>
          </cell>
          <cell r="C68" t="str">
            <v>Concepción</v>
          </cell>
          <cell r="N68" t="str">
            <v>Centro Educativo</v>
          </cell>
          <cell r="O68" t="str">
            <v>Aguirre</v>
          </cell>
          <cell r="P68" t="str">
            <v>Esc. Los Ángeles</v>
          </cell>
          <cell r="Q68">
            <v>3</v>
          </cell>
          <cell r="R68">
            <v>3750</v>
          </cell>
        </row>
        <row r="69">
          <cell r="A69" t="str">
            <v>San José</v>
          </cell>
          <cell r="B69" t="str">
            <v>Alajuelita</v>
          </cell>
          <cell r="C69" t="str">
            <v>San Felipe</v>
          </cell>
          <cell r="N69" t="str">
            <v>Centro Educativo</v>
          </cell>
          <cell r="O69" t="str">
            <v>Aguirre</v>
          </cell>
          <cell r="P69" t="str">
            <v>Esc. Lourdes</v>
          </cell>
          <cell r="Q69">
            <v>3</v>
          </cell>
          <cell r="R69">
            <v>5884</v>
          </cell>
        </row>
        <row r="70">
          <cell r="A70" t="str">
            <v>San José</v>
          </cell>
          <cell r="B70" t="str">
            <v>Vasquez De Coronado</v>
          </cell>
          <cell r="C70" t="str">
            <v>San Isidro</v>
          </cell>
          <cell r="N70" t="str">
            <v>Centro Educativo</v>
          </cell>
          <cell r="O70" t="str">
            <v>Aguirre</v>
          </cell>
          <cell r="P70" t="str">
            <v>Esc. Manuel Antonio</v>
          </cell>
          <cell r="Q70">
            <v>1</v>
          </cell>
          <cell r="R70">
            <v>3751</v>
          </cell>
        </row>
        <row r="71">
          <cell r="A71" t="str">
            <v>San José</v>
          </cell>
          <cell r="B71" t="str">
            <v>Vasquez De Coronado</v>
          </cell>
          <cell r="C71" t="str">
            <v>San Rafael</v>
          </cell>
          <cell r="N71" t="str">
            <v>Centro Educativo</v>
          </cell>
          <cell r="O71" t="str">
            <v>Aguirre</v>
          </cell>
          <cell r="P71" t="str">
            <v>Esc. María Luisa De Castro</v>
          </cell>
          <cell r="Q71">
            <v>1</v>
          </cell>
          <cell r="R71">
            <v>3772</v>
          </cell>
        </row>
        <row r="72">
          <cell r="A72" t="str">
            <v>San José</v>
          </cell>
          <cell r="B72" t="str">
            <v>Vasquez De Coronado</v>
          </cell>
          <cell r="C72" t="str">
            <v>Dulce Nombre De Jesús</v>
          </cell>
          <cell r="N72" t="str">
            <v>Centro Educativo</v>
          </cell>
          <cell r="O72" t="str">
            <v>Aguirre</v>
          </cell>
          <cell r="P72" t="str">
            <v>Esc. Palo Seco</v>
          </cell>
          <cell r="Q72">
            <v>3</v>
          </cell>
          <cell r="R72">
            <v>3722</v>
          </cell>
        </row>
        <row r="73">
          <cell r="A73" t="str">
            <v>San José</v>
          </cell>
          <cell r="B73" t="str">
            <v>Vasquez De Coronado</v>
          </cell>
          <cell r="C73" t="str">
            <v>Patalillo</v>
          </cell>
          <cell r="N73" t="str">
            <v>Centro Educativo</v>
          </cell>
          <cell r="O73" t="str">
            <v>Aguirre</v>
          </cell>
          <cell r="P73" t="str">
            <v>Esc. Paquita</v>
          </cell>
          <cell r="Q73">
            <v>6</v>
          </cell>
          <cell r="R73">
            <v>3754</v>
          </cell>
        </row>
        <row r="74">
          <cell r="A74" t="str">
            <v>San José</v>
          </cell>
          <cell r="B74" t="str">
            <v>Vasquez De Coronado</v>
          </cell>
          <cell r="C74" t="str">
            <v>Cascajal</v>
          </cell>
          <cell r="N74" t="str">
            <v>Centro Educativo</v>
          </cell>
          <cell r="O74" t="str">
            <v>Aguirre</v>
          </cell>
          <cell r="P74" t="str">
            <v>Esc. Parrita</v>
          </cell>
          <cell r="Q74">
            <v>3</v>
          </cell>
          <cell r="R74">
            <v>3755</v>
          </cell>
        </row>
        <row r="75">
          <cell r="A75" t="str">
            <v>San José</v>
          </cell>
          <cell r="B75" t="str">
            <v>Acosta</v>
          </cell>
          <cell r="C75" t="str">
            <v>San Ignacio</v>
          </cell>
          <cell r="N75" t="str">
            <v>Centro Educativo</v>
          </cell>
          <cell r="O75" t="str">
            <v>Aguirre</v>
          </cell>
          <cell r="P75" t="str">
            <v>Esc. Pirrís</v>
          </cell>
          <cell r="Q75">
            <v>4</v>
          </cell>
          <cell r="R75">
            <v>3757</v>
          </cell>
        </row>
        <row r="76">
          <cell r="A76" t="str">
            <v>San José</v>
          </cell>
          <cell r="B76" t="str">
            <v>Acosta</v>
          </cell>
          <cell r="C76" t="str">
            <v>Guaitíl</v>
          </cell>
          <cell r="N76" t="str">
            <v>Centro Educativo</v>
          </cell>
          <cell r="O76" t="str">
            <v>Aguirre</v>
          </cell>
          <cell r="P76" t="str">
            <v>Esc. Playa Hermosa</v>
          </cell>
          <cell r="Q76">
            <v>5</v>
          </cell>
          <cell r="R76">
            <v>3759</v>
          </cell>
        </row>
        <row r="77">
          <cell r="A77" t="str">
            <v>San José</v>
          </cell>
          <cell r="B77" t="str">
            <v>Acosta</v>
          </cell>
          <cell r="C77" t="str">
            <v>Palmichal</v>
          </cell>
          <cell r="N77" t="str">
            <v>Centro Educativo</v>
          </cell>
          <cell r="O77" t="str">
            <v>Aguirre</v>
          </cell>
          <cell r="P77" t="str">
            <v>Esc. Playa Palma</v>
          </cell>
          <cell r="Q77">
            <v>3</v>
          </cell>
          <cell r="R77">
            <v>3758</v>
          </cell>
        </row>
        <row r="78">
          <cell r="A78" t="str">
            <v>San José</v>
          </cell>
          <cell r="B78" t="str">
            <v>Acosta</v>
          </cell>
          <cell r="C78" t="str">
            <v>Cangrejal</v>
          </cell>
          <cell r="N78" t="str">
            <v>Centro Educativo</v>
          </cell>
          <cell r="O78" t="str">
            <v>Aguirre</v>
          </cell>
          <cell r="P78" t="str">
            <v>Esc. Playón San Isidro</v>
          </cell>
          <cell r="Q78">
            <v>4</v>
          </cell>
          <cell r="R78">
            <v>3761</v>
          </cell>
        </row>
        <row r="79">
          <cell r="A79" t="str">
            <v>San José</v>
          </cell>
          <cell r="B79" t="str">
            <v>Acosta</v>
          </cell>
          <cell r="C79" t="str">
            <v>Sabanillas</v>
          </cell>
          <cell r="N79" t="str">
            <v>Centro Educativo</v>
          </cell>
          <cell r="O79" t="str">
            <v>Aguirre</v>
          </cell>
          <cell r="P79" t="str">
            <v>Esc. Playón Sur</v>
          </cell>
          <cell r="Q79">
            <v>4</v>
          </cell>
          <cell r="R79">
            <v>3762</v>
          </cell>
        </row>
        <row r="80">
          <cell r="A80" t="str">
            <v>San José</v>
          </cell>
          <cell r="B80" t="str">
            <v>Tibas</v>
          </cell>
          <cell r="C80" t="str">
            <v>San Juan</v>
          </cell>
          <cell r="N80" t="str">
            <v>Centro Educativo</v>
          </cell>
          <cell r="O80" t="str">
            <v>Aguirre</v>
          </cell>
          <cell r="P80" t="str">
            <v>Esc. Pochotal</v>
          </cell>
          <cell r="Q80">
            <v>5</v>
          </cell>
          <cell r="R80">
            <v>3760</v>
          </cell>
        </row>
        <row r="81">
          <cell r="A81" t="str">
            <v>San José</v>
          </cell>
          <cell r="B81" t="str">
            <v>Tibas</v>
          </cell>
          <cell r="C81" t="str">
            <v>Cinco Esquinas</v>
          </cell>
          <cell r="N81" t="str">
            <v>Centro Educativo</v>
          </cell>
          <cell r="O81" t="str">
            <v>Aguirre</v>
          </cell>
          <cell r="P81" t="str">
            <v>Esc. Portalón</v>
          </cell>
          <cell r="Q81">
            <v>2</v>
          </cell>
          <cell r="R81">
            <v>3724</v>
          </cell>
        </row>
        <row r="82">
          <cell r="A82" t="str">
            <v>San José</v>
          </cell>
          <cell r="B82" t="str">
            <v>Tibas</v>
          </cell>
          <cell r="C82" t="str">
            <v>Anselmo Llorente</v>
          </cell>
          <cell r="N82" t="str">
            <v>Centro Educativo</v>
          </cell>
          <cell r="O82" t="str">
            <v>Aguirre</v>
          </cell>
          <cell r="P82" t="str">
            <v>Esc. Portón De Naranjo</v>
          </cell>
          <cell r="Q82">
            <v>1</v>
          </cell>
          <cell r="R82">
            <v>3725</v>
          </cell>
        </row>
        <row r="83">
          <cell r="A83" t="str">
            <v>San José</v>
          </cell>
          <cell r="B83" t="str">
            <v>Tibas</v>
          </cell>
          <cell r="C83" t="str">
            <v>León XIII</v>
          </cell>
          <cell r="N83" t="str">
            <v>Centro Educativo</v>
          </cell>
          <cell r="O83" t="str">
            <v>Aguirre</v>
          </cell>
          <cell r="P83" t="str">
            <v>Esc. Pueblo Nuevo</v>
          </cell>
          <cell r="Q83">
            <v>5</v>
          </cell>
          <cell r="R83">
            <v>3787</v>
          </cell>
        </row>
        <row r="84">
          <cell r="A84" t="str">
            <v>San José</v>
          </cell>
          <cell r="B84" t="str">
            <v>Tibas</v>
          </cell>
          <cell r="C84" t="str">
            <v>Colima</v>
          </cell>
          <cell r="N84" t="str">
            <v>Centro Educativo</v>
          </cell>
          <cell r="O84" t="str">
            <v>Aguirre</v>
          </cell>
          <cell r="P84" t="str">
            <v>Esc. Quebrada Amarilla</v>
          </cell>
          <cell r="Q84">
            <v>5</v>
          </cell>
          <cell r="R84">
            <v>3763</v>
          </cell>
        </row>
        <row r="85">
          <cell r="A85" t="str">
            <v>San José</v>
          </cell>
          <cell r="B85" t="str">
            <v>Moravia</v>
          </cell>
          <cell r="C85" t="str">
            <v>San Vicente</v>
          </cell>
          <cell r="N85" t="str">
            <v>Centro Educativo</v>
          </cell>
          <cell r="O85" t="str">
            <v>Aguirre</v>
          </cell>
          <cell r="P85" t="str">
            <v>Esc. Quebrada Arroyo</v>
          </cell>
          <cell r="Q85">
            <v>1</v>
          </cell>
          <cell r="R85">
            <v>3786</v>
          </cell>
        </row>
        <row r="86">
          <cell r="A86" t="str">
            <v>San José</v>
          </cell>
          <cell r="B86" t="str">
            <v>Moravia</v>
          </cell>
          <cell r="C86" t="str">
            <v>San Jerónimo</v>
          </cell>
          <cell r="N86" t="str">
            <v>Centro Educativo</v>
          </cell>
          <cell r="O86" t="str">
            <v>Aguirre</v>
          </cell>
          <cell r="P86" t="str">
            <v>Esc. Quebrada Ganado</v>
          </cell>
          <cell r="Q86">
            <v>5</v>
          </cell>
          <cell r="R86">
            <v>3764</v>
          </cell>
        </row>
        <row r="87">
          <cell r="A87" t="str">
            <v>San José</v>
          </cell>
          <cell r="B87" t="str">
            <v>Moravia</v>
          </cell>
          <cell r="C87" t="str">
            <v>Trinidad</v>
          </cell>
          <cell r="N87" t="str">
            <v>Centro Educativo</v>
          </cell>
          <cell r="O87" t="str">
            <v>Aguirre</v>
          </cell>
          <cell r="P87" t="str">
            <v>Esc. Republica De Corea</v>
          </cell>
          <cell r="Q87">
            <v>1</v>
          </cell>
          <cell r="R87">
            <v>4805</v>
          </cell>
        </row>
        <row r="88">
          <cell r="A88" t="str">
            <v>San José</v>
          </cell>
          <cell r="B88" t="str">
            <v>Montes De Oca</v>
          </cell>
          <cell r="C88" t="str">
            <v>San Pedro</v>
          </cell>
          <cell r="N88" t="str">
            <v>Centro Educativo</v>
          </cell>
          <cell r="O88" t="str">
            <v>Aguirre</v>
          </cell>
          <cell r="P88" t="str">
            <v>Esc. República De Corea</v>
          </cell>
          <cell r="Q88">
            <v>1</v>
          </cell>
          <cell r="R88">
            <v>3765</v>
          </cell>
        </row>
        <row r="89">
          <cell r="A89" t="str">
            <v>San José</v>
          </cell>
          <cell r="B89" t="str">
            <v>Montes De Oca</v>
          </cell>
          <cell r="C89" t="str">
            <v>Sabanilla</v>
          </cell>
          <cell r="N89" t="str">
            <v>Centro Educativo</v>
          </cell>
          <cell r="O89" t="str">
            <v>Aguirre</v>
          </cell>
          <cell r="P89" t="str">
            <v>Esc. República De Guyana</v>
          </cell>
          <cell r="Q89">
            <v>5</v>
          </cell>
          <cell r="R89">
            <v>5045</v>
          </cell>
        </row>
        <row r="90">
          <cell r="A90" t="str">
            <v>San José</v>
          </cell>
          <cell r="B90" t="str">
            <v>Montes De Oca</v>
          </cell>
          <cell r="C90" t="str">
            <v>Mercedes</v>
          </cell>
          <cell r="N90" t="str">
            <v>Centro Educativo</v>
          </cell>
          <cell r="O90" t="str">
            <v>Aguirre</v>
          </cell>
          <cell r="P90" t="str">
            <v>Esc. Roncador</v>
          </cell>
          <cell r="Q90">
            <v>2</v>
          </cell>
          <cell r="R90">
            <v>3777</v>
          </cell>
        </row>
        <row r="91">
          <cell r="A91" t="str">
            <v>San José</v>
          </cell>
          <cell r="B91" t="str">
            <v>Montes De Oca</v>
          </cell>
          <cell r="C91" t="str">
            <v>San Rafael</v>
          </cell>
          <cell r="N91" t="str">
            <v>Centro Educativo</v>
          </cell>
          <cell r="O91" t="str">
            <v>Aguirre</v>
          </cell>
          <cell r="P91" t="str">
            <v>Esc. Sábalo</v>
          </cell>
          <cell r="Q91">
            <v>2</v>
          </cell>
          <cell r="R91">
            <v>3766</v>
          </cell>
        </row>
        <row r="92">
          <cell r="A92" t="str">
            <v>San José</v>
          </cell>
          <cell r="B92" t="str">
            <v>Turrubares</v>
          </cell>
          <cell r="C92" t="str">
            <v>San Pablo</v>
          </cell>
          <cell r="N92" t="str">
            <v>Centro Educativo</v>
          </cell>
          <cell r="O92" t="str">
            <v>Aguirre</v>
          </cell>
          <cell r="P92" t="str">
            <v>Esc. San Andrés</v>
          </cell>
          <cell r="Q92">
            <v>2</v>
          </cell>
          <cell r="R92">
            <v>3790</v>
          </cell>
        </row>
        <row r="93">
          <cell r="A93" t="str">
            <v>San José</v>
          </cell>
          <cell r="B93" t="str">
            <v>Turrubares</v>
          </cell>
          <cell r="C93" t="str">
            <v>San Pedro</v>
          </cell>
          <cell r="N93" t="str">
            <v>Centro Educativo</v>
          </cell>
          <cell r="O93" t="str">
            <v>Aguirre</v>
          </cell>
          <cell r="P93" t="str">
            <v>Esc. San Antonio</v>
          </cell>
          <cell r="Q93">
            <v>6</v>
          </cell>
          <cell r="R93">
            <v>3767</v>
          </cell>
        </row>
        <row r="94">
          <cell r="A94" t="str">
            <v>San José</v>
          </cell>
          <cell r="B94" t="str">
            <v>Turrubares</v>
          </cell>
          <cell r="C94" t="str">
            <v>San Juan De Mata</v>
          </cell>
          <cell r="N94" t="str">
            <v>Centro Educativo</v>
          </cell>
          <cell r="O94" t="str">
            <v>Aguirre</v>
          </cell>
          <cell r="P94" t="str">
            <v>Esc. San Cristóbal</v>
          </cell>
          <cell r="Q94">
            <v>2</v>
          </cell>
          <cell r="R94">
            <v>3789</v>
          </cell>
        </row>
        <row r="95">
          <cell r="A95" t="str">
            <v>San José</v>
          </cell>
          <cell r="B95" t="str">
            <v>Turrubares</v>
          </cell>
          <cell r="C95" t="str">
            <v>San Luis</v>
          </cell>
          <cell r="N95" t="str">
            <v>Centro Educativo</v>
          </cell>
          <cell r="O95" t="str">
            <v>Aguirre</v>
          </cell>
          <cell r="P95" t="str">
            <v>Esc. San Gerardo</v>
          </cell>
          <cell r="Q95">
            <v>4</v>
          </cell>
          <cell r="R95">
            <v>5044</v>
          </cell>
        </row>
        <row r="96">
          <cell r="A96" t="str">
            <v>San José</v>
          </cell>
          <cell r="B96" t="str">
            <v>Dota</v>
          </cell>
          <cell r="C96" t="str">
            <v>Santa María</v>
          </cell>
          <cell r="N96" t="str">
            <v>Centro Educativo</v>
          </cell>
          <cell r="O96" t="str">
            <v>Aguirre</v>
          </cell>
          <cell r="P96" t="str">
            <v>Esc. San Juan</v>
          </cell>
          <cell r="Q96">
            <v>3</v>
          </cell>
          <cell r="R96">
            <v>3769</v>
          </cell>
        </row>
        <row r="97">
          <cell r="A97" t="str">
            <v>San José</v>
          </cell>
          <cell r="B97" t="str">
            <v>Dota</v>
          </cell>
          <cell r="C97" t="str">
            <v>Jardín</v>
          </cell>
          <cell r="N97" t="str">
            <v>Centro Educativo</v>
          </cell>
          <cell r="O97" t="str">
            <v>Aguirre</v>
          </cell>
          <cell r="P97" t="str">
            <v>Esc. San Miguel</v>
          </cell>
          <cell r="Q97">
            <v>6</v>
          </cell>
          <cell r="R97">
            <v>3704</v>
          </cell>
        </row>
        <row r="98">
          <cell r="A98" t="str">
            <v>San José</v>
          </cell>
          <cell r="B98" t="str">
            <v>Dota</v>
          </cell>
          <cell r="C98" t="str">
            <v>Copey</v>
          </cell>
          <cell r="N98" t="str">
            <v>Centro Educativo</v>
          </cell>
          <cell r="O98" t="str">
            <v>Aguirre</v>
          </cell>
          <cell r="P98" t="str">
            <v>Esc. San Rafael Norte</v>
          </cell>
          <cell r="Q98">
            <v>6</v>
          </cell>
          <cell r="R98">
            <v>3780</v>
          </cell>
        </row>
        <row r="99">
          <cell r="A99" t="str">
            <v>San José</v>
          </cell>
          <cell r="B99" t="str">
            <v>Curridabat</v>
          </cell>
          <cell r="C99" t="str">
            <v>Curridabat</v>
          </cell>
          <cell r="N99" t="str">
            <v>Centro Educativo</v>
          </cell>
          <cell r="O99" t="str">
            <v>Aguirre</v>
          </cell>
          <cell r="P99" t="str">
            <v>Esc. Santa Marta</v>
          </cell>
          <cell r="Q99">
            <v>2</v>
          </cell>
          <cell r="R99">
            <v>3726</v>
          </cell>
        </row>
        <row r="100">
          <cell r="A100" t="str">
            <v>San José</v>
          </cell>
          <cell r="B100" t="str">
            <v>Curridabat</v>
          </cell>
          <cell r="C100" t="str">
            <v>Granadilla</v>
          </cell>
          <cell r="N100" t="str">
            <v>Centro Educativo</v>
          </cell>
          <cell r="O100" t="str">
            <v>Aguirre</v>
          </cell>
          <cell r="P100" t="str">
            <v>Esc. Santo Domingo</v>
          </cell>
          <cell r="Q100">
            <v>2</v>
          </cell>
          <cell r="R100">
            <v>3703</v>
          </cell>
        </row>
        <row r="101">
          <cell r="A101" t="str">
            <v>San José</v>
          </cell>
          <cell r="B101" t="str">
            <v>Curridabat</v>
          </cell>
          <cell r="C101" t="str">
            <v>Sánchez</v>
          </cell>
          <cell r="N101" t="str">
            <v>Centro Educativo</v>
          </cell>
          <cell r="O101" t="str">
            <v>Aguirre</v>
          </cell>
          <cell r="P101" t="str">
            <v>Esc. Sardinal</v>
          </cell>
          <cell r="Q101">
            <v>3</v>
          </cell>
          <cell r="R101">
            <v>3778</v>
          </cell>
        </row>
        <row r="102">
          <cell r="A102" t="str">
            <v>San José</v>
          </cell>
          <cell r="B102" t="str">
            <v>Curridabat</v>
          </cell>
          <cell r="C102" t="str">
            <v>Tirrases</v>
          </cell>
          <cell r="N102" t="str">
            <v>Centro Educativo</v>
          </cell>
          <cell r="O102" t="str">
            <v>Aguirre</v>
          </cell>
          <cell r="P102" t="str">
            <v>Esc. Sardinal Sur</v>
          </cell>
          <cell r="Q102">
            <v>3</v>
          </cell>
          <cell r="R102">
            <v>3779</v>
          </cell>
        </row>
        <row r="103">
          <cell r="A103" t="str">
            <v>San José</v>
          </cell>
          <cell r="B103" t="str">
            <v>Perez Zeledon</v>
          </cell>
          <cell r="C103" t="str">
            <v>San Isidro De El General</v>
          </cell>
          <cell r="N103" t="str">
            <v>Centro Educativo</v>
          </cell>
          <cell r="O103" t="str">
            <v>Aguirre</v>
          </cell>
          <cell r="P103" t="str">
            <v>Esc. Savegre</v>
          </cell>
          <cell r="Q103">
            <v>2</v>
          </cell>
          <cell r="R103">
            <v>5555</v>
          </cell>
        </row>
        <row r="104">
          <cell r="A104" t="str">
            <v>San José</v>
          </cell>
          <cell r="B104" t="str">
            <v>Perez Zeledon</v>
          </cell>
          <cell r="C104" t="str">
            <v>General</v>
          </cell>
          <cell r="N104" t="str">
            <v>Centro Educativo</v>
          </cell>
          <cell r="O104" t="str">
            <v>Aguirre</v>
          </cell>
          <cell r="P104" t="str">
            <v>Esc. Tárcoles</v>
          </cell>
          <cell r="Q104">
            <v>5</v>
          </cell>
          <cell r="R104">
            <v>3727</v>
          </cell>
        </row>
        <row r="105">
          <cell r="A105" t="str">
            <v>San José</v>
          </cell>
          <cell r="B105" t="str">
            <v>Perez Zeledon</v>
          </cell>
          <cell r="C105" t="str">
            <v>Daniel Flores</v>
          </cell>
          <cell r="N105" t="str">
            <v>Centro Educativo</v>
          </cell>
          <cell r="O105" t="str">
            <v>Aguirre</v>
          </cell>
          <cell r="P105" t="str">
            <v>Esc. Villa Nueva</v>
          </cell>
          <cell r="Q105">
            <v>1</v>
          </cell>
          <cell r="R105">
            <v>3781</v>
          </cell>
        </row>
        <row r="106">
          <cell r="A106" t="str">
            <v>San José</v>
          </cell>
          <cell r="B106" t="str">
            <v>Perez Zeledon</v>
          </cell>
          <cell r="C106" t="str">
            <v>Rivas</v>
          </cell>
          <cell r="N106" t="str">
            <v>Centro Educativo</v>
          </cell>
          <cell r="O106" t="str">
            <v>Aguirre</v>
          </cell>
          <cell r="P106" t="str">
            <v>Esc. Vista De Mar</v>
          </cell>
          <cell r="Q106">
            <v>4</v>
          </cell>
          <cell r="R106">
            <v>3782</v>
          </cell>
        </row>
        <row r="107">
          <cell r="A107" t="str">
            <v>San José</v>
          </cell>
          <cell r="B107" t="str">
            <v>Perez Zeledon</v>
          </cell>
          <cell r="C107" t="str">
            <v>San Pedro</v>
          </cell>
          <cell r="N107" t="str">
            <v>Centro Educativo</v>
          </cell>
          <cell r="O107" t="str">
            <v>Aguirre</v>
          </cell>
          <cell r="P107" t="str">
            <v>Liceo Quebrada Ganado</v>
          </cell>
          <cell r="Q107">
            <v>5</v>
          </cell>
          <cell r="R107">
            <v>5988</v>
          </cell>
        </row>
        <row r="108">
          <cell r="A108" t="str">
            <v>San José</v>
          </cell>
          <cell r="B108" t="str">
            <v>Perez Zeledon</v>
          </cell>
          <cell r="C108" t="str">
            <v>Platanares</v>
          </cell>
          <cell r="N108" t="str">
            <v>Centro Educativo</v>
          </cell>
          <cell r="O108" t="str">
            <v>Aguirre</v>
          </cell>
          <cell r="P108" t="str">
            <v>Liceo Rural Cerritos</v>
          </cell>
          <cell r="Q108">
            <v>6</v>
          </cell>
          <cell r="R108">
            <v>5837</v>
          </cell>
        </row>
        <row r="109">
          <cell r="A109" t="str">
            <v>San José</v>
          </cell>
          <cell r="B109" t="str">
            <v>Perez Zeledon</v>
          </cell>
          <cell r="C109" t="str">
            <v>Pejibaye</v>
          </cell>
          <cell r="N109" t="str">
            <v>Centro Educativo</v>
          </cell>
          <cell r="O109" t="str">
            <v>Aguirre</v>
          </cell>
          <cell r="P109" t="str">
            <v>Liceo Rural Cerros</v>
          </cell>
          <cell r="Q109">
            <v>6</v>
          </cell>
          <cell r="R109">
            <v>6273</v>
          </cell>
        </row>
        <row r="110">
          <cell r="A110" t="str">
            <v>San José</v>
          </cell>
          <cell r="B110" t="str">
            <v>Perez Zeledon</v>
          </cell>
          <cell r="C110" t="str">
            <v>Cajón</v>
          </cell>
          <cell r="N110" t="str">
            <v>Centro Educativo</v>
          </cell>
          <cell r="O110" t="str">
            <v>Aguirre</v>
          </cell>
          <cell r="P110" t="str">
            <v>Liceo Rural Coopesilencio</v>
          </cell>
          <cell r="Q110">
            <v>2</v>
          </cell>
          <cell r="R110">
            <v>5838</v>
          </cell>
        </row>
        <row r="111">
          <cell r="A111" t="str">
            <v>San José</v>
          </cell>
          <cell r="B111" t="str">
            <v>Perez Zeledon</v>
          </cell>
          <cell r="C111" t="str">
            <v>Barú</v>
          </cell>
          <cell r="N111" t="str">
            <v>Centro Educativo</v>
          </cell>
          <cell r="O111" t="str">
            <v>Aguirre</v>
          </cell>
          <cell r="P111" t="str">
            <v>Liceo Rural De Tarcoles</v>
          </cell>
          <cell r="Q111">
            <v>5</v>
          </cell>
          <cell r="R111">
            <v>5709</v>
          </cell>
        </row>
        <row r="112">
          <cell r="A112" t="str">
            <v>San José</v>
          </cell>
          <cell r="B112" t="str">
            <v>Perez Zeledon</v>
          </cell>
          <cell r="C112" t="str">
            <v>Río Nuevo</v>
          </cell>
          <cell r="N112" t="str">
            <v>Centro Educativo</v>
          </cell>
          <cell r="O112" t="str">
            <v>Aguirre</v>
          </cell>
          <cell r="P112" t="str">
            <v>Liceo Rural El Carmen Parrita</v>
          </cell>
          <cell r="Q112">
            <v>3</v>
          </cell>
          <cell r="R112">
            <v>5891</v>
          </cell>
        </row>
        <row r="113">
          <cell r="A113" t="str">
            <v>San José</v>
          </cell>
          <cell r="B113" t="str">
            <v>Perez Zeledon</v>
          </cell>
          <cell r="C113" t="str">
            <v>Páramo</v>
          </cell>
          <cell r="N113" t="str">
            <v>Centro Educativo</v>
          </cell>
          <cell r="O113" t="str">
            <v>Aguirre</v>
          </cell>
          <cell r="P113" t="str">
            <v>Liceo Rural Londres</v>
          </cell>
          <cell r="Q113">
            <v>1</v>
          </cell>
          <cell r="R113">
            <v>5871</v>
          </cell>
        </row>
        <row r="114">
          <cell r="A114" t="str">
            <v>San José</v>
          </cell>
          <cell r="B114" t="str">
            <v>Leon Cortes</v>
          </cell>
          <cell r="C114" t="str">
            <v>San Pablo</v>
          </cell>
          <cell r="N114" t="str">
            <v>Centro Educativo</v>
          </cell>
          <cell r="O114" t="str">
            <v>Aguirre</v>
          </cell>
          <cell r="P114" t="str">
            <v>Liceo Rural Santo Domingo</v>
          </cell>
          <cell r="Q114">
            <v>2</v>
          </cell>
          <cell r="R114">
            <v>5836</v>
          </cell>
        </row>
        <row r="115">
          <cell r="A115" t="str">
            <v>San José</v>
          </cell>
          <cell r="B115" t="str">
            <v>Leon Cortes</v>
          </cell>
          <cell r="C115" t="str">
            <v>San Andrés</v>
          </cell>
          <cell r="N115" t="str">
            <v>Centro Educativo</v>
          </cell>
          <cell r="O115" t="str">
            <v>Aguirre</v>
          </cell>
          <cell r="P115" t="str">
            <v>Nocturno De Jaco</v>
          </cell>
          <cell r="Q115">
            <v>5</v>
          </cell>
          <cell r="R115">
            <v>6523</v>
          </cell>
        </row>
        <row r="116">
          <cell r="A116" t="str">
            <v>San José</v>
          </cell>
          <cell r="B116" t="str">
            <v>Leon Cortes</v>
          </cell>
          <cell r="C116" t="str">
            <v>Llano Bonito</v>
          </cell>
          <cell r="N116" t="str">
            <v>Centro Educativo</v>
          </cell>
          <cell r="O116" t="str">
            <v>Aguirre</v>
          </cell>
          <cell r="P116" t="str">
            <v>Nocturno De Quepos</v>
          </cell>
          <cell r="Q116">
            <v>1</v>
          </cell>
          <cell r="R116">
            <v>4896</v>
          </cell>
        </row>
        <row r="117">
          <cell r="A117" t="str">
            <v>San José</v>
          </cell>
          <cell r="B117" t="str">
            <v>Leon Cortes</v>
          </cell>
          <cell r="C117" t="str">
            <v>San Isidro</v>
          </cell>
          <cell r="N117" t="str">
            <v>Centro Educativo</v>
          </cell>
          <cell r="O117" t="str">
            <v>Aguirre</v>
          </cell>
          <cell r="P117" t="str">
            <v>Nocturno La Julieta</v>
          </cell>
          <cell r="Q117">
            <v>4</v>
          </cell>
          <cell r="R117">
            <v>5682</v>
          </cell>
        </row>
        <row r="118">
          <cell r="A118" t="str">
            <v>San José</v>
          </cell>
          <cell r="B118" t="str">
            <v>Leon Cortes</v>
          </cell>
          <cell r="C118" t="str">
            <v>Santa Cruz</v>
          </cell>
          <cell r="N118" t="str">
            <v>Centro Educativo</v>
          </cell>
          <cell r="O118" t="str">
            <v>Aguirre</v>
          </cell>
          <cell r="P118" t="str">
            <v>Prog. Educ. Abierta Aguirre</v>
          </cell>
          <cell r="Q118">
            <v>1</v>
          </cell>
          <cell r="R118">
            <v>6619</v>
          </cell>
        </row>
        <row r="119">
          <cell r="A119" t="str">
            <v>San José</v>
          </cell>
          <cell r="B119" t="str">
            <v>Leon Cortes</v>
          </cell>
          <cell r="C119" t="str">
            <v>San Antonio</v>
          </cell>
          <cell r="N119" t="str">
            <v>Centro Educativo</v>
          </cell>
          <cell r="O119" t="str">
            <v>Aguirre</v>
          </cell>
          <cell r="P119" t="str">
            <v>Serv. Itin. Ens. Espec. Aguirre</v>
          </cell>
          <cell r="Q119">
            <v>1</v>
          </cell>
          <cell r="R119">
            <v>5266</v>
          </cell>
        </row>
        <row r="120">
          <cell r="A120" t="str">
            <v>Alajuela</v>
          </cell>
          <cell r="B120" t="str">
            <v>Alajuela</v>
          </cell>
          <cell r="C120" t="str">
            <v>Alajuela</v>
          </cell>
          <cell r="N120" t="str">
            <v>Centro Educativo</v>
          </cell>
          <cell r="O120" t="str">
            <v>Alajuela</v>
          </cell>
          <cell r="P120" t="str">
            <v>C.T.P. Bolivar</v>
          </cell>
          <cell r="Q120">
            <v>6</v>
          </cell>
          <cell r="R120">
            <v>6506</v>
          </cell>
        </row>
        <row r="121">
          <cell r="A121" t="str">
            <v>Alajuela</v>
          </cell>
          <cell r="B121" t="str">
            <v>Alajuela</v>
          </cell>
          <cell r="C121" t="str">
            <v>San José</v>
          </cell>
          <cell r="N121" t="str">
            <v>Centro Educativo</v>
          </cell>
          <cell r="O121" t="str">
            <v>Alajuela</v>
          </cell>
          <cell r="P121" t="str">
            <v>C.T.P. Carrizal</v>
          </cell>
          <cell r="Q121">
            <v>1</v>
          </cell>
          <cell r="R121">
            <v>6105</v>
          </cell>
        </row>
        <row r="122">
          <cell r="A122" t="str">
            <v>Alajuela</v>
          </cell>
          <cell r="B122" t="str">
            <v>Alajuela</v>
          </cell>
          <cell r="C122" t="str">
            <v>Carrizal</v>
          </cell>
          <cell r="N122" t="str">
            <v>Centro Educativo</v>
          </cell>
          <cell r="O122" t="str">
            <v>Alajuela</v>
          </cell>
          <cell r="P122" t="str">
            <v>C.T.P. De Atenas</v>
          </cell>
          <cell r="Q122">
            <v>8</v>
          </cell>
          <cell r="R122">
            <v>6547</v>
          </cell>
        </row>
        <row r="123">
          <cell r="A123" t="str">
            <v>Alajuela</v>
          </cell>
          <cell r="B123" t="str">
            <v>Alajuela</v>
          </cell>
          <cell r="C123" t="str">
            <v>San Antonio</v>
          </cell>
          <cell r="N123" t="str">
            <v>Centro Educativo</v>
          </cell>
          <cell r="O123" t="str">
            <v>Alajuela</v>
          </cell>
          <cell r="P123" t="str">
            <v>C.T.P. De San Rafael De Alajuela</v>
          </cell>
          <cell r="Q123">
            <v>4</v>
          </cell>
          <cell r="R123">
            <v>6635</v>
          </cell>
        </row>
        <row r="124">
          <cell r="A124" t="str">
            <v>Alajuela</v>
          </cell>
          <cell r="B124" t="str">
            <v>Alajuela</v>
          </cell>
          <cell r="C124" t="str">
            <v>Guácima</v>
          </cell>
          <cell r="N124" t="str">
            <v>Centro Educativo</v>
          </cell>
          <cell r="O124" t="str">
            <v>Alajuela</v>
          </cell>
          <cell r="P124" t="str">
            <v>C.T.P. Invu Las Cañas</v>
          </cell>
          <cell r="Q124">
            <v>2</v>
          </cell>
          <cell r="R124">
            <v>6033</v>
          </cell>
        </row>
        <row r="125">
          <cell r="A125" t="str">
            <v>Alajuela</v>
          </cell>
          <cell r="B125" t="str">
            <v>Alajuela</v>
          </cell>
          <cell r="C125" t="str">
            <v>San Isidro</v>
          </cell>
          <cell r="N125" t="str">
            <v>Centro Educativo</v>
          </cell>
          <cell r="O125" t="str">
            <v>Alajuela</v>
          </cell>
          <cell r="P125" t="str">
            <v>C.T.P. Jesus Ocaña Rojas</v>
          </cell>
          <cell r="Q125">
            <v>1</v>
          </cell>
          <cell r="R125">
            <v>4171</v>
          </cell>
        </row>
        <row r="126">
          <cell r="A126" t="str">
            <v>Alajuela</v>
          </cell>
          <cell r="B126" t="str">
            <v>Alajuela</v>
          </cell>
          <cell r="C126" t="str">
            <v>Sabanilla</v>
          </cell>
          <cell r="N126" t="str">
            <v>Centro Educativo</v>
          </cell>
          <cell r="O126" t="str">
            <v>Alajuela</v>
          </cell>
          <cell r="P126" t="str">
            <v>C.T.P. Nocturno Carlos Fallas Sibaja</v>
          </cell>
          <cell r="Q126">
            <v>1</v>
          </cell>
          <cell r="R126">
            <v>4844</v>
          </cell>
        </row>
        <row r="127">
          <cell r="A127" t="str">
            <v>Alajuela</v>
          </cell>
          <cell r="B127" t="str">
            <v>Alajuela</v>
          </cell>
          <cell r="C127" t="str">
            <v>San Rafael</v>
          </cell>
          <cell r="N127" t="str">
            <v>Centro Educativo</v>
          </cell>
          <cell r="O127" t="str">
            <v>Alajuela</v>
          </cell>
          <cell r="P127" t="str">
            <v>C.T.P. Ricardo Castro Beer</v>
          </cell>
          <cell r="Q127">
            <v>9</v>
          </cell>
          <cell r="R127">
            <v>4172</v>
          </cell>
        </row>
        <row r="128">
          <cell r="A128" t="str">
            <v>Alajuela</v>
          </cell>
          <cell r="B128" t="str">
            <v>Alajuela</v>
          </cell>
          <cell r="C128" t="str">
            <v>Río Segundo</v>
          </cell>
          <cell r="N128" t="str">
            <v>Centro Educativo</v>
          </cell>
          <cell r="O128" t="str">
            <v>Alajuela</v>
          </cell>
          <cell r="P128" t="str">
            <v>C.T.P. Ricardo Castro Beer</v>
          </cell>
          <cell r="Q128">
            <v>9</v>
          </cell>
          <cell r="R128">
            <v>4461</v>
          </cell>
        </row>
        <row r="129">
          <cell r="A129" t="str">
            <v>Alajuela</v>
          </cell>
          <cell r="B129" t="str">
            <v>Alajuela</v>
          </cell>
          <cell r="C129" t="str">
            <v>Desamparados</v>
          </cell>
          <cell r="N129" t="str">
            <v>Centro Educativo</v>
          </cell>
          <cell r="O129" t="str">
            <v>Alajuela</v>
          </cell>
          <cell r="P129" t="str">
            <v>C.T.P. Sabanilla</v>
          </cell>
          <cell r="Q129">
            <v>3</v>
          </cell>
          <cell r="R129">
            <v>6041</v>
          </cell>
        </row>
        <row r="130">
          <cell r="A130" t="str">
            <v>Alajuela</v>
          </cell>
          <cell r="B130" t="str">
            <v>Alajuela</v>
          </cell>
          <cell r="C130" t="str">
            <v>Turrúcares</v>
          </cell>
          <cell r="N130" t="str">
            <v>Centro Educativo</v>
          </cell>
          <cell r="O130" t="str">
            <v>Alajuela</v>
          </cell>
          <cell r="P130" t="str">
            <v>C.T.P. Sabanilla</v>
          </cell>
          <cell r="Q130">
            <v>3</v>
          </cell>
          <cell r="R130">
            <v>6507</v>
          </cell>
        </row>
        <row r="131">
          <cell r="A131" t="str">
            <v>Alajuela</v>
          </cell>
          <cell r="B131" t="str">
            <v>Alajuela</v>
          </cell>
          <cell r="C131" t="str">
            <v>Tambor</v>
          </cell>
          <cell r="N131" t="str">
            <v>Centro Educativo</v>
          </cell>
          <cell r="O131" t="str">
            <v>Alajuela</v>
          </cell>
          <cell r="P131" t="str">
            <v>C.T.P. San Mateo</v>
          </cell>
          <cell r="Q131">
            <v>9</v>
          </cell>
          <cell r="R131">
            <v>4173</v>
          </cell>
        </row>
        <row r="132">
          <cell r="A132" t="str">
            <v>Alajuela</v>
          </cell>
          <cell r="B132" t="str">
            <v>Alajuela</v>
          </cell>
          <cell r="C132" t="str">
            <v>La Garita</v>
          </cell>
          <cell r="N132" t="str">
            <v>Centro Educativo</v>
          </cell>
          <cell r="O132" t="str">
            <v>Alajuela</v>
          </cell>
          <cell r="P132" t="str">
            <v>C.T.P. San Rafael De Poas</v>
          </cell>
          <cell r="Q132">
            <v>7</v>
          </cell>
          <cell r="R132">
            <v>6508</v>
          </cell>
        </row>
        <row r="133">
          <cell r="A133" t="str">
            <v>Alajuela</v>
          </cell>
          <cell r="B133" t="str">
            <v>Alajuela</v>
          </cell>
          <cell r="C133" t="str">
            <v>Sarapiquí</v>
          </cell>
          <cell r="N133" t="str">
            <v>Centro Educativo</v>
          </cell>
          <cell r="O133" t="str">
            <v>Alajuela</v>
          </cell>
          <cell r="P133" t="str">
            <v>C.T.P. Santa Eulalia</v>
          </cell>
          <cell r="Q133">
            <v>8</v>
          </cell>
          <cell r="R133">
            <v>6537</v>
          </cell>
        </row>
        <row r="134">
          <cell r="A134" t="str">
            <v>Alajuela</v>
          </cell>
          <cell r="B134" t="str">
            <v>San Ramon</v>
          </cell>
          <cell r="C134" t="str">
            <v>San Ramón</v>
          </cell>
          <cell r="N134" t="str">
            <v>Centro Educativo</v>
          </cell>
          <cell r="O134" t="str">
            <v>Alajuela</v>
          </cell>
          <cell r="P134" t="str">
            <v>Caipad Aprodisa Atenas</v>
          </cell>
          <cell r="Q134">
            <v>8</v>
          </cell>
          <cell r="R134">
            <v>5274</v>
          </cell>
        </row>
        <row r="135">
          <cell r="A135" t="str">
            <v>Alajuela</v>
          </cell>
          <cell r="B135" t="str">
            <v>San Ramon</v>
          </cell>
          <cell r="C135" t="str">
            <v>Santiago</v>
          </cell>
          <cell r="N135" t="str">
            <v>Centro Educativo</v>
          </cell>
          <cell r="O135" t="str">
            <v>Alajuela</v>
          </cell>
          <cell r="P135" t="str">
            <v>Caipad Asoc. Taller Protegido Alajuela</v>
          </cell>
          <cell r="Q135">
            <v>2</v>
          </cell>
          <cell r="R135">
            <v>5437</v>
          </cell>
        </row>
        <row r="136">
          <cell r="A136" t="str">
            <v>Alajuela</v>
          </cell>
          <cell r="B136" t="str">
            <v>San Ramon</v>
          </cell>
          <cell r="C136" t="str">
            <v>San Juan</v>
          </cell>
          <cell r="N136" t="str">
            <v>Centro Educativo</v>
          </cell>
          <cell r="O136" t="str">
            <v>Alajuela</v>
          </cell>
          <cell r="P136" t="str">
            <v>Caipad Ataica</v>
          </cell>
          <cell r="Q136">
            <v>6</v>
          </cell>
          <cell r="R136">
            <v>4816</v>
          </cell>
        </row>
        <row r="137">
          <cell r="A137" t="str">
            <v>Alajuela</v>
          </cell>
          <cell r="B137" t="str">
            <v>San Ramon</v>
          </cell>
          <cell r="C137" t="str">
            <v>Piedades Norte</v>
          </cell>
          <cell r="N137" t="str">
            <v>Centro Educativo</v>
          </cell>
          <cell r="O137" t="str">
            <v>Alajuela</v>
          </cell>
          <cell r="P137" t="str">
            <v>Caipad Servio Flores Arroyo</v>
          </cell>
          <cell r="Q137">
            <v>2</v>
          </cell>
          <cell r="R137">
            <v>5357</v>
          </cell>
        </row>
        <row r="138">
          <cell r="A138" t="str">
            <v>Alajuela</v>
          </cell>
          <cell r="B138" t="str">
            <v>San Ramon</v>
          </cell>
          <cell r="C138" t="str">
            <v>Piedades Sur</v>
          </cell>
          <cell r="N138" t="str">
            <v>Centro Educativo</v>
          </cell>
          <cell r="O138" t="str">
            <v>Alajuela</v>
          </cell>
          <cell r="P138" t="str">
            <v>Cindea San Rafael-Cai Jorge Arturo Montero Castro</v>
          </cell>
          <cell r="Q138">
            <v>4</v>
          </cell>
          <cell r="R138">
            <v>5282</v>
          </cell>
        </row>
        <row r="139">
          <cell r="A139" t="str">
            <v>Alajuela</v>
          </cell>
          <cell r="B139" t="str">
            <v>San Ramon</v>
          </cell>
          <cell r="C139" t="str">
            <v>San Rafael</v>
          </cell>
          <cell r="N139" t="str">
            <v>Centro Educativo</v>
          </cell>
          <cell r="O139" t="str">
            <v>Alajuela</v>
          </cell>
          <cell r="P139" t="str">
            <v>Cnvmts. Esc. Bernardo Soto Alfaro</v>
          </cell>
          <cell r="Q139">
            <v>1</v>
          </cell>
          <cell r="R139">
            <v>6249</v>
          </cell>
        </row>
        <row r="140">
          <cell r="A140" t="str">
            <v>Alajuela</v>
          </cell>
          <cell r="B140" t="str">
            <v>San Ramon</v>
          </cell>
          <cell r="C140" t="str">
            <v>San Isidro</v>
          </cell>
          <cell r="N140" t="str">
            <v>Centro Educativo</v>
          </cell>
          <cell r="O140" t="str">
            <v>Alajuela</v>
          </cell>
          <cell r="P140" t="str">
            <v>Cnvmts. Esc. Central De Atenas</v>
          </cell>
          <cell r="Q140">
            <v>8</v>
          </cell>
          <cell r="R140">
            <v>6249</v>
          </cell>
        </row>
        <row r="141">
          <cell r="A141" t="str">
            <v>Alajuela</v>
          </cell>
          <cell r="B141" t="str">
            <v>San Ramon</v>
          </cell>
          <cell r="C141" t="str">
            <v>Angeles</v>
          </cell>
          <cell r="N141" t="str">
            <v>Centro Educativo</v>
          </cell>
          <cell r="O141" t="str">
            <v>Alajuela</v>
          </cell>
          <cell r="P141" t="str">
            <v>Cnvmts. Esc. Holanda</v>
          </cell>
          <cell r="Q141">
            <v>2</v>
          </cell>
          <cell r="R141">
            <v>6249</v>
          </cell>
        </row>
        <row r="142">
          <cell r="A142" t="str">
            <v>Alajuela</v>
          </cell>
          <cell r="B142" t="str">
            <v>San Ramon</v>
          </cell>
          <cell r="C142" t="str">
            <v>Alfaro</v>
          </cell>
          <cell r="N142" t="str">
            <v>Centro Educativo</v>
          </cell>
          <cell r="O142" t="str">
            <v>Alajuela</v>
          </cell>
          <cell r="P142" t="str">
            <v>Cnvmts. Esc. Primo Vargas Valverde</v>
          </cell>
          <cell r="Q142">
            <v>9</v>
          </cell>
          <cell r="R142">
            <v>6249</v>
          </cell>
        </row>
        <row r="143">
          <cell r="A143" t="str">
            <v>Alajuela</v>
          </cell>
          <cell r="B143" t="str">
            <v>San Ramon</v>
          </cell>
          <cell r="C143" t="str">
            <v>Volio</v>
          </cell>
          <cell r="N143" t="str">
            <v>Centro Educativo</v>
          </cell>
          <cell r="O143" t="str">
            <v>Alajuela</v>
          </cell>
          <cell r="P143" t="str">
            <v>Cnvmts. Esc. Simón Bolívar Palacios</v>
          </cell>
          <cell r="Q143">
            <v>10</v>
          </cell>
          <cell r="R143">
            <v>6249</v>
          </cell>
        </row>
        <row r="144">
          <cell r="A144" t="str">
            <v>Alajuela</v>
          </cell>
          <cell r="B144" t="str">
            <v>San Ramon</v>
          </cell>
          <cell r="C144" t="str">
            <v>Concepción</v>
          </cell>
          <cell r="N144" t="str">
            <v>Centro Educativo</v>
          </cell>
          <cell r="O144" t="str">
            <v>Alajuela</v>
          </cell>
          <cell r="P144" t="str">
            <v>Cnvmts. Liceo Barrio San Jose</v>
          </cell>
          <cell r="Q144">
            <v>5</v>
          </cell>
          <cell r="R144">
            <v>6249</v>
          </cell>
        </row>
        <row r="145">
          <cell r="A145" t="str">
            <v>Alajuela</v>
          </cell>
          <cell r="B145" t="str">
            <v>San Ramon</v>
          </cell>
          <cell r="C145" t="str">
            <v>Zapotal</v>
          </cell>
          <cell r="N145" t="str">
            <v>Centro Educativo</v>
          </cell>
          <cell r="O145" t="str">
            <v>Alajuela</v>
          </cell>
          <cell r="P145" t="str">
            <v>Cnvmts. Liceo De Poas</v>
          </cell>
          <cell r="Q145">
            <v>7</v>
          </cell>
          <cell r="R145">
            <v>6249</v>
          </cell>
        </row>
        <row r="146">
          <cell r="A146" t="str">
            <v>Alajuela</v>
          </cell>
          <cell r="B146" t="str">
            <v>San Ramon</v>
          </cell>
          <cell r="C146" t="str">
            <v>Peñas Blancas</v>
          </cell>
          <cell r="N146" t="str">
            <v>Centro Educativo</v>
          </cell>
          <cell r="O146" t="str">
            <v>Alajuela</v>
          </cell>
          <cell r="P146" t="str">
            <v>Cnvmts. Liceo San Rafael</v>
          </cell>
          <cell r="Q146">
            <v>4</v>
          </cell>
          <cell r="R146">
            <v>6249</v>
          </cell>
        </row>
        <row r="147">
          <cell r="A147" t="str">
            <v>Alajuela</v>
          </cell>
          <cell r="B147" t="str">
            <v>Grecia</v>
          </cell>
          <cell r="C147" t="str">
            <v>Grecia</v>
          </cell>
          <cell r="N147" t="str">
            <v>Centro Educativo</v>
          </cell>
          <cell r="O147" t="str">
            <v>Alajuela</v>
          </cell>
          <cell r="P147" t="str">
            <v>Colegio Ambientalista El Roble</v>
          </cell>
          <cell r="Q147">
            <v>4</v>
          </cell>
          <cell r="R147">
            <v>4015</v>
          </cell>
        </row>
        <row r="148">
          <cell r="A148" t="str">
            <v>Alajuela</v>
          </cell>
          <cell r="B148" t="str">
            <v>Grecia</v>
          </cell>
          <cell r="C148" t="str">
            <v>San Isidro</v>
          </cell>
          <cell r="N148" t="str">
            <v>Centro Educativo</v>
          </cell>
          <cell r="O148" t="str">
            <v>Alajuela</v>
          </cell>
          <cell r="P148" t="str">
            <v>Colegio Ambientalista El Roble</v>
          </cell>
          <cell r="Q148">
            <v>4</v>
          </cell>
          <cell r="R148">
            <v>5239</v>
          </cell>
        </row>
        <row r="149">
          <cell r="A149" t="str">
            <v>Alajuela</v>
          </cell>
          <cell r="B149" t="str">
            <v>Grecia</v>
          </cell>
          <cell r="C149" t="str">
            <v>San José</v>
          </cell>
          <cell r="N149" t="str">
            <v>Centro Educativo</v>
          </cell>
          <cell r="O149" t="str">
            <v>Alajuela</v>
          </cell>
          <cell r="P149" t="str">
            <v>Colegio El Carmen</v>
          </cell>
          <cell r="Q149">
            <v>2</v>
          </cell>
          <cell r="R149">
            <v>4023</v>
          </cell>
        </row>
        <row r="150">
          <cell r="A150" t="str">
            <v>Alajuela</v>
          </cell>
          <cell r="B150" t="str">
            <v>Grecia</v>
          </cell>
          <cell r="C150" t="str">
            <v>San Roque</v>
          </cell>
          <cell r="N150" t="str">
            <v>Centro Educativo</v>
          </cell>
          <cell r="O150" t="str">
            <v>Alajuela</v>
          </cell>
          <cell r="P150" t="str">
            <v>Colegio Gregorio Jose Ramirez Castro</v>
          </cell>
          <cell r="Q150">
            <v>2</v>
          </cell>
          <cell r="R150">
            <v>4022</v>
          </cell>
        </row>
        <row r="151">
          <cell r="A151" t="str">
            <v>Alajuela</v>
          </cell>
          <cell r="B151" t="str">
            <v>Grecia</v>
          </cell>
          <cell r="C151" t="str">
            <v>Tacares</v>
          </cell>
          <cell r="N151" t="str">
            <v>Centro Educativo</v>
          </cell>
          <cell r="O151" t="str">
            <v>Alajuela</v>
          </cell>
          <cell r="P151" t="str">
            <v>Colegio Gregorio Jose Ramirez Castro</v>
          </cell>
          <cell r="Q151">
            <v>2</v>
          </cell>
          <cell r="R151">
            <v>4456</v>
          </cell>
        </row>
        <row r="152">
          <cell r="A152" t="str">
            <v>Alajuela</v>
          </cell>
          <cell r="B152" t="str">
            <v>Grecia</v>
          </cell>
          <cell r="C152" t="str">
            <v>Río Cuarto</v>
          </cell>
          <cell r="N152" t="str">
            <v>Centro Educativo</v>
          </cell>
          <cell r="O152" t="str">
            <v>Alajuela</v>
          </cell>
          <cell r="P152" t="str">
            <v xml:space="preserve">Colegio Marista - Taller Prevocacional </v>
          </cell>
          <cell r="Q152">
            <v>2</v>
          </cell>
          <cell r="R152">
            <v>4475</v>
          </cell>
        </row>
        <row r="153">
          <cell r="A153" t="str">
            <v>Alajuela</v>
          </cell>
          <cell r="B153" t="str">
            <v>Grecia</v>
          </cell>
          <cell r="C153" t="str">
            <v>Puente De Piedra</v>
          </cell>
          <cell r="N153" t="str">
            <v>Centro Educativo</v>
          </cell>
          <cell r="O153" t="str">
            <v>Alajuela</v>
          </cell>
          <cell r="P153" t="str">
            <v>Colegio Redentorista San Alfonso</v>
          </cell>
          <cell r="Q153">
            <v>2</v>
          </cell>
          <cell r="R153">
            <v>4028</v>
          </cell>
        </row>
        <row r="154">
          <cell r="A154" t="str">
            <v>Alajuela</v>
          </cell>
          <cell r="B154" t="str">
            <v>Grecia</v>
          </cell>
          <cell r="C154" t="str">
            <v>Bolívar</v>
          </cell>
          <cell r="N154" t="str">
            <v>Centro Educativo</v>
          </cell>
          <cell r="O154" t="str">
            <v>Alajuela</v>
          </cell>
          <cell r="P154" t="str">
            <v>Colegio Tuetal Norte</v>
          </cell>
          <cell r="Q154">
            <v>5</v>
          </cell>
          <cell r="R154">
            <v>4013</v>
          </cell>
        </row>
        <row r="155">
          <cell r="A155" t="str">
            <v>Alajuela</v>
          </cell>
          <cell r="B155" t="str">
            <v>San Mateo</v>
          </cell>
          <cell r="C155" t="str">
            <v>San Mateo</v>
          </cell>
          <cell r="N155" t="str">
            <v>Centro Educativo</v>
          </cell>
          <cell r="O155" t="str">
            <v>Alajuela</v>
          </cell>
          <cell r="P155" t="str">
            <v>Enseñanza Especial De Grecia</v>
          </cell>
          <cell r="Q155">
            <v>6</v>
          </cell>
          <cell r="R155">
            <v>4440</v>
          </cell>
        </row>
        <row r="156">
          <cell r="A156" t="str">
            <v>Alajuela</v>
          </cell>
          <cell r="B156" t="str">
            <v>San Mateo</v>
          </cell>
          <cell r="C156" t="str">
            <v>Desmonte</v>
          </cell>
          <cell r="N156" t="str">
            <v>Centro Educativo</v>
          </cell>
          <cell r="O156" t="str">
            <v>Alajuela</v>
          </cell>
          <cell r="P156" t="str">
            <v>Enseñanza Especial Y Rehabilitacion Alajuela</v>
          </cell>
          <cell r="Q156">
            <v>1</v>
          </cell>
          <cell r="R156">
            <v>4439</v>
          </cell>
        </row>
        <row r="157">
          <cell r="A157" t="str">
            <v>Alajuela</v>
          </cell>
          <cell r="B157" t="str">
            <v>San Mateo</v>
          </cell>
          <cell r="C157" t="str">
            <v>Jesús María</v>
          </cell>
          <cell r="N157" t="str">
            <v>Centro Educativo</v>
          </cell>
          <cell r="O157" t="str">
            <v>Alajuela</v>
          </cell>
          <cell r="P157" t="str">
            <v>Esc. Aeropuerto</v>
          </cell>
          <cell r="Q157">
            <v>2</v>
          </cell>
          <cell r="R157">
            <v>1083</v>
          </cell>
        </row>
        <row r="158">
          <cell r="A158" t="str">
            <v>Alajuela</v>
          </cell>
          <cell r="B158" t="str">
            <v>Atenas</v>
          </cell>
          <cell r="C158" t="str">
            <v>Atenas</v>
          </cell>
          <cell r="N158" t="str">
            <v>Centro Educativo</v>
          </cell>
          <cell r="O158" t="str">
            <v>Alajuela</v>
          </cell>
          <cell r="P158" t="str">
            <v>Esc. Alberto Echandi Montero</v>
          </cell>
          <cell r="Q158">
            <v>3</v>
          </cell>
          <cell r="R158">
            <v>1199</v>
          </cell>
        </row>
        <row r="159">
          <cell r="A159" t="str">
            <v>Alajuela</v>
          </cell>
          <cell r="B159" t="str">
            <v>Atenas</v>
          </cell>
          <cell r="C159" t="str">
            <v>Jesús</v>
          </cell>
          <cell r="N159" t="str">
            <v>Centro Educativo</v>
          </cell>
          <cell r="O159" t="str">
            <v>Alajuela</v>
          </cell>
          <cell r="P159" t="str">
            <v>Esc. Alberto Echandi Montero</v>
          </cell>
          <cell r="Q159">
            <v>3</v>
          </cell>
          <cell r="R159">
            <v>4467</v>
          </cell>
        </row>
        <row r="160">
          <cell r="A160" t="str">
            <v>Alajuela</v>
          </cell>
          <cell r="B160" t="str">
            <v>Atenas</v>
          </cell>
          <cell r="C160" t="str">
            <v>Mercedes</v>
          </cell>
          <cell r="N160" t="str">
            <v>Centro Educativo</v>
          </cell>
          <cell r="O160" t="str">
            <v>Alajuela</v>
          </cell>
          <cell r="P160" t="str">
            <v>Esc. Alfredo Gomez Zamora</v>
          </cell>
          <cell r="Q160">
            <v>6</v>
          </cell>
          <cell r="R160">
            <v>1084</v>
          </cell>
        </row>
        <row r="161">
          <cell r="A161" t="str">
            <v>Alajuela</v>
          </cell>
          <cell r="B161" t="str">
            <v>Atenas</v>
          </cell>
          <cell r="C161" t="str">
            <v>San Isidro</v>
          </cell>
          <cell r="N161" t="str">
            <v>Centro Educativo</v>
          </cell>
          <cell r="O161" t="str">
            <v>Alajuela</v>
          </cell>
          <cell r="P161" t="str">
            <v>Esc. Alice Moya Rodriguez</v>
          </cell>
          <cell r="Q161">
            <v>6</v>
          </cell>
          <cell r="R161">
            <v>1213</v>
          </cell>
        </row>
        <row r="162">
          <cell r="A162" t="str">
            <v>Alajuela</v>
          </cell>
          <cell r="B162" t="str">
            <v>Atenas</v>
          </cell>
          <cell r="C162" t="str">
            <v>Concepción</v>
          </cell>
          <cell r="N162" t="str">
            <v>Centro Educativo</v>
          </cell>
          <cell r="O162" t="str">
            <v>Alajuela</v>
          </cell>
          <cell r="P162" t="str">
            <v>Esc. Alice Moya Rodriguez</v>
          </cell>
          <cell r="Q162">
            <v>6</v>
          </cell>
          <cell r="R162">
            <v>4451</v>
          </cell>
        </row>
        <row r="163">
          <cell r="A163" t="str">
            <v>Alajuela</v>
          </cell>
          <cell r="B163" t="str">
            <v>Atenas</v>
          </cell>
          <cell r="C163" t="str">
            <v>San José</v>
          </cell>
          <cell r="N163" t="str">
            <v>Centro Educativo</v>
          </cell>
          <cell r="O163" t="str">
            <v>Alajuela</v>
          </cell>
          <cell r="P163" t="str">
            <v>Esc. Alto Del Monte</v>
          </cell>
          <cell r="Q163">
            <v>8</v>
          </cell>
          <cell r="R163">
            <v>1234</v>
          </cell>
        </row>
        <row r="164">
          <cell r="A164" t="str">
            <v>Alajuela</v>
          </cell>
          <cell r="B164" t="str">
            <v>Atenas</v>
          </cell>
          <cell r="C164" t="str">
            <v>Santa Eulalia</v>
          </cell>
          <cell r="N164" t="str">
            <v>Centro Educativo</v>
          </cell>
          <cell r="O164" t="str">
            <v>Alajuela</v>
          </cell>
          <cell r="P164" t="str">
            <v>Esc. Alto Lopez</v>
          </cell>
          <cell r="Q164">
            <v>8</v>
          </cell>
          <cell r="R164">
            <v>1089</v>
          </cell>
        </row>
        <row r="165">
          <cell r="A165" t="str">
            <v>Alajuela</v>
          </cell>
          <cell r="B165" t="str">
            <v>Naranjo</v>
          </cell>
          <cell r="C165" t="str">
            <v>Naranjo</v>
          </cell>
          <cell r="N165" t="str">
            <v>Centro Educativo</v>
          </cell>
          <cell r="O165" t="str">
            <v>Alajuela</v>
          </cell>
          <cell r="P165" t="str">
            <v>Esc. Altos De Cajón</v>
          </cell>
          <cell r="Q165">
            <v>6</v>
          </cell>
          <cell r="R165">
            <v>1147</v>
          </cell>
        </row>
        <row r="166">
          <cell r="A166" t="str">
            <v>Alajuela</v>
          </cell>
          <cell r="B166" t="str">
            <v>Naranjo</v>
          </cell>
          <cell r="C166" t="str">
            <v>San Miguel</v>
          </cell>
          <cell r="N166" t="str">
            <v>Centro Educativo</v>
          </cell>
          <cell r="O166" t="str">
            <v>Alajuela</v>
          </cell>
          <cell r="P166" t="str">
            <v>Esc. Altos De Naranjo</v>
          </cell>
          <cell r="Q166">
            <v>8</v>
          </cell>
          <cell r="R166">
            <v>1093</v>
          </cell>
        </row>
        <row r="167">
          <cell r="A167" t="str">
            <v>Alajuela</v>
          </cell>
          <cell r="B167" t="str">
            <v>Naranjo</v>
          </cell>
          <cell r="C167" t="str">
            <v>San José</v>
          </cell>
          <cell r="N167" t="str">
            <v>Centro Educativo</v>
          </cell>
          <cell r="O167" t="str">
            <v>Alajuela</v>
          </cell>
          <cell r="P167" t="str">
            <v>Esc. Arturo Quiros Carranza</v>
          </cell>
          <cell r="Q167">
            <v>9</v>
          </cell>
          <cell r="R167">
            <v>1128</v>
          </cell>
        </row>
        <row r="168">
          <cell r="A168" t="str">
            <v>Alajuela</v>
          </cell>
          <cell r="B168" t="str">
            <v>Naranjo</v>
          </cell>
          <cell r="C168" t="str">
            <v>Cirrí Sur</v>
          </cell>
          <cell r="N168" t="str">
            <v>Centro Educativo</v>
          </cell>
          <cell r="O168" t="str">
            <v>Alajuela</v>
          </cell>
          <cell r="P168" t="str">
            <v>Esc. Ascension Esquivel Ibarra</v>
          </cell>
          <cell r="Q168">
            <v>1</v>
          </cell>
          <cell r="R168">
            <v>4452</v>
          </cell>
        </row>
        <row r="169">
          <cell r="A169" t="str">
            <v>Alajuela</v>
          </cell>
          <cell r="B169" t="str">
            <v>Naranjo</v>
          </cell>
          <cell r="C169" t="str">
            <v>San Jerónimo</v>
          </cell>
          <cell r="N169" t="str">
            <v>Centro Educativo</v>
          </cell>
          <cell r="O169" t="str">
            <v>Alajuela</v>
          </cell>
          <cell r="P169" t="str">
            <v>Esc. Ascensión Esquivel Ibarra</v>
          </cell>
          <cell r="Q169">
            <v>1</v>
          </cell>
          <cell r="R169">
            <v>1112</v>
          </cell>
        </row>
        <row r="170">
          <cell r="A170" t="str">
            <v>Alajuela</v>
          </cell>
          <cell r="B170" t="str">
            <v>Naranjo</v>
          </cell>
          <cell r="C170" t="str">
            <v>San Juan</v>
          </cell>
          <cell r="N170" t="str">
            <v>Centro Educativo</v>
          </cell>
          <cell r="O170" t="str">
            <v>Alajuela</v>
          </cell>
          <cell r="P170" t="str">
            <v>Esc. Barroeta</v>
          </cell>
          <cell r="Q170">
            <v>8</v>
          </cell>
          <cell r="R170">
            <v>1102</v>
          </cell>
        </row>
        <row r="171">
          <cell r="A171" t="str">
            <v>Alajuela</v>
          </cell>
          <cell r="B171" t="str">
            <v>Naranjo</v>
          </cell>
          <cell r="C171" t="str">
            <v>Rosario</v>
          </cell>
          <cell r="N171" t="str">
            <v>Centro Educativo</v>
          </cell>
          <cell r="O171" t="str">
            <v>Alajuela</v>
          </cell>
          <cell r="P171" t="str">
            <v>Esc. Bartolomé Androvetto Garello</v>
          </cell>
          <cell r="Q171">
            <v>9</v>
          </cell>
          <cell r="R171">
            <v>1103</v>
          </cell>
        </row>
        <row r="172">
          <cell r="A172" t="str">
            <v>Alajuela</v>
          </cell>
          <cell r="B172" t="str">
            <v>Palmares</v>
          </cell>
          <cell r="C172" t="str">
            <v>Palmares</v>
          </cell>
          <cell r="N172" t="str">
            <v>Centro Educativo</v>
          </cell>
          <cell r="O172" t="str">
            <v>Alajuela</v>
          </cell>
          <cell r="P172" t="str">
            <v>Esc. Bernardo Soto Alfaro</v>
          </cell>
          <cell r="Q172">
            <v>1</v>
          </cell>
          <cell r="R172">
            <v>1104</v>
          </cell>
        </row>
        <row r="173">
          <cell r="A173" t="str">
            <v>Alajuela</v>
          </cell>
          <cell r="B173" t="str">
            <v>Palmares</v>
          </cell>
          <cell r="C173" t="str">
            <v>Zaragoza</v>
          </cell>
          <cell r="N173" t="str">
            <v>Centro Educativo</v>
          </cell>
          <cell r="O173" t="str">
            <v>Alajuela</v>
          </cell>
          <cell r="P173" t="str">
            <v>Esc. Bernardo Soto Alfaro</v>
          </cell>
          <cell r="Q173">
            <v>1</v>
          </cell>
          <cell r="R173">
            <v>4445</v>
          </cell>
        </row>
        <row r="174">
          <cell r="A174" t="str">
            <v>Alajuela</v>
          </cell>
          <cell r="B174" t="str">
            <v>Palmares</v>
          </cell>
          <cell r="C174" t="str">
            <v>Buenos Aires</v>
          </cell>
          <cell r="N174" t="str">
            <v>Centro Educativo</v>
          </cell>
          <cell r="O174" t="str">
            <v>Alajuela</v>
          </cell>
          <cell r="P174" t="str">
            <v>Esc. California</v>
          </cell>
          <cell r="Q174">
            <v>2</v>
          </cell>
          <cell r="R174">
            <v>1099</v>
          </cell>
        </row>
        <row r="175">
          <cell r="A175" t="str">
            <v>Alajuela</v>
          </cell>
          <cell r="B175" t="str">
            <v>Palmares</v>
          </cell>
          <cell r="C175" t="str">
            <v>Santiago</v>
          </cell>
          <cell r="N175" t="str">
            <v>Centro Educativo</v>
          </cell>
          <cell r="O175" t="str">
            <v>Alajuela</v>
          </cell>
          <cell r="P175" t="str">
            <v>Esc. Calle Liles</v>
          </cell>
          <cell r="Q175">
            <v>7</v>
          </cell>
          <cell r="R175">
            <v>1101</v>
          </cell>
        </row>
        <row r="176">
          <cell r="A176" t="str">
            <v>Alajuela</v>
          </cell>
          <cell r="B176" t="str">
            <v>Palmares</v>
          </cell>
          <cell r="C176" t="str">
            <v>Candelaria</v>
          </cell>
          <cell r="N176" t="str">
            <v>Centro Educativo</v>
          </cell>
          <cell r="O176" t="str">
            <v>Alajuela</v>
          </cell>
          <cell r="P176" t="str">
            <v>Esc. Carbonal</v>
          </cell>
          <cell r="Q176">
            <v>3</v>
          </cell>
          <cell r="R176">
            <v>1135</v>
          </cell>
        </row>
        <row r="177">
          <cell r="A177" t="str">
            <v>Alajuela</v>
          </cell>
          <cell r="B177" t="str">
            <v>Palmares</v>
          </cell>
          <cell r="C177" t="str">
            <v>Esquipulas</v>
          </cell>
          <cell r="N177" t="str">
            <v>Centro Educativo</v>
          </cell>
          <cell r="O177" t="str">
            <v>Alajuela</v>
          </cell>
          <cell r="P177" t="str">
            <v>Esc. Carlos Manuel Rojas Quiros</v>
          </cell>
          <cell r="Q177">
            <v>10</v>
          </cell>
          <cell r="R177">
            <v>1149</v>
          </cell>
        </row>
        <row r="178">
          <cell r="A178" t="str">
            <v>Alajuela</v>
          </cell>
          <cell r="B178" t="str">
            <v>Palmares</v>
          </cell>
          <cell r="C178" t="str">
            <v>Granja</v>
          </cell>
          <cell r="N178" t="str">
            <v>Centro Educativo</v>
          </cell>
          <cell r="O178" t="str">
            <v>Alajuela</v>
          </cell>
          <cell r="P178" t="str">
            <v>Esc. Carlos María Rodríguez</v>
          </cell>
          <cell r="Q178">
            <v>10</v>
          </cell>
          <cell r="R178">
            <v>1109</v>
          </cell>
        </row>
        <row r="179">
          <cell r="A179" t="str">
            <v>Alajuela</v>
          </cell>
          <cell r="B179" t="str">
            <v>Poas</v>
          </cell>
          <cell r="C179" t="str">
            <v>San Pedro</v>
          </cell>
          <cell r="N179" t="str">
            <v>Centro Educativo</v>
          </cell>
          <cell r="O179" t="str">
            <v>Alajuela</v>
          </cell>
          <cell r="P179" t="str">
            <v>Esc. Cebadilla</v>
          </cell>
          <cell r="Q179">
            <v>9</v>
          </cell>
          <cell r="R179">
            <v>5331</v>
          </cell>
        </row>
        <row r="180">
          <cell r="A180" t="str">
            <v>Alajuela</v>
          </cell>
          <cell r="B180" t="str">
            <v>Poas</v>
          </cell>
          <cell r="C180" t="str">
            <v>San Juan</v>
          </cell>
          <cell r="N180" t="str">
            <v>Centro Educativo</v>
          </cell>
          <cell r="O180" t="str">
            <v>Alajuela</v>
          </cell>
          <cell r="P180" t="str">
            <v>Esc. Central De Atenas</v>
          </cell>
          <cell r="Q180">
            <v>8</v>
          </cell>
          <cell r="R180">
            <v>1119</v>
          </cell>
        </row>
        <row r="181">
          <cell r="A181" t="str">
            <v>Alajuela</v>
          </cell>
          <cell r="B181" t="str">
            <v>Poas</v>
          </cell>
          <cell r="C181" t="str">
            <v>San Rafael</v>
          </cell>
          <cell r="N181" t="str">
            <v>Centro Educativo</v>
          </cell>
          <cell r="O181" t="str">
            <v>Alajuela</v>
          </cell>
          <cell r="P181" t="str">
            <v>Esc. Central De Atenas</v>
          </cell>
          <cell r="Q181">
            <v>8</v>
          </cell>
          <cell r="R181">
            <v>4443</v>
          </cell>
        </row>
        <row r="182">
          <cell r="A182" t="str">
            <v>Alajuela</v>
          </cell>
          <cell r="B182" t="str">
            <v>Poas</v>
          </cell>
          <cell r="C182" t="str">
            <v>Carrillos</v>
          </cell>
          <cell r="N182" t="str">
            <v>Centro Educativo</v>
          </cell>
          <cell r="O182" t="str">
            <v>Alajuela</v>
          </cell>
          <cell r="P182" t="str">
            <v>Esc. Chilamate</v>
          </cell>
          <cell r="Q182">
            <v>7</v>
          </cell>
          <cell r="R182">
            <v>1121</v>
          </cell>
        </row>
        <row r="183">
          <cell r="A183" t="str">
            <v>Alajuela</v>
          </cell>
          <cell r="B183" t="str">
            <v>Poas</v>
          </cell>
          <cell r="C183" t="str">
            <v>Sabana Redonda</v>
          </cell>
          <cell r="N183" t="str">
            <v>Centro Educativo</v>
          </cell>
          <cell r="O183" t="str">
            <v>Alajuela</v>
          </cell>
          <cell r="P183" t="str">
            <v>Esc. Chucaz De Mora</v>
          </cell>
          <cell r="Q183">
            <v>8</v>
          </cell>
          <cell r="R183">
            <v>1123</v>
          </cell>
        </row>
        <row r="184">
          <cell r="A184" t="str">
            <v>Alajuela</v>
          </cell>
          <cell r="B184" t="str">
            <v>Orotina</v>
          </cell>
          <cell r="C184" t="str">
            <v>Orotina</v>
          </cell>
          <cell r="N184" t="str">
            <v>Centro Educativo</v>
          </cell>
          <cell r="O184" t="str">
            <v>Alajuela</v>
          </cell>
          <cell r="P184" t="str">
            <v>Esc. Cinco Esquinas</v>
          </cell>
          <cell r="Q184">
            <v>1</v>
          </cell>
          <cell r="R184">
            <v>1232</v>
          </cell>
        </row>
        <row r="185">
          <cell r="A185" t="str">
            <v>Alajuela</v>
          </cell>
          <cell r="B185" t="str">
            <v>Orotina</v>
          </cell>
          <cell r="C185" t="str">
            <v>Mastate</v>
          </cell>
          <cell r="N185" t="str">
            <v>Centro Educativo</v>
          </cell>
          <cell r="O185" t="str">
            <v>Alajuela</v>
          </cell>
          <cell r="P185" t="str">
            <v>Esc. David Gonzalez Alfaro</v>
          </cell>
          <cell r="Q185">
            <v>2</v>
          </cell>
          <cell r="R185">
            <v>4465</v>
          </cell>
        </row>
        <row r="186">
          <cell r="A186" t="str">
            <v>Alajuela</v>
          </cell>
          <cell r="B186" t="str">
            <v>Orotina</v>
          </cell>
          <cell r="C186" t="str">
            <v>Hacienda Vieja</v>
          </cell>
          <cell r="N186" t="str">
            <v>Centro Educativo</v>
          </cell>
          <cell r="O186" t="str">
            <v>Alajuela</v>
          </cell>
          <cell r="P186" t="str">
            <v>Esc. David González Alfaro</v>
          </cell>
          <cell r="Q186">
            <v>2</v>
          </cell>
          <cell r="R186">
            <v>1192</v>
          </cell>
        </row>
        <row r="187">
          <cell r="A187" t="str">
            <v>Alajuela</v>
          </cell>
          <cell r="B187" t="str">
            <v>Orotina</v>
          </cell>
          <cell r="C187" t="str">
            <v>Coyolar</v>
          </cell>
          <cell r="N187" t="str">
            <v>Centro Educativo</v>
          </cell>
          <cell r="O187" t="str">
            <v>Alajuela</v>
          </cell>
          <cell r="P187" t="str">
            <v>Esc. Desamparados</v>
          </cell>
          <cell r="Q187">
            <v>9</v>
          </cell>
          <cell r="R187">
            <v>1138</v>
          </cell>
        </row>
        <row r="188">
          <cell r="A188" t="str">
            <v>Alajuela</v>
          </cell>
          <cell r="B188" t="str">
            <v>Orotina</v>
          </cell>
          <cell r="C188" t="str">
            <v>Ceiba</v>
          </cell>
          <cell r="N188" t="str">
            <v>Centro Educativo</v>
          </cell>
          <cell r="O188" t="str">
            <v>Alajuela</v>
          </cell>
          <cell r="P188" t="str">
            <v>Esc. Dr. Adolfo Jimenez De La Guardia</v>
          </cell>
          <cell r="Q188">
            <v>3</v>
          </cell>
          <cell r="R188">
            <v>5237</v>
          </cell>
        </row>
        <row r="189">
          <cell r="A189" t="str">
            <v>Alajuela</v>
          </cell>
          <cell r="B189" t="str">
            <v>San Carlos</v>
          </cell>
          <cell r="C189" t="str">
            <v>Quesada</v>
          </cell>
          <cell r="N189" t="str">
            <v>Centro Educativo</v>
          </cell>
          <cell r="O189" t="str">
            <v>Alajuela</v>
          </cell>
          <cell r="P189" t="str">
            <v>Esc. Dr. Adolfo Jiménez De La Guardia</v>
          </cell>
          <cell r="Q189">
            <v>3</v>
          </cell>
          <cell r="R189">
            <v>1227</v>
          </cell>
        </row>
        <row r="190">
          <cell r="A190" t="str">
            <v>Alajuela</v>
          </cell>
          <cell r="B190" t="str">
            <v>San Carlos</v>
          </cell>
          <cell r="C190" t="str">
            <v>Florencia</v>
          </cell>
          <cell r="N190" t="str">
            <v>Centro Educativo</v>
          </cell>
          <cell r="O190" t="str">
            <v>Alajuela</v>
          </cell>
          <cell r="P190" t="str">
            <v>Esc. Dulce Nombre</v>
          </cell>
          <cell r="Q190">
            <v>9</v>
          </cell>
          <cell r="R190">
            <v>1140</v>
          </cell>
        </row>
        <row r="191">
          <cell r="A191" t="str">
            <v>Alajuela</v>
          </cell>
          <cell r="B191" t="str">
            <v>San Carlos</v>
          </cell>
          <cell r="C191" t="str">
            <v>Buenavista</v>
          </cell>
          <cell r="N191" t="str">
            <v>Centro Educativo</v>
          </cell>
          <cell r="O191" t="str">
            <v>Alajuela</v>
          </cell>
          <cell r="P191" t="str">
            <v>Esc. Eduardo Pinto Hernández</v>
          </cell>
          <cell r="Q191">
            <v>10</v>
          </cell>
          <cell r="R191">
            <v>1182</v>
          </cell>
        </row>
        <row r="192">
          <cell r="A192" t="str">
            <v>Alajuela</v>
          </cell>
          <cell r="B192" t="str">
            <v>San Carlos</v>
          </cell>
          <cell r="C192" t="str">
            <v>Aguas Zarcas</v>
          </cell>
          <cell r="N192" t="str">
            <v>Centro Educativo</v>
          </cell>
          <cell r="O192" t="str">
            <v>Alajuela</v>
          </cell>
          <cell r="P192" t="str">
            <v>Esc. Educoop</v>
          </cell>
          <cell r="Q192">
            <v>3</v>
          </cell>
          <cell r="R192">
            <v>1145</v>
          </cell>
        </row>
        <row r="193">
          <cell r="A193" t="str">
            <v>Alajuela</v>
          </cell>
          <cell r="B193" t="str">
            <v>San Carlos</v>
          </cell>
          <cell r="C193" t="str">
            <v>Venecia</v>
          </cell>
          <cell r="N193" t="str">
            <v>Centro Educativo</v>
          </cell>
          <cell r="O193" t="str">
            <v>Alajuela</v>
          </cell>
          <cell r="P193" t="str">
            <v>Esc. El Achiote</v>
          </cell>
          <cell r="Q193">
            <v>6</v>
          </cell>
          <cell r="R193">
            <v>1095</v>
          </cell>
        </row>
        <row r="194">
          <cell r="A194" t="str">
            <v>Alajuela</v>
          </cell>
          <cell r="B194" t="str">
            <v>San Carlos</v>
          </cell>
          <cell r="C194" t="str">
            <v>Pital</v>
          </cell>
          <cell r="N194" t="str">
            <v>Centro Educativo</v>
          </cell>
          <cell r="O194" t="str">
            <v>Alajuela</v>
          </cell>
          <cell r="P194" t="str">
            <v>Esc. El Cajón</v>
          </cell>
          <cell r="Q194">
            <v>6</v>
          </cell>
          <cell r="R194">
            <v>1233</v>
          </cell>
        </row>
        <row r="195">
          <cell r="A195" t="str">
            <v>Alajuela</v>
          </cell>
          <cell r="B195" t="str">
            <v>San Carlos</v>
          </cell>
          <cell r="C195" t="str">
            <v>Fortuna</v>
          </cell>
          <cell r="N195" t="str">
            <v>Centro Educativo</v>
          </cell>
          <cell r="O195" t="str">
            <v>Alajuela</v>
          </cell>
          <cell r="P195" t="str">
            <v>Esc. El Roble</v>
          </cell>
          <cell r="Q195">
            <v>4</v>
          </cell>
          <cell r="R195">
            <v>1148</v>
          </cell>
        </row>
        <row r="196">
          <cell r="A196" t="str">
            <v>Alajuela</v>
          </cell>
          <cell r="B196" t="str">
            <v>San Carlos</v>
          </cell>
          <cell r="C196" t="str">
            <v>Tigra</v>
          </cell>
          <cell r="N196" t="str">
            <v>Centro Educativo</v>
          </cell>
          <cell r="O196" t="str">
            <v>Alajuela</v>
          </cell>
          <cell r="P196" t="str">
            <v>Esc. El Roble</v>
          </cell>
          <cell r="Q196">
            <v>4</v>
          </cell>
          <cell r="R196">
            <v>4479</v>
          </cell>
        </row>
        <row r="197">
          <cell r="A197" t="str">
            <v>Alajuela</v>
          </cell>
          <cell r="B197" t="str">
            <v>San Carlos</v>
          </cell>
          <cell r="C197" t="str">
            <v>Palmera</v>
          </cell>
          <cell r="N197" t="str">
            <v>Centro Educativo</v>
          </cell>
          <cell r="O197" t="str">
            <v>Alajuela</v>
          </cell>
          <cell r="P197" t="str">
            <v>Esc. El Sitio</v>
          </cell>
          <cell r="Q197">
            <v>7</v>
          </cell>
          <cell r="R197">
            <v>4948</v>
          </cell>
        </row>
        <row r="198">
          <cell r="A198" t="str">
            <v>Alajuela</v>
          </cell>
          <cell r="B198" t="str">
            <v>San Carlos</v>
          </cell>
          <cell r="C198" t="str">
            <v>Venado</v>
          </cell>
          <cell r="N198" t="str">
            <v>Centro Educativo</v>
          </cell>
          <cell r="O198" t="str">
            <v>Alajuela</v>
          </cell>
          <cell r="P198" t="str">
            <v>Esc. Enrique Pinto Fernandez</v>
          </cell>
          <cell r="Q198">
            <v>4</v>
          </cell>
          <cell r="R198">
            <v>4448</v>
          </cell>
        </row>
        <row r="199">
          <cell r="A199" t="str">
            <v>Alajuela</v>
          </cell>
          <cell r="B199" t="str">
            <v>San Carlos</v>
          </cell>
          <cell r="C199" t="str">
            <v>Cutris</v>
          </cell>
          <cell r="N199" t="str">
            <v>Centro Educativo</v>
          </cell>
          <cell r="O199" t="str">
            <v>Alajuela</v>
          </cell>
          <cell r="P199" t="str">
            <v>Esc. Enrique Pinto Fernández</v>
          </cell>
          <cell r="Q199">
            <v>4</v>
          </cell>
          <cell r="R199">
            <v>1212</v>
          </cell>
        </row>
        <row r="200">
          <cell r="A200" t="str">
            <v>Alajuela</v>
          </cell>
          <cell r="B200" t="str">
            <v>San Carlos</v>
          </cell>
          <cell r="C200" t="str">
            <v>Monterrey</v>
          </cell>
          <cell r="N200" t="str">
            <v>Centro Educativo</v>
          </cell>
          <cell r="O200" t="str">
            <v>Alajuela</v>
          </cell>
          <cell r="P200" t="str">
            <v>Esc. Enrique Riba Morella</v>
          </cell>
          <cell r="Q200">
            <v>3</v>
          </cell>
          <cell r="R200">
            <v>1171</v>
          </cell>
        </row>
        <row r="201">
          <cell r="A201" t="str">
            <v>Alajuela</v>
          </cell>
          <cell r="B201" t="str">
            <v>San Carlos</v>
          </cell>
          <cell r="C201" t="str">
            <v>Pocosol</v>
          </cell>
          <cell r="N201" t="str">
            <v>Centro Educativo</v>
          </cell>
          <cell r="O201" t="str">
            <v>Alajuela</v>
          </cell>
          <cell r="P201" t="str">
            <v>Esc. Ermida Blanco González</v>
          </cell>
          <cell r="Q201">
            <v>3</v>
          </cell>
          <cell r="R201">
            <v>1193</v>
          </cell>
        </row>
        <row r="202">
          <cell r="A202" t="str">
            <v>Alajuela</v>
          </cell>
          <cell r="B202" t="str">
            <v>Alfaro Ruiz</v>
          </cell>
          <cell r="C202" t="str">
            <v>Zarcero</v>
          </cell>
          <cell r="N202" t="str">
            <v>Centro Educativo</v>
          </cell>
          <cell r="O202" t="str">
            <v>Alajuela</v>
          </cell>
          <cell r="P202" t="str">
            <v>Esc. Estanquillos</v>
          </cell>
          <cell r="Q202">
            <v>8</v>
          </cell>
          <cell r="R202">
            <v>1151</v>
          </cell>
        </row>
        <row r="203">
          <cell r="A203" t="str">
            <v>Alajuela</v>
          </cell>
          <cell r="B203" t="str">
            <v>Alfaro Ruiz</v>
          </cell>
          <cell r="C203" t="str">
            <v>Laguna</v>
          </cell>
          <cell r="N203" t="str">
            <v>Centro Educativo</v>
          </cell>
          <cell r="O203" t="str">
            <v>Alajuela</v>
          </cell>
          <cell r="P203" t="str">
            <v>Esc. Eulogia Ruiz Ruiz</v>
          </cell>
          <cell r="Q203">
            <v>6</v>
          </cell>
          <cell r="R203">
            <v>1152</v>
          </cell>
        </row>
        <row r="204">
          <cell r="A204" t="str">
            <v>Alajuela</v>
          </cell>
          <cell r="B204" t="str">
            <v>Alfaro Ruiz</v>
          </cell>
          <cell r="C204" t="str">
            <v>Tapezco</v>
          </cell>
          <cell r="N204" t="str">
            <v>Centro Educativo</v>
          </cell>
          <cell r="O204" t="str">
            <v>Alajuela</v>
          </cell>
          <cell r="P204" t="str">
            <v>Esc. Eulogia Ruiz Ruiz</v>
          </cell>
          <cell r="Q204">
            <v>6</v>
          </cell>
          <cell r="R204">
            <v>4442</v>
          </cell>
        </row>
        <row r="205">
          <cell r="A205" t="str">
            <v>Alajuela</v>
          </cell>
          <cell r="B205" t="str">
            <v>Alfaro Ruiz</v>
          </cell>
          <cell r="C205" t="str">
            <v>Guadalupe</v>
          </cell>
          <cell r="N205" t="str">
            <v>Centro Educativo</v>
          </cell>
          <cell r="O205" t="str">
            <v>Alajuela</v>
          </cell>
          <cell r="P205" t="str">
            <v>Esc. Fátima</v>
          </cell>
          <cell r="Q205">
            <v>8</v>
          </cell>
          <cell r="R205">
            <v>1091</v>
          </cell>
        </row>
        <row r="206">
          <cell r="A206" t="str">
            <v>Alajuela</v>
          </cell>
          <cell r="B206" t="str">
            <v>Alfaro Ruiz</v>
          </cell>
          <cell r="C206" t="str">
            <v>Palmira</v>
          </cell>
          <cell r="N206" t="str">
            <v>Centro Educativo</v>
          </cell>
          <cell r="O206" t="str">
            <v>Alajuela</v>
          </cell>
          <cell r="P206" t="str">
            <v>Esc. Fraijanes</v>
          </cell>
          <cell r="Q206">
            <v>3</v>
          </cell>
          <cell r="R206">
            <v>1134</v>
          </cell>
        </row>
        <row r="207">
          <cell r="A207" t="str">
            <v>Alajuela</v>
          </cell>
          <cell r="B207" t="str">
            <v>Alfaro Ruiz</v>
          </cell>
          <cell r="C207" t="str">
            <v>Zapote</v>
          </cell>
          <cell r="N207" t="str">
            <v>Centro Educativo</v>
          </cell>
          <cell r="O207" t="str">
            <v>Alajuela</v>
          </cell>
          <cell r="P207" t="str">
            <v>Esc. Francisco Alfaro Rojas</v>
          </cell>
          <cell r="Q207">
            <v>10</v>
          </cell>
          <cell r="R207">
            <v>1165</v>
          </cell>
        </row>
        <row r="208">
          <cell r="A208" t="str">
            <v>Alajuela</v>
          </cell>
          <cell r="B208" t="str">
            <v>Alfaro Ruiz</v>
          </cell>
          <cell r="C208" t="str">
            <v>Brisas</v>
          </cell>
          <cell r="N208" t="str">
            <v>Centro Educativo</v>
          </cell>
          <cell r="O208" t="str">
            <v>Alajuela</v>
          </cell>
          <cell r="P208" t="str">
            <v>Esc. Gabriela Mistral</v>
          </cell>
          <cell r="Q208">
            <v>4</v>
          </cell>
          <cell r="R208">
            <v>1167</v>
          </cell>
        </row>
        <row r="209">
          <cell r="A209" t="str">
            <v>Alajuela</v>
          </cell>
          <cell r="B209" t="str">
            <v>Valverde Vega</v>
          </cell>
          <cell r="C209" t="str">
            <v>Sarchí Norte</v>
          </cell>
          <cell r="N209" t="str">
            <v>Centro Educativo</v>
          </cell>
          <cell r="O209" t="str">
            <v>Alajuela</v>
          </cell>
          <cell r="P209" t="str">
            <v>Esc. Gabriela Mistral</v>
          </cell>
          <cell r="Q209">
            <v>4</v>
          </cell>
          <cell r="R209">
            <v>4468</v>
          </cell>
        </row>
        <row r="210">
          <cell r="A210" t="str">
            <v>Alajuela</v>
          </cell>
          <cell r="B210" t="str">
            <v>Valverde Vega</v>
          </cell>
          <cell r="C210" t="str">
            <v>Sarchí Sur</v>
          </cell>
          <cell r="N210" t="str">
            <v>Centro Educativo</v>
          </cell>
          <cell r="O210" t="str">
            <v>Alajuela</v>
          </cell>
          <cell r="P210" t="str">
            <v>Esc. General Jose De San Martin</v>
          </cell>
          <cell r="Q210">
            <v>5</v>
          </cell>
          <cell r="R210">
            <v>4454</v>
          </cell>
        </row>
        <row r="211">
          <cell r="A211" t="str">
            <v>Alajuela</v>
          </cell>
          <cell r="B211" t="str">
            <v>Valverde Vega</v>
          </cell>
          <cell r="C211" t="str">
            <v>Toro Amarillo</v>
          </cell>
          <cell r="N211" t="str">
            <v>Centro Educativo</v>
          </cell>
          <cell r="O211" t="str">
            <v>Alajuela</v>
          </cell>
          <cell r="P211" t="str">
            <v>Esc. General José De San Martín</v>
          </cell>
          <cell r="Q211">
            <v>5</v>
          </cell>
          <cell r="R211">
            <v>1160</v>
          </cell>
        </row>
        <row r="212">
          <cell r="A212" t="str">
            <v>Alajuela</v>
          </cell>
          <cell r="B212" t="str">
            <v>Valverde Vega</v>
          </cell>
          <cell r="C212" t="str">
            <v>San Pedro</v>
          </cell>
          <cell r="N212" t="str">
            <v>Centro Educativo</v>
          </cell>
          <cell r="O212" t="str">
            <v>Alajuela</v>
          </cell>
          <cell r="P212" t="str">
            <v>Esc. Guácimo</v>
          </cell>
          <cell r="Q212">
            <v>8</v>
          </cell>
          <cell r="R212">
            <v>1153</v>
          </cell>
        </row>
        <row r="213">
          <cell r="A213" t="str">
            <v>Alajuela</v>
          </cell>
          <cell r="B213" t="str">
            <v>Valverde Vega</v>
          </cell>
          <cell r="C213" t="str">
            <v>Rodríguez</v>
          </cell>
          <cell r="N213" t="str">
            <v>Centro Educativo</v>
          </cell>
          <cell r="O213" t="str">
            <v>Alajuela</v>
          </cell>
          <cell r="P213" t="str">
            <v>Esc. Guadalajara</v>
          </cell>
          <cell r="Q213">
            <v>3</v>
          </cell>
          <cell r="R213">
            <v>1088</v>
          </cell>
        </row>
        <row r="214">
          <cell r="A214" t="str">
            <v>Alajuela</v>
          </cell>
          <cell r="B214" t="str">
            <v>Upala</v>
          </cell>
          <cell r="C214" t="str">
            <v>Upala</v>
          </cell>
          <cell r="N214" t="str">
            <v>Centro Educativo</v>
          </cell>
          <cell r="O214" t="str">
            <v>Alajuela</v>
          </cell>
          <cell r="P214" t="str">
            <v>Esc. Guadalupe</v>
          </cell>
          <cell r="Q214">
            <v>1</v>
          </cell>
          <cell r="R214">
            <v>1105</v>
          </cell>
        </row>
        <row r="215">
          <cell r="A215" t="str">
            <v>Alajuela</v>
          </cell>
          <cell r="B215" t="str">
            <v>Upala</v>
          </cell>
          <cell r="C215" t="str">
            <v>Aguas Claras</v>
          </cell>
          <cell r="N215" t="str">
            <v>Centro Educativo</v>
          </cell>
          <cell r="O215" t="str">
            <v>Alajuela</v>
          </cell>
          <cell r="P215" t="str">
            <v>Esc. Guatusa</v>
          </cell>
          <cell r="Q215">
            <v>7</v>
          </cell>
          <cell r="R215">
            <v>1081</v>
          </cell>
        </row>
        <row r="216">
          <cell r="A216" t="str">
            <v>Alajuela</v>
          </cell>
          <cell r="B216" t="str">
            <v>Upala</v>
          </cell>
          <cell r="C216" t="str">
            <v>San José O Pizote</v>
          </cell>
          <cell r="N216" t="str">
            <v>Centro Educativo</v>
          </cell>
          <cell r="O216" t="str">
            <v>Alajuela</v>
          </cell>
          <cell r="P216" t="str">
            <v>Esc. Hacienda Vieja</v>
          </cell>
          <cell r="Q216">
            <v>9</v>
          </cell>
          <cell r="R216">
            <v>1155</v>
          </cell>
        </row>
        <row r="217">
          <cell r="A217" t="str">
            <v>Alajuela</v>
          </cell>
          <cell r="B217" t="str">
            <v>Upala</v>
          </cell>
          <cell r="C217" t="str">
            <v>Bijagua</v>
          </cell>
          <cell r="N217" t="str">
            <v>Centro Educativo</v>
          </cell>
          <cell r="O217" t="str">
            <v>Alajuela</v>
          </cell>
          <cell r="P217" t="str">
            <v>Esc. Holanda</v>
          </cell>
          <cell r="Q217">
            <v>2</v>
          </cell>
          <cell r="R217">
            <v>1143</v>
          </cell>
        </row>
        <row r="218">
          <cell r="A218" t="str">
            <v>Alajuela</v>
          </cell>
          <cell r="B218" t="str">
            <v>Upala</v>
          </cell>
          <cell r="C218" t="str">
            <v>Delicias</v>
          </cell>
          <cell r="N218" t="str">
            <v>Centro Educativo</v>
          </cell>
          <cell r="O218" t="str">
            <v>Alajuela</v>
          </cell>
          <cell r="P218" t="str">
            <v>Esc. Holanda</v>
          </cell>
          <cell r="Q218">
            <v>2</v>
          </cell>
          <cell r="R218">
            <v>4463</v>
          </cell>
        </row>
        <row r="219">
          <cell r="A219" t="str">
            <v>Alajuela</v>
          </cell>
          <cell r="B219" t="str">
            <v>Upala</v>
          </cell>
          <cell r="C219" t="str">
            <v>Dos Ríos</v>
          </cell>
          <cell r="N219" t="str">
            <v>Centro Educativo</v>
          </cell>
          <cell r="O219" t="str">
            <v>Alajuela</v>
          </cell>
          <cell r="P219" t="str">
            <v>Esc. I.D.A. El Vivero</v>
          </cell>
          <cell r="Q219">
            <v>9</v>
          </cell>
          <cell r="R219">
            <v>6331</v>
          </cell>
        </row>
        <row r="220">
          <cell r="A220" t="str">
            <v>Alajuela</v>
          </cell>
          <cell r="B220" t="str">
            <v>Upala</v>
          </cell>
          <cell r="C220" t="str">
            <v>Yolillal</v>
          </cell>
          <cell r="N220" t="str">
            <v>Centro Educativo</v>
          </cell>
          <cell r="O220" t="str">
            <v>Alajuela</v>
          </cell>
          <cell r="P220" t="str">
            <v>Esc. I.D.A. Salinas</v>
          </cell>
          <cell r="Q220">
            <v>9</v>
          </cell>
          <cell r="R220">
            <v>1086</v>
          </cell>
        </row>
        <row r="221">
          <cell r="A221" t="str">
            <v>Alajuela</v>
          </cell>
          <cell r="B221" t="str">
            <v>Los Chiles</v>
          </cell>
          <cell r="C221" t="str">
            <v>Los Chiles</v>
          </cell>
          <cell r="N221" t="str">
            <v>Centro Educativo</v>
          </cell>
          <cell r="O221" t="str">
            <v>Alajuela</v>
          </cell>
          <cell r="P221" t="str">
            <v>Esc. I.M.A.S.</v>
          </cell>
          <cell r="Q221">
            <v>7</v>
          </cell>
          <cell r="R221">
            <v>1131</v>
          </cell>
        </row>
        <row r="222">
          <cell r="A222" t="str">
            <v>Alajuela</v>
          </cell>
          <cell r="B222" t="str">
            <v>Los Chiles</v>
          </cell>
          <cell r="C222" t="str">
            <v>Caño Negro</v>
          </cell>
          <cell r="N222" t="str">
            <v>Centro Educativo</v>
          </cell>
          <cell r="O222" t="str">
            <v>Alajuela</v>
          </cell>
          <cell r="P222" t="str">
            <v>Esc. Invu Las Cañas</v>
          </cell>
          <cell r="Q222">
            <v>2</v>
          </cell>
          <cell r="R222">
            <v>1235</v>
          </cell>
        </row>
        <row r="223">
          <cell r="A223" t="str">
            <v>Alajuela</v>
          </cell>
          <cell r="B223" t="str">
            <v>Los Chiles</v>
          </cell>
          <cell r="C223" t="str">
            <v>El Amparo</v>
          </cell>
          <cell r="N223" t="str">
            <v>Centro Educativo</v>
          </cell>
          <cell r="O223" t="str">
            <v>Alajuela</v>
          </cell>
          <cell r="P223" t="str">
            <v>Esc. Itiquis</v>
          </cell>
          <cell r="Q223">
            <v>3</v>
          </cell>
          <cell r="R223">
            <v>1156</v>
          </cell>
        </row>
        <row r="224">
          <cell r="A224" t="str">
            <v>Alajuela</v>
          </cell>
          <cell r="B224" t="str">
            <v>Los Chiles</v>
          </cell>
          <cell r="C224" t="str">
            <v>San Jorge</v>
          </cell>
          <cell r="N224" t="str">
            <v>Centro Educativo</v>
          </cell>
          <cell r="O224" t="str">
            <v>Alajuela</v>
          </cell>
          <cell r="P224" t="str">
            <v>Esc. Jacinto Paniagüa Rodríguez</v>
          </cell>
          <cell r="Q224">
            <v>6</v>
          </cell>
          <cell r="R224">
            <v>1111</v>
          </cell>
        </row>
        <row r="225">
          <cell r="A225" t="str">
            <v>Alajuela</v>
          </cell>
          <cell r="B225" t="str">
            <v>Guatuso</v>
          </cell>
          <cell r="C225" t="str">
            <v>San Rafael</v>
          </cell>
          <cell r="N225" t="str">
            <v>Centro Educativo</v>
          </cell>
          <cell r="O225" t="str">
            <v>Alajuela</v>
          </cell>
          <cell r="P225" t="str">
            <v>Esc. Jesús De Atenas</v>
          </cell>
          <cell r="Q225">
            <v>8</v>
          </cell>
          <cell r="R225">
            <v>1157</v>
          </cell>
        </row>
        <row r="226">
          <cell r="A226" t="str">
            <v>Alajuela</v>
          </cell>
          <cell r="B226" t="str">
            <v>Guatuso</v>
          </cell>
          <cell r="C226" t="str">
            <v>Buenavista</v>
          </cell>
          <cell r="N226" t="str">
            <v>Centro Educativo</v>
          </cell>
          <cell r="O226" t="str">
            <v>Alajuela</v>
          </cell>
          <cell r="P226" t="str">
            <v>Esc. Jesús Magdaleno Vargas Aguilar</v>
          </cell>
          <cell r="Q226">
            <v>5</v>
          </cell>
          <cell r="R226">
            <v>1142</v>
          </cell>
        </row>
        <row r="227">
          <cell r="A227" t="str">
            <v>Alajuela</v>
          </cell>
          <cell r="B227" t="str">
            <v>Guatuso</v>
          </cell>
          <cell r="C227" t="str">
            <v>Cote</v>
          </cell>
          <cell r="N227" t="str">
            <v>Centro Educativo</v>
          </cell>
          <cell r="O227" t="str">
            <v>Alajuela</v>
          </cell>
          <cell r="P227" t="str">
            <v>Esc. Jesus Ocaña Rojas</v>
          </cell>
          <cell r="Q227">
            <v>5</v>
          </cell>
          <cell r="R227">
            <v>4455</v>
          </cell>
        </row>
        <row r="228">
          <cell r="A228" t="str">
            <v>Cartago</v>
          </cell>
          <cell r="B228" t="str">
            <v>Cartago</v>
          </cell>
          <cell r="C228" t="str">
            <v>Oriental</v>
          </cell>
          <cell r="N228" t="str">
            <v>Centro Educativo</v>
          </cell>
          <cell r="O228" t="str">
            <v>Alajuela</v>
          </cell>
          <cell r="P228" t="str">
            <v>Esc. Jesús Ocaña Rojas</v>
          </cell>
          <cell r="Q228">
            <v>5</v>
          </cell>
          <cell r="R228">
            <v>1159</v>
          </cell>
        </row>
        <row r="229">
          <cell r="A229" t="str">
            <v>Cartago</v>
          </cell>
          <cell r="B229" t="str">
            <v>Cartago</v>
          </cell>
          <cell r="C229" t="str">
            <v>Occidental</v>
          </cell>
          <cell r="N229" t="str">
            <v>Centro Educativo</v>
          </cell>
          <cell r="O229" t="str">
            <v>Alajuela</v>
          </cell>
          <cell r="P229" t="str">
            <v>Esc. José Joaquín Mora Sibaja</v>
          </cell>
          <cell r="Q229">
            <v>6</v>
          </cell>
          <cell r="R229">
            <v>1208</v>
          </cell>
        </row>
        <row r="230">
          <cell r="A230" t="str">
            <v>Cartago</v>
          </cell>
          <cell r="B230" t="str">
            <v>Cartago</v>
          </cell>
          <cell r="C230" t="str">
            <v>Carmen</v>
          </cell>
          <cell r="N230" t="str">
            <v>Centro Educativo</v>
          </cell>
          <cell r="O230" t="str">
            <v>Alajuela</v>
          </cell>
          <cell r="P230" t="str">
            <v>Esc. José Manuel Herrera Salas</v>
          </cell>
          <cell r="Q230">
            <v>1</v>
          </cell>
          <cell r="R230">
            <v>1154</v>
          </cell>
        </row>
        <row r="231">
          <cell r="A231" t="str">
            <v>Cartago</v>
          </cell>
          <cell r="B231" t="str">
            <v>Cartago</v>
          </cell>
          <cell r="C231" t="str">
            <v>San Nicolás</v>
          </cell>
          <cell r="N231" t="str">
            <v>Centro Educativo</v>
          </cell>
          <cell r="O231" t="str">
            <v>Alajuela</v>
          </cell>
          <cell r="P231" t="str">
            <v>Esc. José Manuel Peralta Quesada</v>
          </cell>
          <cell r="Q231">
            <v>10</v>
          </cell>
          <cell r="R231">
            <v>1094</v>
          </cell>
        </row>
        <row r="232">
          <cell r="A232" t="str">
            <v>Cartago</v>
          </cell>
          <cell r="B232" t="str">
            <v>Cartago</v>
          </cell>
          <cell r="C232" t="str">
            <v>Aguacaliente  O  San Fco.</v>
          </cell>
          <cell r="N232" t="str">
            <v>Centro Educativo</v>
          </cell>
          <cell r="O232" t="str">
            <v>Alajuela</v>
          </cell>
          <cell r="P232" t="str">
            <v>Esc. José Miguel Zumbado Soto</v>
          </cell>
          <cell r="Q232">
            <v>7</v>
          </cell>
          <cell r="R232">
            <v>1092</v>
          </cell>
        </row>
        <row r="233">
          <cell r="A233" t="str">
            <v>Cartago</v>
          </cell>
          <cell r="B233" t="str">
            <v>Cartago</v>
          </cell>
          <cell r="C233" t="str">
            <v>Guadalupe O Arenilla</v>
          </cell>
          <cell r="N233" t="str">
            <v>Centro Educativo</v>
          </cell>
          <cell r="O233" t="str">
            <v>Alajuela</v>
          </cell>
          <cell r="P233" t="str">
            <v>Esc. Juan Arrieta Miranda</v>
          </cell>
          <cell r="Q233">
            <v>10</v>
          </cell>
          <cell r="R233">
            <v>1190</v>
          </cell>
        </row>
        <row r="234">
          <cell r="A234" t="str">
            <v>Cartago</v>
          </cell>
          <cell r="B234" t="str">
            <v>Cartago</v>
          </cell>
          <cell r="C234" t="str">
            <v>Corralillo</v>
          </cell>
          <cell r="N234" t="str">
            <v>Centro Educativo</v>
          </cell>
          <cell r="O234" t="str">
            <v>Alajuela</v>
          </cell>
          <cell r="P234" t="str">
            <v>Esc. Juan Rafael Meoño Hidalgo</v>
          </cell>
          <cell r="Q234">
            <v>1</v>
          </cell>
          <cell r="R234">
            <v>1162</v>
          </cell>
        </row>
        <row r="235">
          <cell r="A235" t="str">
            <v>Cartago</v>
          </cell>
          <cell r="B235" t="str">
            <v>Cartago</v>
          </cell>
          <cell r="C235" t="str">
            <v>Tierra Blanca</v>
          </cell>
          <cell r="N235" t="str">
            <v>Centro Educativo</v>
          </cell>
          <cell r="O235" t="str">
            <v>Alajuela</v>
          </cell>
          <cell r="P235" t="str">
            <v>Esc. Juan Rafael Meoño Hidalgo</v>
          </cell>
          <cell r="Q235">
            <v>1</v>
          </cell>
          <cell r="R235">
            <v>4453</v>
          </cell>
        </row>
        <row r="236">
          <cell r="A236" t="str">
            <v>Cartago</v>
          </cell>
          <cell r="B236" t="str">
            <v>Cartago</v>
          </cell>
          <cell r="C236" t="str">
            <v>Dulce Nombre</v>
          </cell>
          <cell r="N236" t="str">
            <v>Centro Educativo</v>
          </cell>
          <cell r="O236" t="str">
            <v>Alajuela</v>
          </cell>
          <cell r="P236" t="str">
            <v>Esc. Juan Santamaría</v>
          </cell>
          <cell r="Q236">
            <v>4</v>
          </cell>
          <cell r="R236">
            <v>1163</v>
          </cell>
        </row>
        <row r="237">
          <cell r="A237" t="str">
            <v>Cartago</v>
          </cell>
          <cell r="B237" t="str">
            <v>Cartago</v>
          </cell>
          <cell r="C237" t="str">
            <v>Llano Grande</v>
          </cell>
          <cell r="N237" t="str">
            <v>Centro Educativo</v>
          </cell>
          <cell r="O237" t="str">
            <v>Alajuela</v>
          </cell>
          <cell r="P237" t="str">
            <v>Esc. Julia Fernández De Cortés</v>
          </cell>
          <cell r="Q237">
            <v>5</v>
          </cell>
          <cell r="R237">
            <v>1164</v>
          </cell>
        </row>
        <row r="238">
          <cell r="A238" t="str">
            <v>Cartago</v>
          </cell>
          <cell r="B238" t="str">
            <v>Cartago</v>
          </cell>
          <cell r="C238" t="str">
            <v>Quebradilla</v>
          </cell>
          <cell r="N238" t="str">
            <v>Centro Educativo</v>
          </cell>
          <cell r="O238" t="str">
            <v>Alajuela</v>
          </cell>
          <cell r="P238" t="str">
            <v>Esc. Julia Fernandez Rodriguez</v>
          </cell>
          <cell r="Q238">
            <v>4</v>
          </cell>
          <cell r="R238">
            <v>4447</v>
          </cell>
        </row>
        <row r="239">
          <cell r="A239" t="str">
            <v>Cartago</v>
          </cell>
          <cell r="B239" t="str">
            <v>Paraiso</v>
          </cell>
          <cell r="C239" t="str">
            <v>Paraíso</v>
          </cell>
          <cell r="N239" t="str">
            <v>Centro Educativo</v>
          </cell>
          <cell r="O239" t="str">
            <v>Alajuela</v>
          </cell>
          <cell r="P239" t="str">
            <v>Esc. Julia Fernández Rodríguez</v>
          </cell>
          <cell r="Q239">
            <v>4</v>
          </cell>
          <cell r="R239">
            <v>1221</v>
          </cell>
        </row>
        <row r="240">
          <cell r="A240" t="str">
            <v>Cartago</v>
          </cell>
          <cell r="B240" t="str">
            <v>Paraiso</v>
          </cell>
          <cell r="C240" t="str">
            <v>Santiago</v>
          </cell>
          <cell r="N240" t="str">
            <v>Centro Educativo</v>
          </cell>
          <cell r="O240" t="str">
            <v>Alajuela</v>
          </cell>
          <cell r="P240" t="str">
            <v>Esc. Julio Peña Morúa</v>
          </cell>
          <cell r="Q240">
            <v>6</v>
          </cell>
          <cell r="R240">
            <v>1146</v>
          </cell>
        </row>
        <row r="241">
          <cell r="A241" t="str">
            <v>Cartago</v>
          </cell>
          <cell r="B241" t="str">
            <v>Paraiso</v>
          </cell>
          <cell r="C241" t="str">
            <v>Orosi</v>
          </cell>
          <cell r="N241" t="str">
            <v>Centro Educativo</v>
          </cell>
          <cell r="O241" t="str">
            <v>Alajuela</v>
          </cell>
          <cell r="P241" t="str">
            <v>Esc. La Balsa</v>
          </cell>
          <cell r="Q241">
            <v>8</v>
          </cell>
          <cell r="R241">
            <v>1166</v>
          </cell>
        </row>
        <row r="242">
          <cell r="A242" t="str">
            <v>Cartago</v>
          </cell>
          <cell r="B242" t="str">
            <v>Paraiso</v>
          </cell>
          <cell r="C242" t="str">
            <v>Cachí</v>
          </cell>
          <cell r="N242" t="str">
            <v>Centro Educativo</v>
          </cell>
          <cell r="O242" t="str">
            <v>Alajuela</v>
          </cell>
          <cell r="P242" t="str">
            <v>Esc. La Cataluña</v>
          </cell>
          <cell r="Q242">
            <v>10</v>
          </cell>
          <cell r="R242">
            <v>1117</v>
          </cell>
        </row>
        <row r="243">
          <cell r="A243" t="str">
            <v>Cartago</v>
          </cell>
          <cell r="B243" t="str">
            <v>La Union</v>
          </cell>
          <cell r="C243" t="str">
            <v>Tres Ríos</v>
          </cell>
          <cell r="N243" t="str">
            <v>Centro Educativo</v>
          </cell>
          <cell r="O243" t="str">
            <v>Alajuela</v>
          </cell>
          <cell r="P243" t="str">
            <v>Esc. La Laguna</v>
          </cell>
          <cell r="Q243">
            <v>3</v>
          </cell>
          <cell r="R243">
            <v>1098</v>
          </cell>
        </row>
        <row r="244">
          <cell r="A244" t="str">
            <v>Cartago</v>
          </cell>
          <cell r="B244" t="str">
            <v>La Union</v>
          </cell>
          <cell r="C244" t="str">
            <v>San Diego</v>
          </cell>
          <cell r="N244" t="str">
            <v>Centro Educativo</v>
          </cell>
          <cell r="O244" t="str">
            <v>Alajuela</v>
          </cell>
          <cell r="P244" t="str">
            <v>Esc. La Libertad</v>
          </cell>
          <cell r="Q244">
            <v>9</v>
          </cell>
          <cell r="R244">
            <v>1236</v>
          </cell>
        </row>
        <row r="245">
          <cell r="A245" t="str">
            <v>Cartago</v>
          </cell>
          <cell r="B245" t="str">
            <v>La Union</v>
          </cell>
          <cell r="C245" t="str">
            <v>San Juan</v>
          </cell>
          <cell r="N245" t="str">
            <v>Centro Educativo</v>
          </cell>
          <cell r="O245" t="str">
            <v>Alajuela</v>
          </cell>
          <cell r="P245" t="str">
            <v>Esc. La Pradera (Alajuela)</v>
          </cell>
          <cell r="Q245">
            <v>4</v>
          </cell>
          <cell r="R245">
            <v>1090</v>
          </cell>
        </row>
        <row r="246">
          <cell r="A246" t="str">
            <v>Cartago</v>
          </cell>
          <cell r="B246" t="str">
            <v>La Union</v>
          </cell>
          <cell r="C246" t="str">
            <v>San Rafael</v>
          </cell>
          <cell r="N246" t="str">
            <v>Centro Educativo</v>
          </cell>
          <cell r="O246" t="str">
            <v>Alajuela</v>
          </cell>
          <cell r="P246" t="str">
            <v>Esc. La Pradera (Poás)</v>
          </cell>
          <cell r="Q246">
            <v>7</v>
          </cell>
          <cell r="R246">
            <v>5330</v>
          </cell>
        </row>
        <row r="247">
          <cell r="A247" t="str">
            <v>Cartago</v>
          </cell>
          <cell r="B247" t="str">
            <v>La Union</v>
          </cell>
          <cell r="C247" t="str">
            <v>Concepción</v>
          </cell>
          <cell r="N247" t="str">
            <v>Centro Educativo</v>
          </cell>
          <cell r="O247" t="str">
            <v>Alajuela</v>
          </cell>
          <cell r="P247" t="str">
            <v>Esc. Labrador</v>
          </cell>
          <cell r="Q247">
            <v>9</v>
          </cell>
          <cell r="R247">
            <v>1170</v>
          </cell>
        </row>
        <row r="248">
          <cell r="A248" t="str">
            <v>Cartago</v>
          </cell>
          <cell r="B248" t="str">
            <v>La Union</v>
          </cell>
          <cell r="C248" t="str">
            <v>Dulce Nombre</v>
          </cell>
          <cell r="N248" t="str">
            <v>Centro Educativo</v>
          </cell>
          <cell r="O248" t="str">
            <v>Alajuela</v>
          </cell>
          <cell r="P248" t="str">
            <v>Esc. Lagos Del Coyol</v>
          </cell>
          <cell r="Q248">
            <v>5</v>
          </cell>
          <cell r="R248">
            <v>1096</v>
          </cell>
        </row>
        <row r="249">
          <cell r="A249" t="str">
            <v>Cartago</v>
          </cell>
          <cell r="B249" t="str">
            <v>La Union</v>
          </cell>
          <cell r="C249" t="str">
            <v>San Ramón</v>
          </cell>
          <cell r="N249" t="str">
            <v>Centro Educativo</v>
          </cell>
          <cell r="O249" t="str">
            <v>Alajuela</v>
          </cell>
          <cell r="P249" t="str">
            <v>Esc. Leon Cortes Castro</v>
          </cell>
          <cell r="Q249">
            <v>1</v>
          </cell>
          <cell r="R249">
            <v>4482</v>
          </cell>
        </row>
        <row r="250">
          <cell r="A250" t="str">
            <v>Cartago</v>
          </cell>
          <cell r="B250" t="str">
            <v>La Union</v>
          </cell>
          <cell r="C250" t="str">
            <v>Río Azul</v>
          </cell>
          <cell r="N250" t="str">
            <v>Centro Educativo</v>
          </cell>
          <cell r="O250" t="str">
            <v>Alajuela</v>
          </cell>
          <cell r="P250" t="str">
            <v>Esc. León Cortés Castro (Carrizal)</v>
          </cell>
          <cell r="Q250">
            <v>1</v>
          </cell>
          <cell r="R250">
            <v>1114</v>
          </cell>
        </row>
        <row r="251">
          <cell r="A251" t="str">
            <v>Cartago</v>
          </cell>
          <cell r="B251" t="str">
            <v>Jimenez</v>
          </cell>
          <cell r="C251" t="str">
            <v>Juan Viñas</v>
          </cell>
          <cell r="N251" t="str">
            <v>Centro Educativo</v>
          </cell>
          <cell r="O251" t="str">
            <v>Alajuela</v>
          </cell>
          <cell r="P251" t="str">
            <v>Esc. León Cortés Castro (Grecia)</v>
          </cell>
          <cell r="Q251">
            <v>6</v>
          </cell>
          <cell r="R251">
            <v>4947</v>
          </cell>
        </row>
        <row r="252">
          <cell r="A252" t="str">
            <v>Cartago</v>
          </cell>
          <cell r="B252" t="str">
            <v>Jimenez</v>
          </cell>
          <cell r="C252" t="str">
            <v>Tucurrique</v>
          </cell>
          <cell r="N252" t="str">
            <v>Centro Educativo</v>
          </cell>
          <cell r="O252" t="str">
            <v>Alajuela</v>
          </cell>
          <cell r="P252" t="str">
            <v>Esc. León Cortés Castro (La Guácima)</v>
          </cell>
          <cell r="Q252">
            <v>4</v>
          </cell>
          <cell r="R252">
            <v>1144</v>
          </cell>
        </row>
        <row r="253">
          <cell r="A253" t="str">
            <v>Cartago</v>
          </cell>
          <cell r="B253" t="str">
            <v>Jimenez</v>
          </cell>
          <cell r="C253" t="str">
            <v>Pejibaye</v>
          </cell>
          <cell r="N253" t="str">
            <v>Centro Educativo</v>
          </cell>
          <cell r="O253" t="str">
            <v>Alajuela</v>
          </cell>
          <cell r="P253" t="str">
            <v>Esc. Los Ángeles</v>
          </cell>
          <cell r="Q253">
            <v>6</v>
          </cell>
          <cell r="R253">
            <v>1173</v>
          </cell>
        </row>
        <row r="254">
          <cell r="A254" t="str">
            <v>Cartago</v>
          </cell>
          <cell r="B254" t="str">
            <v>Turrialba</v>
          </cell>
          <cell r="C254" t="str">
            <v>Turrialba</v>
          </cell>
          <cell r="N254" t="str">
            <v>Centro Educativo</v>
          </cell>
          <cell r="O254" t="str">
            <v>Alajuela</v>
          </cell>
          <cell r="P254" t="str">
            <v>Esc. Luis Felipe Gonzalez Flores</v>
          </cell>
          <cell r="Q254">
            <v>3</v>
          </cell>
          <cell r="R254">
            <v>4478</v>
          </cell>
        </row>
        <row r="255">
          <cell r="A255" t="str">
            <v>Cartago</v>
          </cell>
          <cell r="B255" t="str">
            <v>Turrialba</v>
          </cell>
          <cell r="C255" t="str">
            <v>La Suiza</v>
          </cell>
          <cell r="N255" t="str">
            <v>Centro Educativo</v>
          </cell>
          <cell r="O255" t="str">
            <v>Alajuela</v>
          </cell>
          <cell r="P255" t="str">
            <v>Esc. Luis Felipe González Flores</v>
          </cell>
          <cell r="Q255">
            <v>3</v>
          </cell>
          <cell r="R255">
            <v>1197</v>
          </cell>
        </row>
        <row r="256">
          <cell r="A256" t="str">
            <v>Cartago</v>
          </cell>
          <cell r="B256" t="str">
            <v>Turrialba</v>
          </cell>
          <cell r="C256" t="str">
            <v>Peralta</v>
          </cell>
          <cell r="N256" t="str">
            <v>Centro Educativo</v>
          </cell>
          <cell r="O256" t="str">
            <v>Alajuela</v>
          </cell>
          <cell r="P256" t="str">
            <v>Esc. Luis Rodríguez Salas</v>
          </cell>
          <cell r="Q256">
            <v>7</v>
          </cell>
          <cell r="R256">
            <v>1211</v>
          </cell>
        </row>
        <row r="257">
          <cell r="A257" t="str">
            <v>Cartago</v>
          </cell>
          <cell r="B257" t="str">
            <v>Turrialba</v>
          </cell>
          <cell r="C257" t="str">
            <v>Santa Cruz</v>
          </cell>
          <cell r="N257" t="str">
            <v>Centro Educativo</v>
          </cell>
          <cell r="O257" t="str">
            <v>Alajuela</v>
          </cell>
          <cell r="P257" t="str">
            <v>Esc. Luis Sibaja García</v>
          </cell>
          <cell r="Q257">
            <v>3</v>
          </cell>
          <cell r="R257">
            <v>1225</v>
          </cell>
        </row>
        <row r="258">
          <cell r="A258" t="str">
            <v>Cartago</v>
          </cell>
          <cell r="B258" t="str">
            <v>Turrialba</v>
          </cell>
          <cell r="C258" t="str">
            <v>Santa Teresita</v>
          </cell>
          <cell r="N258" t="str">
            <v>Centro Educativo</v>
          </cell>
          <cell r="O258" t="str">
            <v>Alajuela</v>
          </cell>
          <cell r="P258" t="str">
            <v>Esc. Maderal</v>
          </cell>
          <cell r="Q258">
            <v>9</v>
          </cell>
          <cell r="R258">
            <v>1174</v>
          </cell>
        </row>
        <row r="259">
          <cell r="A259" t="str">
            <v>Cartago</v>
          </cell>
          <cell r="B259" t="str">
            <v>Turrialba</v>
          </cell>
          <cell r="C259" t="str">
            <v>Pavones</v>
          </cell>
          <cell r="N259" t="str">
            <v>Centro Educativo</v>
          </cell>
          <cell r="O259" t="str">
            <v>Alajuela</v>
          </cell>
          <cell r="P259" t="str">
            <v>Esc. Manuel Francisco Carrillo Saborio</v>
          </cell>
          <cell r="Q259">
            <v>1</v>
          </cell>
          <cell r="R259">
            <v>4462</v>
          </cell>
        </row>
        <row r="260">
          <cell r="A260" t="str">
            <v>Cartago</v>
          </cell>
          <cell r="B260" t="str">
            <v>Turrialba</v>
          </cell>
          <cell r="C260" t="str">
            <v>Tuis</v>
          </cell>
          <cell r="N260" t="str">
            <v>Centro Educativo</v>
          </cell>
          <cell r="O260" t="str">
            <v>Alajuela</v>
          </cell>
          <cell r="P260" t="str">
            <v>Esc. Manuel Francisco Carrillo Saborío</v>
          </cell>
          <cell r="Q260">
            <v>1</v>
          </cell>
          <cell r="R260">
            <v>1110</v>
          </cell>
        </row>
        <row r="261">
          <cell r="A261" t="str">
            <v>Cartago</v>
          </cell>
          <cell r="B261" t="str">
            <v>Turrialba</v>
          </cell>
          <cell r="C261" t="str">
            <v>Tayutic</v>
          </cell>
          <cell r="N261" t="str">
            <v>Centro Educativo</v>
          </cell>
          <cell r="O261" t="str">
            <v>Alajuela</v>
          </cell>
          <cell r="P261" t="str">
            <v>Esc. Manuela Santamaría</v>
          </cell>
          <cell r="Q261">
            <v>2</v>
          </cell>
          <cell r="R261">
            <v>1139</v>
          </cell>
        </row>
        <row r="262">
          <cell r="A262" t="str">
            <v>Cartago</v>
          </cell>
          <cell r="B262" t="str">
            <v>Turrialba</v>
          </cell>
          <cell r="C262" t="str">
            <v>Santa Rosa</v>
          </cell>
          <cell r="N262" t="str">
            <v>Centro Educativo</v>
          </cell>
          <cell r="O262" t="str">
            <v>Alajuela</v>
          </cell>
          <cell r="P262" t="str">
            <v>Esc. María Inmaculada (Grecia)</v>
          </cell>
          <cell r="Q262">
            <v>10</v>
          </cell>
          <cell r="R262">
            <v>1082</v>
          </cell>
        </row>
        <row r="263">
          <cell r="A263" t="str">
            <v>Cartago</v>
          </cell>
          <cell r="B263" t="str">
            <v>Turrialba</v>
          </cell>
          <cell r="C263" t="str">
            <v>Tres Equis</v>
          </cell>
          <cell r="N263" t="str">
            <v>Centro Educativo</v>
          </cell>
          <cell r="O263" t="str">
            <v>Alajuela</v>
          </cell>
          <cell r="P263" t="str">
            <v>Esc. María Teresa Obregón Loría</v>
          </cell>
          <cell r="Q263">
            <v>10</v>
          </cell>
          <cell r="R263">
            <v>1191</v>
          </cell>
        </row>
        <row r="264">
          <cell r="A264" t="str">
            <v>Cartago</v>
          </cell>
          <cell r="B264" t="str">
            <v>Alvarado</v>
          </cell>
          <cell r="C264" t="str">
            <v>Pacayas</v>
          </cell>
          <cell r="N264" t="str">
            <v>Centro Educativo</v>
          </cell>
          <cell r="O264" t="str">
            <v>Alajuela</v>
          </cell>
          <cell r="P264" t="str">
            <v>Esc. María Vargas Rodríguez</v>
          </cell>
          <cell r="Q264">
            <v>4</v>
          </cell>
          <cell r="R264">
            <v>1124</v>
          </cell>
        </row>
        <row r="265">
          <cell r="A265" t="str">
            <v>Cartago</v>
          </cell>
          <cell r="B265" t="str">
            <v>Alvarado</v>
          </cell>
          <cell r="C265" t="str">
            <v>Cervantes</v>
          </cell>
          <cell r="N265" t="str">
            <v>Centro Educativo</v>
          </cell>
          <cell r="O265" t="str">
            <v>Alajuela</v>
          </cell>
          <cell r="P265" t="str">
            <v>Esc. Mariana Madrigal De La O</v>
          </cell>
          <cell r="Q265">
            <v>5</v>
          </cell>
          <cell r="R265">
            <v>1229</v>
          </cell>
        </row>
        <row r="266">
          <cell r="A266" t="str">
            <v>Cartago</v>
          </cell>
          <cell r="B266" t="str">
            <v>Alvarado</v>
          </cell>
          <cell r="C266" t="str">
            <v>Capellades</v>
          </cell>
          <cell r="N266" t="str">
            <v>Centro Educativo</v>
          </cell>
          <cell r="O266" t="str">
            <v>Alajuela</v>
          </cell>
          <cell r="P266" t="str">
            <v>Esc. Mariana Madrigal De La O</v>
          </cell>
          <cell r="Q266">
            <v>5</v>
          </cell>
          <cell r="R266">
            <v>4470</v>
          </cell>
        </row>
        <row r="267">
          <cell r="A267" t="str">
            <v>Cartago</v>
          </cell>
          <cell r="B267" t="str">
            <v>Oreamuno</v>
          </cell>
          <cell r="C267" t="str">
            <v>San Rafael</v>
          </cell>
          <cell r="N267" t="str">
            <v>Centro Educativo</v>
          </cell>
          <cell r="O267" t="str">
            <v>Alajuela</v>
          </cell>
          <cell r="P267" t="str">
            <v>Esc. Mario Agüero González</v>
          </cell>
          <cell r="Q267">
            <v>3</v>
          </cell>
          <cell r="R267">
            <v>1132</v>
          </cell>
        </row>
        <row r="268">
          <cell r="A268" t="str">
            <v>Cartago</v>
          </cell>
          <cell r="B268" t="str">
            <v>Oreamuno</v>
          </cell>
          <cell r="C268" t="str">
            <v>Cot</v>
          </cell>
          <cell r="N268" t="str">
            <v>Centro Educativo</v>
          </cell>
          <cell r="O268" t="str">
            <v>Alajuela</v>
          </cell>
          <cell r="P268" t="str">
            <v>Esc. Maurilio Soto Alfaro</v>
          </cell>
          <cell r="Q268">
            <v>2</v>
          </cell>
          <cell r="R268">
            <v>1178</v>
          </cell>
        </row>
        <row r="269">
          <cell r="A269" t="str">
            <v>Cartago</v>
          </cell>
          <cell r="B269" t="str">
            <v>Oreamuno</v>
          </cell>
          <cell r="C269" t="str">
            <v>Potrero Cerrado</v>
          </cell>
          <cell r="N269" t="str">
            <v>Centro Educativo</v>
          </cell>
          <cell r="O269" t="str">
            <v>Alajuela</v>
          </cell>
          <cell r="P269" t="str">
            <v>Esc. Miguel Hidalgo Bastos</v>
          </cell>
          <cell r="Q269">
            <v>2</v>
          </cell>
          <cell r="R269">
            <v>1085</v>
          </cell>
        </row>
        <row r="270">
          <cell r="A270" t="str">
            <v>Cartago</v>
          </cell>
          <cell r="B270" t="str">
            <v>Oreamuno</v>
          </cell>
          <cell r="C270" t="str">
            <v>Cipreses</v>
          </cell>
          <cell r="N270" t="str">
            <v>Centro Educativo</v>
          </cell>
          <cell r="O270" t="str">
            <v>Alajuela</v>
          </cell>
          <cell r="P270" t="str">
            <v>Esc. Miguel Obregon Lizano</v>
          </cell>
          <cell r="Q270">
            <v>2</v>
          </cell>
          <cell r="R270">
            <v>4441</v>
          </cell>
        </row>
        <row r="271">
          <cell r="A271" t="str">
            <v>Cartago</v>
          </cell>
          <cell r="B271" t="str">
            <v>Oreamuno</v>
          </cell>
          <cell r="C271" t="str">
            <v>Santa Rosa</v>
          </cell>
          <cell r="N271" t="str">
            <v>Centro Educativo</v>
          </cell>
          <cell r="O271" t="str">
            <v>Alajuela</v>
          </cell>
          <cell r="P271" t="str">
            <v>Esc. Miguel Obregón Lizano</v>
          </cell>
          <cell r="Q271">
            <v>2</v>
          </cell>
          <cell r="R271">
            <v>1177</v>
          </cell>
        </row>
        <row r="272">
          <cell r="A272" t="str">
            <v>Cartago</v>
          </cell>
          <cell r="B272" t="str">
            <v>El Guarco</v>
          </cell>
          <cell r="C272" t="str">
            <v>El Tejar</v>
          </cell>
          <cell r="N272" t="str">
            <v>Centro Educativo</v>
          </cell>
          <cell r="O272" t="str">
            <v>Alajuela</v>
          </cell>
          <cell r="P272" t="str">
            <v>Esc. Miguel Rodríguez Villarreal</v>
          </cell>
          <cell r="Q272">
            <v>9</v>
          </cell>
          <cell r="R272">
            <v>1122</v>
          </cell>
        </row>
        <row r="273">
          <cell r="A273" t="str">
            <v>Cartago</v>
          </cell>
          <cell r="B273" t="str">
            <v>El Guarco</v>
          </cell>
          <cell r="C273" t="str">
            <v>San Isidro</v>
          </cell>
          <cell r="N273" t="str">
            <v>Centro Educativo</v>
          </cell>
          <cell r="O273" t="str">
            <v>Alajuela</v>
          </cell>
          <cell r="P273" t="str">
            <v>Esc. Mixta De Siquiares</v>
          </cell>
          <cell r="Q273">
            <v>5</v>
          </cell>
          <cell r="R273">
            <v>1220</v>
          </cell>
        </row>
        <row r="274">
          <cell r="A274" t="str">
            <v>Cartago</v>
          </cell>
          <cell r="B274" t="str">
            <v>El Guarco</v>
          </cell>
          <cell r="C274" t="str">
            <v>Tobosi</v>
          </cell>
          <cell r="N274" t="str">
            <v>Centro Educativo</v>
          </cell>
          <cell r="O274" t="str">
            <v>Alajuela</v>
          </cell>
          <cell r="P274" t="str">
            <v>Esc. Mollejones</v>
          </cell>
          <cell r="Q274">
            <v>9</v>
          </cell>
          <cell r="R274">
            <v>6648</v>
          </cell>
        </row>
        <row r="275">
          <cell r="A275" t="str">
            <v>Cartago</v>
          </cell>
          <cell r="B275" t="str">
            <v>El Guarco</v>
          </cell>
          <cell r="C275" t="str">
            <v>Patio De Agua</v>
          </cell>
          <cell r="N275" t="str">
            <v>Centro Educativo</v>
          </cell>
          <cell r="O275" t="str">
            <v>Alajuela</v>
          </cell>
          <cell r="P275" t="str">
            <v>Esc. Monseñor Delfin Quesada Castro</v>
          </cell>
          <cell r="Q275">
            <v>7</v>
          </cell>
          <cell r="R275">
            <v>5390</v>
          </cell>
        </row>
        <row r="276">
          <cell r="A276" t="str">
            <v>Heredia</v>
          </cell>
          <cell r="B276" t="str">
            <v>Heredia</v>
          </cell>
          <cell r="C276" t="str">
            <v>Heredia</v>
          </cell>
          <cell r="N276" t="str">
            <v>Centro Educativo</v>
          </cell>
          <cell r="O276" t="str">
            <v>Alajuela</v>
          </cell>
          <cell r="P276" t="str">
            <v>Esc. Monseñor Delfín Quesada Castro</v>
          </cell>
          <cell r="Q276">
            <v>7</v>
          </cell>
          <cell r="R276">
            <v>1196</v>
          </cell>
        </row>
        <row r="277">
          <cell r="A277" t="str">
            <v>Heredia</v>
          </cell>
          <cell r="B277" t="str">
            <v>Heredia</v>
          </cell>
          <cell r="C277" t="str">
            <v>Mercedes</v>
          </cell>
          <cell r="N277" t="str">
            <v>Centro Educativo</v>
          </cell>
          <cell r="O277" t="str">
            <v>Alajuela</v>
          </cell>
          <cell r="P277" t="str">
            <v>Esc. Monseñor Sanabria Martínez</v>
          </cell>
          <cell r="Q277">
            <v>8</v>
          </cell>
          <cell r="R277">
            <v>1176</v>
          </cell>
        </row>
        <row r="278">
          <cell r="A278" t="str">
            <v>Heredia</v>
          </cell>
          <cell r="B278" t="str">
            <v>Heredia</v>
          </cell>
          <cell r="C278" t="str">
            <v>San Francisco</v>
          </cell>
          <cell r="N278" t="str">
            <v>Centro Educativo</v>
          </cell>
          <cell r="O278" t="str">
            <v>Alajuela</v>
          </cell>
          <cell r="P278" t="str">
            <v>Esc. Morazán</v>
          </cell>
          <cell r="Q278">
            <v>8</v>
          </cell>
          <cell r="R278">
            <v>1179</v>
          </cell>
        </row>
        <row r="279">
          <cell r="A279" t="str">
            <v>Heredia</v>
          </cell>
          <cell r="B279" t="str">
            <v>Heredia</v>
          </cell>
          <cell r="C279" t="str">
            <v>Ulloa</v>
          </cell>
          <cell r="N279" t="str">
            <v>Centro Educativo</v>
          </cell>
          <cell r="O279" t="str">
            <v>Alajuela</v>
          </cell>
          <cell r="P279" t="str">
            <v>Esc. Música De Poás</v>
          </cell>
          <cell r="Q279">
            <v>7</v>
          </cell>
          <cell r="R279">
            <v>6681</v>
          </cell>
        </row>
        <row r="280">
          <cell r="A280" t="str">
            <v>Heredia</v>
          </cell>
          <cell r="B280" t="str">
            <v>Heredia</v>
          </cell>
          <cell r="C280" t="str">
            <v>Vara Blanca</v>
          </cell>
          <cell r="N280" t="str">
            <v>Centro Educativo</v>
          </cell>
          <cell r="O280" t="str">
            <v>Alajuela</v>
          </cell>
          <cell r="P280" t="str">
            <v>Esc. Nicolás Chacón Vargas</v>
          </cell>
          <cell r="Q280">
            <v>3</v>
          </cell>
          <cell r="R280">
            <v>1097</v>
          </cell>
        </row>
        <row r="281">
          <cell r="A281" t="str">
            <v>Heredia</v>
          </cell>
          <cell r="B281" t="str">
            <v>Barva</v>
          </cell>
          <cell r="C281" t="str">
            <v>Barva</v>
          </cell>
          <cell r="N281" t="str">
            <v>Centro Educativo</v>
          </cell>
          <cell r="O281" t="str">
            <v>Alajuela</v>
          </cell>
          <cell r="P281" t="str">
            <v>Esc. Nueva De Los Altos</v>
          </cell>
          <cell r="Q281">
            <v>8</v>
          </cell>
          <cell r="R281">
            <v>1231</v>
          </cell>
        </row>
        <row r="282">
          <cell r="A282" t="str">
            <v>Heredia</v>
          </cell>
          <cell r="B282" t="str">
            <v>Barva</v>
          </cell>
          <cell r="C282" t="str">
            <v>San Pedro</v>
          </cell>
          <cell r="N282" t="str">
            <v>Centro Educativo</v>
          </cell>
          <cell r="O282" t="str">
            <v>Alajuela</v>
          </cell>
          <cell r="P282" t="str">
            <v>Esc. Nueva Santa Rita</v>
          </cell>
          <cell r="Q282">
            <v>9</v>
          </cell>
          <cell r="R282">
            <v>1127</v>
          </cell>
        </row>
        <row r="283">
          <cell r="A283" t="str">
            <v>Heredia</v>
          </cell>
          <cell r="B283" t="str">
            <v>Barva</v>
          </cell>
          <cell r="C283" t="str">
            <v>San Pablo</v>
          </cell>
          <cell r="N283" t="str">
            <v>Centro Educativo</v>
          </cell>
          <cell r="O283" t="str">
            <v>Alajuela</v>
          </cell>
          <cell r="P283" t="str">
            <v>Esc. Once De Abril</v>
          </cell>
          <cell r="Q283">
            <v>4</v>
          </cell>
          <cell r="R283">
            <v>1180</v>
          </cell>
        </row>
        <row r="284">
          <cell r="A284" t="str">
            <v>Heredia</v>
          </cell>
          <cell r="B284" t="str">
            <v>Barva</v>
          </cell>
          <cell r="C284" t="str">
            <v>San Roque</v>
          </cell>
          <cell r="N284" t="str">
            <v>Centro Educativo</v>
          </cell>
          <cell r="O284" t="str">
            <v>Alajuela</v>
          </cell>
          <cell r="P284" t="str">
            <v>Esc. Otto Kopper Steffens</v>
          </cell>
          <cell r="Q284">
            <v>10</v>
          </cell>
          <cell r="R284">
            <v>1214</v>
          </cell>
        </row>
        <row r="285">
          <cell r="A285" t="str">
            <v>Heredia</v>
          </cell>
          <cell r="B285" t="str">
            <v>Barva</v>
          </cell>
          <cell r="C285" t="str">
            <v>Santa Lucía</v>
          </cell>
          <cell r="N285" t="str">
            <v>Centro Educativo</v>
          </cell>
          <cell r="O285" t="str">
            <v>Alajuela</v>
          </cell>
          <cell r="P285" t="str">
            <v>Esc. Pacto Del Jocote</v>
          </cell>
          <cell r="Q285">
            <v>5</v>
          </cell>
          <cell r="R285">
            <v>1107</v>
          </cell>
        </row>
        <row r="286">
          <cell r="A286" t="str">
            <v>Heredia</v>
          </cell>
          <cell r="B286" t="str">
            <v>Barva</v>
          </cell>
          <cell r="C286" t="str">
            <v>San José De La Montaña</v>
          </cell>
          <cell r="N286" t="str">
            <v>Centro Educativo</v>
          </cell>
          <cell r="O286" t="str">
            <v>Alajuela</v>
          </cell>
          <cell r="P286" t="str">
            <v>Esc. Pacto Del Jocote</v>
          </cell>
          <cell r="Q286">
            <v>5</v>
          </cell>
          <cell r="R286">
            <v>4466</v>
          </cell>
        </row>
        <row r="287">
          <cell r="A287" t="str">
            <v>Heredia</v>
          </cell>
          <cell r="B287" t="str">
            <v>Santo Domingo</v>
          </cell>
          <cell r="C287" t="str">
            <v>Santo Domingo</v>
          </cell>
          <cell r="N287" t="str">
            <v>Centro Educativo</v>
          </cell>
          <cell r="O287" t="str">
            <v>Alajuela</v>
          </cell>
          <cell r="P287" t="str">
            <v>Esc. Parcelas Del I.T.C.O.</v>
          </cell>
          <cell r="Q287">
            <v>9</v>
          </cell>
          <cell r="R287">
            <v>1181</v>
          </cell>
        </row>
        <row r="288">
          <cell r="A288" t="str">
            <v>Heredia</v>
          </cell>
          <cell r="B288" t="str">
            <v>Santo Domingo</v>
          </cell>
          <cell r="C288" t="str">
            <v>San Vicente</v>
          </cell>
          <cell r="N288" t="str">
            <v>Centro Educativo</v>
          </cell>
          <cell r="O288" t="str">
            <v>Alajuela</v>
          </cell>
          <cell r="P288" t="str">
            <v>Esc. Pavas</v>
          </cell>
          <cell r="Q288">
            <v>8</v>
          </cell>
          <cell r="R288">
            <v>1136</v>
          </cell>
        </row>
        <row r="289">
          <cell r="A289" t="str">
            <v>Heredia</v>
          </cell>
          <cell r="B289" t="str">
            <v>Santo Domingo</v>
          </cell>
          <cell r="C289" t="str">
            <v>San Miguel</v>
          </cell>
          <cell r="N289" t="str">
            <v>Centro Educativo</v>
          </cell>
          <cell r="O289" t="str">
            <v>Alajuela</v>
          </cell>
          <cell r="P289" t="str">
            <v>Esc. Pedro Aguirre Cerda</v>
          </cell>
          <cell r="Q289">
            <v>7</v>
          </cell>
          <cell r="R289">
            <v>1210</v>
          </cell>
        </row>
        <row r="290">
          <cell r="A290" t="str">
            <v>Heredia</v>
          </cell>
          <cell r="B290" t="str">
            <v>Santo Domingo</v>
          </cell>
          <cell r="C290" t="str">
            <v>Paracito</v>
          </cell>
          <cell r="N290" t="str">
            <v>Centro Educativo</v>
          </cell>
          <cell r="O290" t="str">
            <v>Alajuela</v>
          </cell>
          <cell r="P290" t="str">
            <v>Esc. Pedro Aguirre Cerda</v>
          </cell>
          <cell r="Q290">
            <v>7</v>
          </cell>
          <cell r="R290">
            <v>4446</v>
          </cell>
        </row>
        <row r="291">
          <cell r="A291" t="str">
            <v>Heredia</v>
          </cell>
          <cell r="B291" t="str">
            <v>Santo Domingo</v>
          </cell>
          <cell r="C291" t="str">
            <v>Santo Tomás</v>
          </cell>
          <cell r="N291" t="str">
            <v>Centro Educativo</v>
          </cell>
          <cell r="O291" t="str">
            <v>Alajuela</v>
          </cell>
          <cell r="P291" t="str">
            <v>Esc. Poasito</v>
          </cell>
          <cell r="Q291">
            <v>3</v>
          </cell>
          <cell r="R291">
            <v>1137</v>
          </cell>
        </row>
        <row r="292">
          <cell r="A292" t="str">
            <v>Heredia</v>
          </cell>
          <cell r="B292" t="str">
            <v>Santo Domingo</v>
          </cell>
          <cell r="C292" t="str">
            <v>Santa Rosa</v>
          </cell>
          <cell r="N292" t="str">
            <v>Centro Educativo</v>
          </cell>
          <cell r="O292" t="str">
            <v>Alajuela</v>
          </cell>
          <cell r="P292" t="str">
            <v>Esc. Primo Vargas Valverde</v>
          </cell>
          <cell r="Q292">
            <v>9</v>
          </cell>
          <cell r="R292">
            <v>1183</v>
          </cell>
        </row>
        <row r="293">
          <cell r="A293" t="str">
            <v>Heredia</v>
          </cell>
          <cell r="B293" t="str">
            <v>Santo Domingo</v>
          </cell>
          <cell r="C293" t="str">
            <v>Tures</v>
          </cell>
          <cell r="N293" t="str">
            <v>Centro Educativo</v>
          </cell>
          <cell r="O293" t="str">
            <v>Alajuela</v>
          </cell>
          <cell r="P293" t="str">
            <v>Esc. Primo Vargas Valverde</v>
          </cell>
          <cell r="Q293">
            <v>9</v>
          </cell>
          <cell r="R293">
            <v>4444</v>
          </cell>
        </row>
        <row r="294">
          <cell r="A294" t="str">
            <v>Heredia</v>
          </cell>
          <cell r="B294" t="str">
            <v>Santo Domingo</v>
          </cell>
          <cell r="C294" t="str">
            <v>Pará</v>
          </cell>
          <cell r="N294" t="str">
            <v>Centro Educativo</v>
          </cell>
          <cell r="O294" t="str">
            <v>Alajuela</v>
          </cell>
          <cell r="P294" t="str">
            <v>Esc. Puente De Piedra</v>
          </cell>
          <cell r="Q294">
            <v>10</v>
          </cell>
          <cell r="R294">
            <v>1184</v>
          </cell>
        </row>
        <row r="295">
          <cell r="A295" t="str">
            <v>Heredia</v>
          </cell>
          <cell r="B295" t="str">
            <v>Santa Barbara</v>
          </cell>
          <cell r="C295" t="str">
            <v>Santa Bárbara</v>
          </cell>
          <cell r="N295" t="str">
            <v>Centro Educativo</v>
          </cell>
          <cell r="O295" t="str">
            <v>Alajuela</v>
          </cell>
          <cell r="P295" t="str">
            <v>Esc. Quebradas</v>
          </cell>
          <cell r="Q295">
            <v>3</v>
          </cell>
          <cell r="R295">
            <v>1185</v>
          </cell>
        </row>
        <row r="296">
          <cell r="A296" t="str">
            <v>Heredia</v>
          </cell>
          <cell r="B296" t="str">
            <v>Santa Barbara</v>
          </cell>
          <cell r="C296" t="str">
            <v>San Pedro</v>
          </cell>
          <cell r="N296" t="str">
            <v>Centro Educativo</v>
          </cell>
          <cell r="O296" t="str">
            <v>Alajuela</v>
          </cell>
          <cell r="P296" t="str">
            <v>Esc. Rafael Alberto Luna Herrera</v>
          </cell>
          <cell r="Q296">
            <v>3</v>
          </cell>
          <cell r="R296">
            <v>1133</v>
          </cell>
        </row>
        <row r="297">
          <cell r="A297" t="str">
            <v>Heredia</v>
          </cell>
          <cell r="B297" t="str">
            <v>Santa Barbara</v>
          </cell>
          <cell r="C297" t="str">
            <v>San Juan</v>
          </cell>
          <cell r="N297" t="str">
            <v>Centro Educativo</v>
          </cell>
          <cell r="O297" t="str">
            <v>Alajuela</v>
          </cell>
          <cell r="P297" t="str">
            <v>Esc. Rafael Ángel Calderón Guardia</v>
          </cell>
          <cell r="Q297">
            <v>10</v>
          </cell>
          <cell r="R297">
            <v>1087</v>
          </cell>
        </row>
        <row r="298">
          <cell r="A298" t="str">
            <v>Heredia</v>
          </cell>
          <cell r="B298" t="str">
            <v>Santa Barbara</v>
          </cell>
          <cell r="C298" t="str">
            <v>Jesús</v>
          </cell>
          <cell r="N298" t="str">
            <v>Centro Educativo</v>
          </cell>
          <cell r="O298" t="str">
            <v>Alajuela</v>
          </cell>
          <cell r="P298" t="str">
            <v>Esc. Ramadas</v>
          </cell>
          <cell r="Q298">
            <v>9</v>
          </cell>
          <cell r="R298">
            <v>1186</v>
          </cell>
        </row>
        <row r="299">
          <cell r="A299" t="str">
            <v>Heredia</v>
          </cell>
          <cell r="B299" t="str">
            <v>Santa Barbara</v>
          </cell>
          <cell r="C299" t="str">
            <v>Santo Domingo</v>
          </cell>
          <cell r="N299" t="str">
            <v>Centro Educativo</v>
          </cell>
          <cell r="O299" t="str">
            <v>Alajuela</v>
          </cell>
          <cell r="P299" t="str">
            <v>Esc. Ramón Herrero Vitoria</v>
          </cell>
          <cell r="Q299">
            <v>10</v>
          </cell>
          <cell r="R299">
            <v>1169</v>
          </cell>
        </row>
        <row r="300">
          <cell r="A300" t="str">
            <v>Heredia</v>
          </cell>
          <cell r="B300" t="str">
            <v>Santa Barbara</v>
          </cell>
          <cell r="C300" t="str">
            <v>Purabá</v>
          </cell>
          <cell r="N300" t="str">
            <v>Centro Educativo</v>
          </cell>
          <cell r="O300" t="str">
            <v>Alajuela</v>
          </cell>
          <cell r="P300" t="str">
            <v>Esc. Ramona Sosa Moreno</v>
          </cell>
          <cell r="Q300">
            <v>9</v>
          </cell>
          <cell r="R300">
            <v>1175</v>
          </cell>
        </row>
        <row r="301">
          <cell r="A301" t="str">
            <v>Heredia</v>
          </cell>
          <cell r="B301" t="str">
            <v>San Rafael</v>
          </cell>
          <cell r="C301" t="str">
            <v>San Rafael</v>
          </cell>
          <cell r="N301" t="str">
            <v>Centro Educativo</v>
          </cell>
          <cell r="O301" t="str">
            <v>Alajuela</v>
          </cell>
          <cell r="P301" t="str">
            <v>Esc. Raúl Rojas Rodríguez</v>
          </cell>
          <cell r="Q301">
            <v>10</v>
          </cell>
          <cell r="R301">
            <v>1219</v>
          </cell>
        </row>
        <row r="302">
          <cell r="A302" t="str">
            <v>Heredia</v>
          </cell>
          <cell r="B302" t="str">
            <v>San Rafael</v>
          </cell>
          <cell r="C302" t="str">
            <v>San Josecito</v>
          </cell>
          <cell r="N302" t="str">
            <v>Centro Educativo</v>
          </cell>
          <cell r="O302" t="str">
            <v>Alajuela</v>
          </cell>
          <cell r="P302" t="str">
            <v>Esc. República De Guatemala</v>
          </cell>
          <cell r="Q302">
            <v>1</v>
          </cell>
          <cell r="R302">
            <v>1187</v>
          </cell>
        </row>
        <row r="303">
          <cell r="A303" t="str">
            <v>Heredia</v>
          </cell>
          <cell r="B303" t="str">
            <v>San Rafael</v>
          </cell>
          <cell r="C303" t="str">
            <v>Santiago</v>
          </cell>
          <cell r="N303" t="str">
            <v>Centro Educativo</v>
          </cell>
          <cell r="O303" t="str">
            <v>Alajuela</v>
          </cell>
          <cell r="P303" t="str">
            <v>Esc. Ricardo Batalla Perez</v>
          </cell>
          <cell r="Q303">
            <v>9</v>
          </cell>
          <cell r="R303">
            <v>1116</v>
          </cell>
        </row>
        <row r="304">
          <cell r="A304" t="str">
            <v>Heredia</v>
          </cell>
          <cell r="B304" t="str">
            <v>San Rafael</v>
          </cell>
          <cell r="C304" t="str">
            <v>Angeles</v>
          </cell>
          <cell r="N304" t="str">
            <v>Centro Educativo</v>
          </cell>
          <cell r="O304" t="str">
            <v>Alajuela</v>
          </cell>
          <cell r="P304" t="str">
            <v>Esc. Ricardo Fernandez Guardia</v>
          </cell>
          <cell r="Q304">
            <v>5</v>
          </cell>
          <cell r="R304">
            <v>4483</v>
          </cell>
        </row>
        <row r="305">
          <cell r="A305" t="str">
            <v>Heredia</v>
          </cell>
          <cell r="B305" t="str">
            <v>San Rafael</v>
          </cell>
          <cell r="C305" t="str">
            <v>Concepción</v>
          </cell>
          <cell r="N305" t="str">
            <v>Centro Educativo</v>
          </cell>
          <cell r="O305" t="str">
            <v>Alajuela</v>
          </cell>
          <cell r="P305" t="str">
            <v>Esc. Ricardo Fernández Guardia</v>
          </cell>
          <cell r="Q305">
            <v>5</v>
          </cell>
          <cell r="R305">
            <v>1189</v>
          </cell>
        </row>
        <row r="306">
          <cell r="A306" t="str">
            <v>Heredia</v>
          </cell>
          <cell r="B306" t="str">
            <v>San Isidro</v>
          </cell>
          <cell r="C306" t="str">
            <v>San Isidro</v>
          </cell>
          <cell r="N306" t="str">
            <v>Centro Educativo</v>
          </cell>
          <cell r="O306" t="str">
            <v>Alajuela</v>
          </cell>
          <cell r="P306" t="str">
            <v>Esc. Rincón Chiquito</v>
          </cell>
          <cell r="Q306">
            <v>4</v>
          </cell>
          <cell r="R306">
            <v>1240</v>
          </cell>
        </row>
        <row r="307">
          <cell r="A307" t="str">
            <v>Heredia</v>
          </cell>
          <cell r="B307" t="str">
            <v>San Isidro</v>
          </cell>
          <cell r="C307" t="str">
            <v>San José</v>
          </cell>
          <cell r="N307" t="str">
            <v>Centro Educativo</v>
          </cell>
          <cell r="O307" t="str">
            <v>Alajuela</v>
          </cell>
          <cell r="P307" t="str">
            <v>Esc. Rincón De Cacao</v>
          </cell>
          <cell r="Q307">
            <v>5</v>
          </cell>
          <cell r="R307">
            <v>1115</v>
          </cell>
        </row>
        <row r="308">
          <cell r="A308" t="str">
            <v>Heredia</v>
          </cell>
          <cell r="B308" t="str">
            <v>San Isidro</v>
          </cell>
          <cell r="C308" t="str">
            <v>Concepción</v>
          </cell>
          <cell r="N308" t="str">
            <v>Centro Educativo</v>
          </cell>
          <cell r="O308" t="str">
            <v>Alajuela</v>
          </cell>
          <cell r="P308" t="str">
            <v>Esc. Rincón De Herrera</v>
          </cell>
          <cell r="Q308">
            <v>4</v>
          </cell>
          <cell r="R308">
            <v>1108</v>
          </cell>
        </row>
        <row r="309">
          <cell r="A309" t="str">
            <v>Heredia</v>
          </cell>
          <cell r="B309" t="str">
            <v>San Isidro</v>
          </cell>
          <cell r="C309" t="str">
            <v>San Francisco</v>
          </cell>
          <cell r="N309" t="str">
            <v>Centro Educativo</v>
          </cell>
          <cell r="O309" t="str">
            <v>Alajuela</v>
          </cell>
          <cell r="P309" t="str">
            <v>Esc. Roberto Castro Vargas</v>
          </cell>
          <cell r="Q309">
            <v>9</v>
          </cell>
          <cell r="R309">
            <v>1129</v>
          </cell>
        </row>
        <row r="310">
          <cell r="A310" t="str">
            <v>Heredia</v>
          </cell>
          <cell r="B310" t="str">
            <v>Belen</v>
          </cell>
          <cell r="C310" t="str">
            <v>San Antonio</v>
          </cell>
          <cell r="N310" t="str">
            <v>Centro Educativo</v>
          </cell>
          <cell r="O310" t="str">
            <v>Alajuela</v>
          </cell>
          <cell r="P310" t="str">
            <v>Esc. Rogelio Sotela Bonilla</v>
          </cell>
          <cell r="Q310">
            <v>9</v>
          </cell>
          <cell r="R310">
            <v>1158</v>
          </cell>
        </row>
        <row r="311">
          <cell r="A311" t="str">
            <v>Heredia</v>
          </cell>
          <cell r="B311" t="str">
            <v>Belen</v>
          </cell>
          <cell r="C311" t="str">
            <v>Rivera</v>
          </cell>
          <cell r="N311" t="str">
            <v>Centro Educativo</v>
          </cell>
          <cell r="O311" t="str">
            <v>Alajuela</v>
          </cell>
          <cell r="P311" t="str">
            <v>Esc. Sabana Larga</v>
          </cell>
          <cell r="Q311">
            <v>8</v>
          </cell>
          <cell r="R311">
            <v>1195</v>
          </cell>
        </row>
        <row r="312">
          <cell r="A312" t="str">
            <v>Heredia</v>
          </cell>
          <cell r="B312" t="str">
            <v>Belen</v>
          </cell>
          <cell r="C312" t="str">
            <v>Asunción</v>
          </cell>
          <cell r="N312" t="str">
            <v>Centro Educativo</v>
          </cell>
          <cell r="O312" t="str">
            <v>Alajuela</v>
          </cell>
          <cell r="P312" t="str">
            <v>Esc. San Antonio</v>
          </cell>
          <cell r="Q312">
            <v>4</v>
          </cell>
          <cell r="R312">
            <v>1198</v>
          </cell>
        </row>
        <row r="313">
          <cell r="A313" t="str">
            <v>Heredia</v>
          </cell>
          <cell r="B313" t="str">
            <v>Flores</v>
          </cell>
          <cell r="C313" t="str">
            <v>San Joaquín</v>
          </cell>
          <cell r="N313" t="str">
            <v>Centro Educativo</v>
          </cell>
          <cell r="O313" t="str">
            <v>Alajuela</v>
          </cell>
          <cell r="P313" t="str">
            <v>Esc. San Francisco</v>
          </cell>
          <cell r="Q313">
            <v>6</v>
          </cell>
          <cell r="R313">
            <v>1238</v>
          </cell>
        </row>
        <row r="314">
          <cell r="A314" t="str">
            <v>Heredia</v>
          </cell>
          <cell r="B314" t="str">
            <v>Flores</v>
          </cell>
          <cell r="C314" t="str">
            <v>Barrantes</v>
          </cell>
          <cell r="N314" t="str">
            <v>Centro Educativo</v>
          </cell>
          <cell r="O314" t="str">
            <v>Alajuela</v>
          </cell>
          <cell r="P314" t="str">
            <v>Esc. San Isidro</v>
          </cell>
          <cell r="Q314">
            <v>8</v>
          </cell>
          <cell r="R314">
            <v>1200</v>
          </cell>
        </row>
        <row r="315">
          <cell r="A315" t="str">
            <v>Heredia</v>
          </cell>
          <cell r="B315" t="str">
            <v>Flores</v>
          </cell>
          <cell r="C315" t="str">
            <v>Llorente</v>
          </cell>
          <cell r="N315" t="str">
            <v>Centro Educativo</v>
          </cell>
          <cell r="O315" t="str">
            <v>Alajuela</v>
          </cell>
          <cell r="P315" t="str">
            <v>Esc. San Jerónimo</v>
          </cell>
          <cell r="Q315">
            <v>9</v>
          </cell>
          <cell r="R315">
            <v>1201</v>
          </cell>
        </row>
        <row r="316">
          <cell r="A316" t="str">
            <v>Heredia</v>
          </cell>
          <cell r="B316" t="str">
            <v>San Pablo</v>
          </cell>
          <cell r="C316" t="str">
            <v>San Pablo</v>
          </cell>
          <cell r="N316" t="str">
            <v>Centro Educativo</v>
          </cell>
          <cell r="O316" t="str">
            <v>Alajuela</v>
          </cell>
          <cell r="P316" t="str">
            <v>Esc. San José Norte</v>
          </cell>
          <cell r="Q316">
            <v>8</v>
          </cell>
          <cell r="R316">
            <v>1202</v>
          </cell>
        </row>
        <row r="317">
          <cell r="A317" t="str">
            <v>Heredia</v>
          </cell>
          <cell r="B317" t="str">
            <v>Sarapiqui</v>
          </cell>
          <cell r="C317" t="str">
            <v>Puerto Viejo</v>
          </cell>
          <cell r="N317" t="str">
            <v>Centro Educativo</v>
          </cell>
          <cell r="O317" t="str">
            <v>Alajuela</v>
          </cell>
          <cell r="P317" t="str">
            <v>Esc. San José Sur</v>
          </cell>
          <cell r="Q317">
            <v>8</v>
          </cell>
          <cell r="R317">
            <v>1203</v>
          </cell>
        </row>
        <row r="318">
          <cell r="A318" t="str">
            <v>Heredia</v>
          </cell>
          <cell r="B318" t="str">
            <v>Sarapiqui</v>
          </cell>
          <cell r="C318" t="str">
            <v>La Vírgen</v>
          </cell>
          <cell r="N318" t="str">
            <v>Centro Educativo</v>
          </cell>
          <cell r="O318" t="str">
            <v>Alajuela</v>
          </cell>
          <cell r="P318" t="str">
            <v>Esc. San Juan</v>
          </cell>
          <cell r="Q318">
            <v>6</v>
          </cell>
          <cell r="R318">
            <v>1206</v>
          </cell>
        </row>
        <row r="319">
          <cell r="A319" t="str">
            <v>Heredia</v>
          </cell>
          <cell r="B319" t="str">
            <v>Sarapiqui</v>
          </cell>
          <cell r="C319" t="str">
            <v>Horquetas</v>
          </cell>
          <cell r="N319" t="str">
            <v>Centro Educativo</v>
          </cell>
          <cell r="O319" t="str">
            <v>Alajuela</v>
          </cell>
          <cell r="P319" t="str">
            <v>Esc. San Juan De Dios Higuito</v>
          </cell>
          <cell r="Q319">
            <v>9</v>
          </cell>
          <cell r="R319">
            <v>5332</v>
          </cell>
        </row>
        <row r="320">
          <cell r="A320" t="str">
            <v>Heredia</v>
          </cell>
          <cell r="B320" t="str">
            <v>Sarapiqui</v>
          </cell>
          <cell r="C320" t="str">
            <v>Llanuras Del Gaspar</v>
          </cell>
          <cell r="N320" t="str">
            <v>Centro Educativo</v>
          </cell>
          <cell r="O320" t="str">
            <v>Alajuela</v>
          </cell>
          <cell r="P320" t="str">
            <v>Esc. San Juan Norte</v>
          </cell>
          <cell r="Q320">
            <v>7</v>
          </cell>
          <cell r="R320">
            <v>1205</v>
          </cell>
        </row>
        <row r="321">
          <cell r="A321" t="str">
            <v>Heredia</v>
          </cell>
          <cell r="B321" t="str">
            <v>Sarapiqui</v>
          </cell>
          <cell r="C321" t="str">
            <v>Cureña</v>
          </cell>
          <cell r="N321" t="str">
            <v>Centro Educativo</v>
          </cell>
          <cell r="O321" t="str">
            <v>Alajuela</v>
          </cell>
          <cell r="P321" t="str">
            <v>Esc. San Juan Sur</v>
          </cell>
          <cell r="Q321">
            <v>7</v>
          </cell>
          <cell r="R321">
            <v>1204</v>
          </cell>
        </row>
        <row r="322">
          <cell r="A322" t="str">
            <v>Guanacaste</v>
          </cell>
          <cell r="B322" t="str">
            <v>Liberia</v>
          </cell>
          <cell r="C322" t="str">
            <v>Liberia</v>
          </cell>
          <cell r="N322" t="str">
            <v>Centro Educativo</v>
          </cell>
          <cell r="O322" t="str">
            <v>Alajuela</v>
          </cell>
          <cell r="P322" t="str">
            <v>Esc. San Luis</v>
          </cell>
          <cell r="Q322">
            <v>7</v>
          </cell>
          <cell r="R322">
            <v>4471</v>
          </cell>
        </row>
        <row r="323">
          <cell r="A323" t="str">
            <v>Guanacaste</v>
          </cell>
          <cell r="B323" t="str">
            <v>Liberia</v>
          </cell>
          <cell r="C323" t="str">
            <v>Cañas Dulces</v>
          </cell>
          <cell r="N323" t="str">
            <v>Centro Educativo</v>
          </cell>
          <cell r="O323" t="str">
            <v>Alajuela</v>
          </cell>
          <cell r="P323" t="str">
            <v>Esc. San Luis (Grecia)</v>
          </cell>
          <cell r="Q323">
            <v>6</v>
          </cell>
          <cell r="R323">
            <v>1207</v>
          </cell>
        </row>
        <row r="324">
          <cell r="A324" t="str">
            <v>Guanacaste</v>
          </cell>
          <cell r="B324" t="str">
            <v>Liberia</v>
          </cell>
          <cell r="C324" t="str">
            <v>Mayorga</v>
          </cell>
          <cell r="N324" t="str">
            <v>Centro Educativo</v>
          </cell>
          <cell r="O324" t="str">
            <v>Alajuela</v>
          </cell>
          <cell r="P324" t="str">
            <v>Esc. San Luis De Carrillos</v>
          </cell>
          <cell r="Q324">
            <v>7</v>
          </cell>
          <cell r="R324">
            <v>1113</v>
          </cell>
        </row>
        <row r="325">
          <cell r="A325" t="str">
            <v>Guanacaste</v>
          </cell>
          <cell r="B325" t="str">
            <v>Liberia</v>
          </cell>
          <cell r="C325" t="str">
            <v>Nacascolo</v>
          </cell>
          <cell r="N325" t="str">
            <v>Centro Educativo</v>
          </cell>
          <cell r="O325" t="str">
            <v>Alajuela</v>
          </cell>
          <cell r="P325" t="str">
            <v>Esc. San Miguel (Turrúcares)</v>
          </cell>
          <cell r="Q325">
            <v>5</v>
          </cell>
          <cell r="R325">
            <v>1120</v>
          </cell>
        </row>
        <row r="326">
          <cell r="A326" t="str">
            <v>Guanacaste</v>
          </cell>
          <cell r="B326" t="str">
            <v>Liberia</v>
          </cell>
          <cell r="C326" t="str">
            <v>Curubandé</v>
          </cell>
          <cell r="N326" t="str">
            <v>Centro Educativo</v>
          </cell>
          <cell r="O326" t="str">
            <v>Alajuela</v>
          </cell>
          <cell r="P326" t="str">
            <v>Esc. San Miguel Abajo (Grecia)</v>
          </cell>
          <cell r="Q326">
            <v>6</v>
          </cell>
          <cell r="R326">
            <v>1209</v>
          </cell>
        </row>
        <row r="327">
          <cell r="A327" t="str">
            <v>Guanacaste</v>
          </cell>
          <cell r="B327" t="str">
            <v>Nicoya</v>
          </cell>
          <cell r="C327" t="str">
            <v>Nicoya</v>
          </cell>
          <cell r="N327" t="str">
            <v>Centro Educativo</v>
          </cell>
          <cell r="O327" t="str">
            <v>Alajuela</v>
          </cell>
          <cell r="P327" t="str">
            <v>Esc. San Rafael</v>
          </cell>
          <cell r="Q327">
            <v>10</v>
          </cell>
          <cell r="R327">
            <v>1106</v>
          </cell>
        </row>
        <row r="328">
          <cell r="A328" t="str">
            <v>Guanacaste</v>
          </cell>
          <cell r="B328" t="str">
            <v>Nicoya</v>
          </cell>
          <cell r="C328" t="str">
            <v>Mansión</v>
          </cell>
          <cell r="N328" t="str">
            <v>Centro Educativo</v>
          </cell>
          <cell r="O328" t="str">
            <v>Alajuela</v>
          </cell>
          <cell r="P328" t="str">
            <v>Esc. Santa Cecilia</v>
          </cell>
          <cell r="Q328">
            <v>7</v>
          </cell>
          <cell r="R328">
            <v>1100</v>
          </cell>
        </row>
        <row r="329">
          <cell r="A329" t="str">
            <v>Guanacaste</v>
          </cell>
          <cell r="B329" t="str">
            <v>Nicoya</v>
          </cell>
          <cell r="C329" t="str">
            <v>San Antonio</v>
          </cell>
          <cell r="N329" t="str">
            <v>Centro Educativo</v>
          </cell>
          <cell r="O329" t="str">
            <v>Alajuela</v>
          </cell>
          <cell r="P329" t="str">
            <v>Esc. Santa Elena</v>
          </cell>
          <cell r="Q329">
            <v>6</v>
          </cell>
          <cell r="R329">
            <v>1215</v>
          </cell>
        </row>
        <row r="330">
          <cell r="A330" t="str">
            <v>Guanacaste</v>
          </cell>
          <cell r="B330" t="str">
            <v>Nicoya</v>
          </cell>
          <cell r="C330" t="str">
            <v>Quebrada Honda</v>
          </cell>
          <cell r="N330" t="str">
            <v>Centro Educativo</v>
          </cell>
          <cell r="O330" t="str">
            <v>Alajuela</v>
          </cell>
          <cell r="P330" t="str">
            <v>Esc. Santa Eulalia</v>
          </cell>
          <cell r="Q330">
            <v>8</v>
          </cell>
          <cell r="R330">
            <v>1216</v>
          </cell>
        </row>
        <row r="331">
          <cell r="A331" t="str">
            <v>Guanacaste</v>
          </cell>
          <cell r="B331" t="str">
            <v>Nicoya</v>
          </cell>
          <cell r="C331" t="str">
            <v>Sámara</v>
          </cell>
          <cell r="N331" t="str">
            <v>Centro Educativo</v>
          </cell>
          <cell r="O331" t="str">
            <v>Alajuela</v>
          </cell>
          <cell r="P331" t="str">
            <v>Esc. Santa Fe</v>
          </cell>
          <cell r="Q331">
            <v>4</v>
          </cell>
          <cell r="R331">
            <v>1125</v>
          </cell>
        </row>
        <row r="332">
          <cell r="A332" t="str">
            <v>Guanacaste</v>
          </cell>
          <cell r="B332" t="str">
            <v>Nicoya</v>
          </cell>
          <cell r="C332" t="str">
            <v>Nosara</v>
          </cell>
          <cell r="N332" t="str">
            <v>Centro Educativo</v>
          </cell>
          <cell r="O332" t="str">
            <v>Alajuela</v>
          </cell>
          <cell r="P332" t="str">
            <v>Esc. Santa Gertrudis Sur</v>
          </cell>
          <cell r="Q332">
            <v>10</v>
          </cell>
          <cell r="R332">
            <v>1223</v>
          </cell>
        </row>
        <row r="333">
          <cell r="A333" t="str">
            <v>Guanacaste</v>
          </cell>
          <cell r="B333" t="str">
            <v>Nicoya</v>
          </cell>
          <cell r="C333" t="str">
            <v>Belén De Nosarita</v>
          </cell>
          <cell r="N333" t="str">
            <v>Centro Educativo</v>
          </cell>
          <cell r="O333" t="str">
            <v>Alajuela</v>
          </cell>
          <cell r="P333" t="str">
            <v>Esc. Santa Rita</v>
          </cell>
          <cell r="Q333">
            <v>5</v>
          </cell>
          <cell r="R333">
            <v>4459</v>
          </cell>
        </row>
        <row r="334">
          <cell r="A334" t="str">
            <v>Guanacaste</v>
          </cell>
          <cell r="B334" t="str">
            <v>Santa Cruz</v>
          </cell>
          <cell r="C334" t="str">
            <v>Santa Cruz</v>
          </cell>
          <cell r="N334" t="str">
            <v>Centro Educativo</v>
          </cell>
          <cell r="O334" t="str">
            <v>Alajuela</v>
          </cell>
          <cell r="P334" t="str">
            <v>Esc. Santa Rita (Orotina)</v>
          </cell>
          <cell r="Q334">
            <v>9</v>
          </cell>
          <cell r="R334">
            <v>1217</v>
          </cell>
        </row>
        <row r="335">
          <cell r="A335" t="str">
            <v>Guanacaste</v>
          </cell>
          <cell r="B335" t="str">
            <v>Santa Cruz</v>
          </cell>
          <cell r="C335" t="str">
            <v>Bolsón</v>
          </cell>
          <cell r="N335" t="str">
            <v>Centro Educativo</v>
          </cell>
          <cell r="O335" t="str">
            <v>Alajuela</v>
          </cell>
          <cell r="P335" t="str">
            <v>Esc. Santa Rita (San José)</v>
          </cell>
          <cell r="Q335">
            <v>5</v>
          </cell>
          <cell r="R335">
            <v>1130</v>
          </cell>
        </row>
        <row r="336">
          <cell r="A336" t="str">
            <v>Guanacaste</v>
          </cell>
          <cell r="B336" t="str">
            <v>Santa Cruz</v>
          </cell>
          <cell r="C336" t="str">
            <v>27 De Abril</v>
          </cell>
          <cell r="N336" t="str">
            <v>Centro Educativo</v>
          </cell>
          <cell r="O336" t="str">
            <v>Alajuela</v>
          </cell>
          <cell r="P336" t="str">
            <v>Esc. Santa Rosa</v>
          </cell>
          <cell r="Q336">
            <v>7</v>
          </cell>
          <cell r="R336">
            <v>1224</v>
          </cell>
        </row>
        <row r="337">
          <cell r="A337" t="str">
            <v>Guanacaste</v>
          </cell>
          <cell r="B337" t="str">
            <v>Santa Cruz</v>
          </cell>
          <cell r="C337" t="str">
            <v>Tempate</v>
          </cell>
          <cell r="N337" t="str">
            <v>Centro Educativo</v>
          </cell>
          <cell r="O337" t="str">
            <v>Alajuela</v>
          </cell>
          <cell r="P337" t="str">
            <v>Esc. Silvestre Rojas Murillo</v>
          </cell>
          <cell r="Q337">
            <v>10</v>
          </cell>
          <cell r="R337">
            <v>1226</v>
          </cell>
        </row>
        <row r="338">
          <cell r="A338" t="str">
            <v>Guanacaste</v>
          </cell>
          <cell r="B338" t="str">
            <v>Santa Cruz</v>
          </cell>
          <cell r="C338" t="str">
            <v>Cartagena</v>
          </cell>
          <cell r="N338" t="str">
            <v>Centro Educativo</v>
          </cell>
          <cell r="O338" t="str">
            <v>Alajuela</v>
          </cell>
          <cell r="P338" t="str">
            <v>Esc. Silvia Montero Zamora</v>
          </cell>
          <cell r="Q338">
            <v>3</v>
          </cell>
          <cell r="R338">
            <v>1141</v>
          </cell>
        </row>
        <row r="339">
          <cell r="A339" t="str">
            <v>Guanacaste</v>
          </cell>
          <cell r="B339" t="str">
            <v>Santa Cruz</v>
          </cell>
          <cell r="C339" t="str">
            <v>Cuajiniquil</v>
          </cell>
          <cell r="N339" t="str">
            <v>Centro Educativo</v>
          </cell>
          <cell r="O339" t="str">
            <v>Alajuela</v>
          </cell>
          <cell r="P339" t="str">
            <v>Esc. Simon Bolivar Palacios</v>
          </cell>
          <cell r="Q339">
            <v>10</v>
          </cell>
          <cell r="R339">
            <v>4450</v>
          </cell>
        </row>
        <row r="340">
          <cell r="A340" t="str">
            <v>Guanacaste</v>
          </cell>
          <cell r="B340" t="str">
            <v>Santa Cruz</v>
          </cell>
          <cell r="C340" t="str">
            <v>Diriá</v>
          </cell>
          <cell r="N340" t="str">
            <v>Centro Educativo</v>
          </cell>
          <cell r="O340" t="str">
            <v>Alajuela</v>
          </cell>
          <cell r="P340" t="str">
            <v>Esc. Simón Bolívar Palacios</v>
          </cell>
          <cell r="Q340">
            <v>10</v>
          </cell>
          <cell r="R340">
            <v>1218</v>
          </cell>
        </row>
        <row r="341">
          <cell r="A341" t="str">
            <v>Guanacaste</v>
          </cell>
          <cell r="B341" t="str">
            <v>Santa Cruz</v>
          </cell>
          <cell r="C341" t="str">
            <v>Cabo Velas</v>
          </cell>
          <cell r="N341" t="str">
            <v>Centro Educativo</v>
          </cell>
          <cell r="O341" t="str">
            <v>Alajuela</v>
          </cell>
          <cell r="P341" t="str">
            <v>Esc. Thomas Jefferson</v>
          </cell>
          <cell r="Q341">
            <v>8</v>
          </cell>
          <cell r="R341">
            <v>1126</v>
          </cell>
        </row>
        <row r="342">
          <cell r="A342" t="str">
            <v>Guanacaste</v>
          </cell>
          <cell r="B342" t="str">
            <v>Santa Cruz</v>
          </cell>
          <cell r="C342" t="str">
            <v>Tamarindo</v>
          </cell>
          <cell r="N342" t="str">
            <v>Centro Educativo</v>
          </cell>
          <cell r="O342" t="str">
            <v>Alajuela</v>
          </cell>
          <cell r="P342" t="str">
            <v>Esc. Timoleón Morera Soto</v>
          </cell>
          <cell r="Q342">
            <v>3</v>
          </cell>
          <cell r="R342">
            <v>1194</v>
          </cell>
        </row>
        <row r="343">
          <cell r="A343" t="str">
            <v>Guanacaste</v>
          </cell>
          <cell r="B343" t="str">
            <v>Bagaces</v>
          </cell>
          <cell r="C343" t="str">
            <v>Bagaces</v>
          </cell>
          <cell r="N343" t="str">
            <v>Centro Educativo</v>
          </cell>
          <cell r="O343" t="str">
            <v>Alajuela</v>
          </cell>
          <cell r="P343" t="str">
            <v>Esc. Tobías Guzmán Brenes</v>
          </cell>
          <cell r="Q343">
            <v>9</v>
          </cell>
          <cell r="R343">
            <v>1228</v>
          </cell>
        </row>
        <row r="344">
          <cell r="A344" t="str">
            <v>Guanacaste</v>
          </cell>
          <cell r="B344" t="str">
            <v>Bagaces</v>
          </cell>
          <cell r="C344" t="str">
            <v>Fortuna</v>
          </cell>
          <cell r="N344" t="str">
            <v>Centro Educativo</v>
          </cell>
          <cell r="O344" t="str">
            <v>Alajuela</v>
          </cell>
          <cell r="P344" t="str">
            <v>Esc. Tomás Sandoval</v>
          </cell>
          <cell r="Q344">
            <v>8</v>
          </cell>
          <cell r="R344">
            <v>1150</v>
          </cell>
        </row>
        <row r="345">
          <cell r="A345" t="str">
            <v>Guanacaste</v>
          </cell>
          <cell r="B345" t="str">
            <v>Bagaces</v>
          </cell>
          <cell r="C345" t="str">
            <v>Mogote</v>
          </cell>
          <cell r="N345" t="str">
            <v>Centro Educativo</v>
          </cell>
          <cell r="O345" t="str">
            <v>Alajuela</v>
          </cell>
          <cell r="P345" t="str">
            <v>Esc. Tranquilino Víquez Rodríguez</v>
          </cell>
          <cell r="Q345">
            <v>8</v>
          </cell>
          <cell r="R345">
            <v>1172</v>
          </cell>
        </row>
        <row r="346">
          <cell r="A346" t="str">
            <v>Guanacaste</v>
          </cell>
          <cell r="B346" t="str">
            <v>Bagaces</v>
          </cell>
          <cell r="C346" t="str">
            <v>Río Naranjo</v>
          </cell>
          <cell r="N346" t="str">
            <v>Centro Educativo</v>
          </cell>
          <cell r="O346" t="str">
            <v>Alajuela</v>
          </cell>
          <cell r="P346" t="str">
            <v>Esc. Tuetal Sur</v>
          </cell>
          <cell r="Q346">
            <v>5</v>
          </cell>
          <cell r="R346">
            <v>1239</v>
          </cell>
        </row>
        <row r="347">
          <cell r="A347" t="str">
            <v>Guanacaste</v>
          </cell>
          <cell r="B347" t="str">
            <v>Carrillo</v>
          </cell>
          <cell r="C347" t="str">
            <v>Filadelfia</v>
          </cell>
          <cell r="N347" t="str">
            <v>Centro Educativo</v>
          </cell>
          <cell r="O347" t="str">
            <v>Alajuela</v>
          </cell>
          <cell r="P347" t="str">
            <v>Esc. Turrúcares</v>
          </cell>
          <cell r="Q347">
            <v>5</v>
          </cell>
          <cell r="R347">
            <v>1230</v>
          </cell>
        </row>
        <row r="348">
          <cell r="A348" t="str">
            <v>Guanacaste</v>
          </cell>
          <cell r="B348" t="str">
            <v>Carrillo</v>
          </cell>
          <cell r="C348" t="str">
            <v>Palmira</v>
          </cell>
          <cell r="N348" t="str">
            <v>Centro Educativo</v>
          </cell>
          <cell r="O348" t="str">
            <v>Alajuela</v>
          </cell>
          <cell r="P348" t="str">
            <v>Esc. Unión De Rosales</v>
          </cell>
          <cell r="Q348">
            <v>2</v>
          </cell>
          <cell r="R348">
            <v>1241</v>
          </cell>
        </row>
        <row r="349">
          <cell r="A349" t="str">
            <v>Guanacaste</v>
          </cell>
          <cell r="B349" t="str">
            <v>Carrillo</v>
          </cell>
          <cell r="C349" t="str">
            <v>Sardinal</v>
          </cell>
          <cell r="N349" t="str">
            <v>Centro Educativo</v>
          </cell>
          <cell r="O349" t="str">
            <v>Alajuela</v>
          </cell>
          <cell r="P349" t="str">
            <v>Esc. Urbano Oviedo Alfaro</v>
          </cell>
          <cell r="Q349">
            <v>10</v>
          </cell>
          <cell r="R349">
            <v>1222</v>
          </cell>
        </row>
        <row r="350">
          <cell r="A350" t="str">
            <v>Guanacaste</v>
          </cell>
          <cell r="B350" t="str">
            <v>Carrillo</v>
          </cell>
          <cell r="C350" t="str">
            <v>Belén</v>
          </cell>
          <cell r="N350" t="str">
            <v>Centro Educativo</v>
          </cell>
          <cell r="O350" t="str">
            <v>Alajuela</v>
          </cell>
          <cell r="P350" t="str">
            <v>Esc. Víctor Argüello Murillo</v>
          </cell>
          <cell r="Q350">
            <v>5</v>
          </cell>
          <cell r="R350">
            <v>1118</v>
          </cell>
        </row>
        <row r="351">
          <cell r="A351" t="str">
            <v>Guanacaste</v>
          </cell>
          <cell r="B351" t="str">
            <v>Cañas</v>
          </cell>
          <cell r="C351" t="str">
            <v>Cañas</v>
          </cell>
          <cell r="N351" t="str">
            <v>Centro Educativo</v>
          </cell>
          <cell r="O351" t="str">
            <v>Alajuela</v>
          </cell>
          <cell r="P351" t="str">
            <v>Esc. Villa Bonita</v>
          </cell>
          <cell r="Q351">
            <v>2</v>
          </cell>
          <cell r="R351">
            <v>1237</v>
          </cell>
        </row>
        <row r="352">
          <cell r="A352" t="str">
            <v>Guanacaste</v>
          </cell>
          <cell r="B352" t="str">
            <v>Cañas</v>
          </cell>
          <cell r="C352" t="str">
            <v>Palmira</v>
          </cell>
          <cell r="N352" t="str">
            <v>Centro Educativo</v>
          </cell>
          <cell r="O352" t="str">
            <v>Alajuela</v>
          </cell>
          <cell r="P352" t="str">
            <v>Esc. Villa Bonita</v>
          </cell>
          <cell r="Q352">
            <v>2</v>
          </cell>
          <cell r="R352">
            <v>4476</v>
          </cell>
        </row>
        <row r="353">
          <cell r="A353" t="str">
            <v>Guanacaste</v>
          </cell>
          <cell r="B353" t="str">
            <v>Cañas</v>
          </cell>
          <cell r="C353" t="str">
            <v>San Miguel</v>
          </cell>
          <cell r="N353" t="str">
            <v>Centro Educativo</v>
          </cell>
          <cell r="O353" t="str">
            <v>Alajuela</v>
          </cell>
          <cell r="P353" t="str">
            <v>Experimental Bilingue De Grecia</v>
          </cell>
          <cell r="Q353">
            <v>10</v>
          </cell>
          <cell r="R353">
            <v>4030</v>
          </cell>
        </row>
        <row r="354">
          <cell r="A354" t="str">
            <v>Guanacaste</v>
          </cell>
          <cell r="B354" t="str">
            <v>Cañas</v>
          </cell>
          <cell r="C354" t="str">
            <v>Bebedero</v>
          </cell>
          <cell r="N354" t="str">
            <v>Centro Educativo</v>
          </cell>
          <cell r="O354" t="str">
            <v>Alajuela</v>
          </cell>
          <cell r="P354" t="str">
            <v>Fund. Hogar Manos Abiertas (Educ. Especial)</v>
          </cell>
          <cell r="Q354">
            <v>2</v>
          </cell>
          <cell r="R354">
            <v>6420</v>
          </cell>
        </row>
        <row r="355">
          <cell r="A355" t="str">
            <v>Guanacaste</v>
          </cell>
          <cell r="B355" t="str">
            <v>Cañas</v>
          </cell>
          <cell r="C355" t="str">
            <v>Porozal</v>
          </cell>
          <cell r="N355" t="str">
            <v>Centro Educativo</v>
          </cell>
          <cell r="O355" t="str">
            <v>Alajuela</v>
          </cell>
          <cell r="P355" t="str">
            <v>Hogar La Posada De Belén Madre Teresa De Belén</v>
          </cell>
          <cell r="Q355">
            <v>4</v>
          </cell>
          <cell r="R355">
            <v>6367</v>
          </cell>
        </row>
        <row r="356">
          <cell r="A356" t="str">
            <v>Guanacaste</v>
          </cell>
          <cell r="B356" t="str">
            <v>Abangares</v>
          </cell>
          <cell r="C356" t="str">
            <v>Juntas</v>
          </cell>
          <cell r="N356" t="str">
            <v>Centro Educativo</v>
          </cell>
          <cell r="O356" t="str">
            <v>Alajuela</v>
          </cell>
          <cell r="P356" t="str">
            <v>I.P.E.C. Maria Pacheco</v>
          </cell>
          <cell r="Q356">
            <v>1</v>
          </cell>
          <cell r="R356">
            <v>4472</v>
          </cell>
        </row>
        <row r="357">
          <cell r="A357" t="str">
            <v>Guanacaste</v>
          </cell>
          <cell r="B357" t="str">
            <v>Abangares</v>
          </cell>
          <cell r="C357" t="str">
            <v>Sierra</v>
          </cell>
          <cell r="N357" t="str">
            <v>Centro Educativo</v>
          </cell>
          <cell r="O357" t="str">
            <v>Alajuela</v>
          </cell>
          <cell r="P357" t="str">
            <v>Instituto De Alajuela</v>
          </cell>
          <cell r="Q357">
            <v>1</v>
          </cell>
          <cell r="R357">
            <v>4018</v>
          </cell>
        </row>
        <row r="358">
          <cell r="A358" t="str">
            <v>Guanacaste</v>
          </cell>
          <cell r="B358" t="str">
            <v>Abangares</v>
          </cell>
          <cell r="C358" t="str">
            <v>San Juan</v>
          </cell>
          <cell r="N358" t="str">
            <v>Centro Educativo</v>
          </cell>
          <cell r="O358" t="str">
            <v>Alajuela</v>
          </cell>
          <cell r="P358" t="str">
            <v>Ipec María Pacheco</v>
          </cell>
          <cell r="Q358">
            <v>1</v>
          </cell>
          <cell r="R358">
            <v>4847</v>
          </cell>
        </row>
        <row r="359">
          <cell r="A359" t="str">
            <v>Guanacaste</v>
          </cell>
          <cell r="B359" t="str">
            <v>Abangares</v>
          </cell>
          <cell r="C359" t="str">
            <v>Colorado</v>
          </cell>
          <cell r="N359" t="str">
            <v>Centro Educativo</v>
          </cell>
          <cell r="O359" t="str">
            <v>Alajuela</v>
          </cell>
          <cell r="P359" t="str">
            <v>Ipec Poás</v>
          </cell>
          <cell r="Q359">
            <v>7</v>
          </cell>
          <cell r="R359">
            <v>4845</v>
          </cell>
        </row>
        <row r="360">
          <cell r="A360" t="str">
            <v>Guanacaste</v>
          </cell>
          <cell r="B360" t="str">
            <v>Tilaran</v>
          </cell>
          <cell r="C360" t="str">
            <v>Tilarán</v>
          </cell>
          <cell r="N360" t="str">
            <v>Centro Educativo</v>
          </cell>
          <cell r="O360" t="str">
            <v>Alajuela</v>
          </cell>
          <cell r="P360" t="str">
            <v>J.N. Enrique Pinto Fernandez</v>
          </cell>
          <cell r="Q360">
            <v>4</v>
          </cell>
          <cell r="R360">
            <v>6983</v>
          </cell>
        </row>
        <row r="361">
          <cell r="A361" t="str">
            <v>Guanacaste</v>
          </cell>
          <cell r="B361" t="str">
            <v>Tilaran</v>
          </cell>
          <cell r="C361" t="str">
            <v>Quebrada Grande</v>
          </cell>
          <cell r="N361" t="str">
            <v>Centro Educativo</v>
          </cell>
          <cell r="O361" t="str">
            <v>Alajuela</v>
          </cell>
          <cell r="P361" t="str">
            <v>J.N. Juan Rafael Meoño Hidalgo</v>
          </cell>
          <cell r="Q361">
            <v>1</v>
          </cell>
          <cell r="R361">
            <v>1161</v>
          </cell>
        </row>
        <row r="362">
          <cell r="A362" t="str">
            <v>Guanacaste</v>
          </cell>
          <cell r="B362" t="str">
            <v>Tilaran</v>
          </cell>
          <cell r="C362" t="str">
            <v>Tronadora</v>
          </cell>
          <cell r="N362" t="str">
            <v>Centro Educativo</v>
          </cell>
          <cell r="O362" t="str">
            <v>Alajuela</v>
          </cell>
          <cell r="P362" t="str">
            <v>J.N. Manuela Santamaria Rodriguez</v>
          </cell>
          <cell r="Q362">
            <v>2</v>
          </cell>
          <cell r="R362">
            <v>6151</v>
          </cell>
        </row>
        <row r="363">
          <cell r="A363" t="str">
            <v>Guanacaste</v>
          </cell>
          <cell r="B363" t="str">
            <v>Tilaran</v>
          </cell>
          <cell r="C363" t="str">
            <v>Santa Rosa</v>
          </cell>
          <cell r="N363" t="str">
            <v>Centro Educativo</v>
          </cell>
          <cell r="O363" t="str">
            <v>Alajuela</v>
          </cell>
          <cell r="P363" t="str">
            <v>J.N. Pedro Aguirre Cerda</v>
          </cell>
          <cell r="Q363">
            <v>7</v>
          </cell>
          <cell r="R363">
            <v>6132</v>
          </cell>
        </row>
        <row r="364">
          <cell r="A364" t="str">
            <v>Guanacaste</v>
          </cell>
          <cell r="B364" t="str">
            <v>Tilaran</v>
          </cell>
          <cell r="C364" t="str">
            <v>Líbano</v>
          </cell>
          <cell r="N364" t="str">
            <v>Centro Educativo</v>
          </cell>
          <cell r="O364" t="str">
            <v>Alajuela</v>
          </cell>
          <cell r="P364" t="str">
            <v>J.N. Primo Vargas Valverd</v>
          </cell>
          <cell r="Q364">
            <v>9</v>
          </cell>
          <cell r="R364">
            <v>6023</v>
          </cell>
        </row>
        <row r="365">
          <cell r="A365" t="str">
            <v>Guanacaste</v>
          </cell>
          <cell r="B365" t="str">
            <v>Tilaran</v>
          </cell>
          <cell r="C365" t="str">
            <v>Tierras Morenas</v>
          </cell>
          <cell r="N365" t="str">
            <v>Centro Educativo</v>
          </cell>
          <cell r="O365" t="str">
            <v>Alajuela</v>
          </cell>
          <cell r="P365" t="str">
            <v>J.N. República De Guatemala</v>
          </cell>
          <cell r="Q365">
            <v>1</v>
          </cell>
          <cell r="R365">
            <v>1188</v>
          </cell>
        </row>
        <row r="366">
          <cell r="A366" t="str">
            <v>Guanacaste</v>
          </cell>
          <cell r="B366" t="str">
            <v>Tilaran</v>
          </cell>
          <cell r="C366" t="str">
            <v>Arenal</v>
          </cell>
          <cell r="N366" t="str">
            <v>Centro Educativo</v>
          </cell>
          <cell r="O366" t="str">
            <v>Alajuela</v>
          </cell>
          <cell r="P366" t="str">
            <v>J.N. San Antonio</v>
          </cell>
          <cell r="Q366">
            <v>4</v>
          </cell>
          <cell r="R366">
            <v>6984</v>
          </cell>
        </row>
        <row r="367">
          <cell r="A367" t="str">
            <v>Guanacaste</v>
          </cell>
          <cell r="B367" t="str">
            <v>Nandayure</v>
          </cell>
          <cell r="C367" t="str">
            <v>Carmona</v>
          </cell>
          <cell r="N367" t="str">
            <v>Centro Educativo</v>
          </cell>
          <cell r="O367" t="str">
            <v>Alajuela</v>
          </cell>
          <cell r="P367" t="str">
            <v>J.N. Simon Bolivar</v>
          </cell>
          <cell r="Q367">
            <v>10</v>
          </cell>
          <cell r="R367">
            <v>5345</v>
          </cell>
        </row>
        <row r="368">
          <cell r="A368" t="str">
            <v>Guanacaste</v>
          </cell>
          <cell r="B368" t="str">
            <v>Nandayure</v>
          </cell>
          <cell r="C368" t="str">
            <v>Santa Rita</v>
          </cell>
          <cell r="N368" t="str">
            <v>Centro Educativo</v>
          </cell>
          <cell r="O368" t="str">
            <v>Alajuela</v>
          </cell>
          <cell r="P368" t="str">
            <v>Liceo  Poasito</v>
          </cell>
          <cell r="Q368">
            <v>3</v>
          </cell>
          <cell r="R368">
            <v>5139</v>
          </cell>
        </row>
        <row r="369">
          <cell r="A369" t="str">
            <v>Guanacaste</v>
          </cell>
          <cell r="B369" t="str">
            <v>Nandayure</v>
          </cell>
          <cell r="C369" t="str">
            <v>Zapotal</v>
          </cell>
          <cell r="N369" t="str">
            <v>Centro Educativo</v>
          </cell>
          <cell r="O369" t="str">
            <v>Alajuela</v>
          </cell>
          <cell r="P369" t="str">
            <v>Liceo Carrillos De Poas</v>
          </cell>
          <cell r="Q369">
            <v>7</v>
          </cell>
          <cell r="R369">
            <v>4012</v>
          </cell>
        </row>
        <row r="370">
          <cell r="A370" t="str">
            <v>Guanacaste</v>
          </cell>
          <cell r="B370" t="str">
            <v>Nandayure</v>
          </cell>
          <cell r="C370" t="str">
            <v>San Pablo</v>
          </cell>
          <cell r="N370" t="str">
            <v>Centro Educativo</v>
          </cell>
          <cell r="O370" t="str">
            <v>Alajuela</v>
          </cell>
          <cell r="P370" t="str">
            <v>Liceo De Atenas Martha Mirambell Umaña</v>
          </cell>
          <cell r="Q370">
            <v>8</v>
          </cell>
          <cell r="R370">
            <v>4019</v>
          </cell>
        </row>
        <row r="371">
          <cell r="A371" t="str">
            <v>Guanacaste</v>
          </cell>
          <cell r="B371" t="str">
            <v>Nandayure</v>
          </cell>
          <cell r="C371" t="str">
            <v>Porvenir</v>
          </cell>
          <cell r="N371" t="str">
            <v>Centro Educativo</v>
          </cell>
          <cell r="O371" t="str">
            <v>Alajuela</v>
          </cell>
          <cell r="P371" t="str">
            <v>Liceo De Atenas Martha Mirambell Umaña</v>
          </cell>
          <cell r="Q371">
            <v>8</v>
          </cell>
          <cell r="R371">
            <v>4481</v>
          </cell>
        </row>
        <row r="372">
          <cell r="A372" t="str">
            <v>Guanacaste</v>
          </cell>
          <cell r="B372" t="str">
            <v>Nandayure</v>
          </cell>
          <cell r="C372" t="str">
            <v>Bejuco</v>
          </cell>
          <cell r="N372" t="str">
            <v>Centro Educativo</v>
          </cell>
          <cell r="O372" t="str">
            <v>Alajuela</v>
          </cell>
          <cell r="P372" t="str">
            <v>Liceo De Poas</v>
          </cell>
          <cell r="Q372">
            <v>7</v>
          </cell>
          <cell r="R372">
            <v>4021</v>
          </cell>
        </row>
        <row r="373">
          <cell r="A373" t="str">
            <v>Guanacaste</v>
          </cell>
          <cell r="B373" t="str">
            <v>La Cruz</v>
          </cell>
          <cell r="C373" t="str">
            <v>La Cruz</v>
          </cell>
          <cell r="N373" t="str">
            <v>Centro Educativo</v>
          </cell>
          <cell r="O373" t="str">
            <v>Alajuela</v>
          </cell>
          <cell r="P373" t="str">
            <v>Liceo De Poas</v>
          </cell>
          <cell r="Q373">
            <v>7</v>
          </cell>
          <cell r="R373">
            <v>4460</v>
          </cell>
        </row>
        <row r="374">
          <cell r="A374" t="str">
            <v>Guanacaste</v>
          </cell>
          <cell r="B374" t="str">
            <v>La Cruz</v>
          </cell>
          <cell r="C374" t="str">
            <v>Santa Cecilia</v>
          </cell>
          <cell r="N374" t="str">
            <v>Centro Educativo</v>
          </cell>
          <cell r="O374" t="str">
            <v>Alajuela</v>
          </cell>
          <cell r="P374" t="str">
            <v>Liceo De Santa Gertrudis</v>
          </cell>
          <cell r="Q374">
            <v>10</v>
          </cell>
          <cell r="R374">
            <v>4011</v>
          </cell>
        </row>
        <row r="375">
          <cell r="A375" t="str">
            <v>Guanacaste</v>
          </cell>
          <cell r="B375" t="str">
            <v>La Cruz</v>
          </cell>
          <cell r="C375" t="str">
            <v>Garita</v>
          </cell>
          <cell r="N375" t="str">
            <v>Centro Educativo</v>
          </cell>
          <cell r="O375" t="str">
            <v>Alajuela</v>
          </cell>
          <cell r="P375" t="str">
            <v>Liceo De Tambor</v>
          </cell>
          <cell r="Q375">
            <v>3</v>
          </cell>
          <cell r="R375">
            <v>4031</v>
          </cell>
        </row>
        <row r="376">
          <cell r="A376" t="str">
            <v>Guanacaste</v>
          </cell>
          <cell r="B376" t="str">
            <v>La Cruz</v>
          </cell>
          <cell r="C376" t="str">
            <v>Santa Elena</v>
          </cell>
          <cell r="N376" t="str">
            <v>Centro Educativo</v>
          </cell>
          <cell r="O376" t="str">
            <v>Alajuela</v>
          </cell>
          <cell r="P376" t="str">
            <v>Liceo De Turrucares</v>
          </cell>
          <cell r="Q376">
            <v>5</v>
          </cell>
          <cell r="R376">
            <v>4029</v>
          </cell>
        </row>
        <row r="377">
          <cell r="A377" t="str">
            <v>Guanacaste</v>
          </cell>
          <cell r="B377" t="str">
            <v>Hojancha</v>
          </cell>
          <cell r="C377" t="str">
            <v>Hojancha</v>
          </cell>
          <cell r="N377" t="str">
            <v>Centro Educativo</v>
          </cell>
          <cell r="O377" t="str">
            <v>Alajuela</v>
          </cell>
          <cell r="P377" t="str">
            <v>Liceo Deportivo De Grecia</v>
          </cell>
          <cell r="Q377">
            <v>6</v>
          </cell>
          <cell r="R377">
            <v>6020</v>
          </cell>
        </row>
        <row r="378">
          <cell r="A378" t="str">
            <v>Guanacaste</v>
          </cell>
          <cell r="B378" t="str">
            <v>Hojancha</v>
          </cell>
          <cell r="C378" t="str">
            <v>Monte Romo</v>
          </cell>
          <cell r="N378" t="str">
            <v>Centro Educativo</v>
          </cell>
          <cell r="O378" t="str">
            <v>Alajuela</v>
          </cell>
          <cell r="P378" t="str">
            <v>Liceo Gregorio José Ramírez (Prog. Sordos)</v>
          </cell>
          <cell r="Q378">
            <v>1</v>
          </cell>
          <cell r="R378">
            <v>6605</v>
          </cell>
        </row>
        <row r="379">
          <cell r="A379" t="str">
            <v>Guanacaste</v>
          </cell>
          <cell r="B379" t="str">
            <v>Hojancha</v>
          </cell>
          <cell r="C379" t="str">
            <v>Puerto Carrillo</v>
          </cell>
          <cell r="N379" t="str">
            <v>Centro Educativo</v>
          </cell>
          <cell r="O379" t="str">
            <v>Alajuela</v>
          </cell>
          <cell r="P379" t="str">
            <v>Liceo La Guacima</v>
          </cell>
          <cell r="Q379">
            <v>4</v>
          </cell>
          <cell r="R379">
            <v>5137</v>
          </cell>
        </row>
        <row r="380">
          <cell r="A380" t="str">
            <v>Guanacaste</v>
          </cell>
          <cell r="B380" t="str">
            <v>Hojancha</v>
          </cell>
          <cell r="C380" t="str">
            <v>Huacas</v>
          </cell>
          <cell r="N380" t="str">
            <v>Centro Educativo</v>
          </cell>
          <cell r="O380" t="str">
            <v>Alajuela</v>
          </cell>
          <cell r="P380" t="str">
            <v>Liceo Labrador</v>
          </cell>
          <cell r="Q380">
            <v>9</v>
          </cell>
          <cell r="R380">
            <v>5984</v>
          </cell>
        </row>
        <row r="381">
          <cell r="A381" t="str">
            <v>Puntarenas</v>
          </cell>
          <cell r="B381" t="str">
            <v>Puntarenas</v>
          </cell>
          <cell r="C381" t="str">
            <v>Puntarenas</v>
          </cell>
          <cell r="N381" t="str">
            <v>Centro Educativo</v>
          </cell>
          <cell r="O381" t="str">
            <v>Alajuela</v>
          </cell>
          <cell r="P381" t="str">
            <v>Liceo Leon Cortes Castro</v>
          </cell>
          <cell r="Q381">
            <v>6</v>
          </cell>
          <cell r="R381">
            <v>4020</v>
          </cell>
        </row>
        <row r="382">
          <cell r="A382" t="str">
            <v>Puntarenas</v>
          </cell>
          <cell r="B382" t="str">
            <v>Puntarenas</v>
          </cell>
          <cell r="C382" t="str">
            <v>Pitahaya</v>
          </cell>
          <cell r="N382" t="str">
            <v>Centro Educativo</v>
          </cell>
          <cell r="O382" t="str">
            <v>Alajuela</v>
          </cell>
          <cell r="P382" t="str">
            <v>Liceo Leon Cortes Castro</v>
          </cell>
          <cell r="Q382">
            <v>6</v>
          </cell>
          <cell r="R382">
            <v>4473</v>
          </cell>
        </row>
        <row r="383">
          <cell r="A383" t="str">
            <v>Puntarenas</v>
          </cell>
          <cell r="B383" t="str">
            <v>Puntarenas</v>
          </cell>
          <cell r="C383" t="str">
            <v>Chomes</v>
          </cell>
          <cell r="N383" t="str">
            <v>Centro Educativo</v>
          </cell>
          <cell r="O383" t="str">
            <v>Alajuela</v>
          </cell>
          <cell r="P383" t="str">
            <v>Liceo María Inmaculada (Grecia)</v>
          </cell>
          <cell r="Q383">
            <v>10</v>
          </cell>
          <cell r="R383">
            <v>4026</v>
          </cell>
        </row>
        <row r="384">
          <cell r="A384" t="str">
            <v>Puntarenas</v>
          </cell>
          <cell r="B384" t="str">
            <v>Puntarenas</v>
          </cell>
          <cell r="C384" t="str">
            <v>Lepanto</v>
          </cell>
          <cell r="N384" t="str">
            <v>Centro Educativo</v>
          </cell>
          <cell r="O384" t="str">
            <v>Alajuela</v>
          </cell>
          <cell r="P384" t="str">
            <v>Liceo Otilio Ulate Blanco</v>
          </cell>
          <cell r="Q384">
            <v>3</v>
          </cell>
          <cell r="R384">
            <v>4025</v>
          </cell>
        </row>
        <row r="385">
          <cell r="A385" t="str">
            <v>Puntarenas</v>
          </cell>
          <cell r="B385" t="str">
            <v>Puntarenas</v>
          </cell>
          <cell r="C385" t="str">
            <v>Paquera</v>
          </cell>
          <cell r="N385" t="str">
            <v>Centro Educativo</v>
          </cell>
          <cell r="O385" t="str">
            <v>Alajuela</v>
          </cell>
          <cell r="P385" t="str">
            <v>Liceo Pacto Del Jocote</v>
          </cell>
          <cell r="Q385">
            <v>5</v>
          </cell>
          <cell r="R385">
            <v>5998</v>
          </cell>
        </row>
        <row r="386">
          <cell r="A386" t="str">
            <v>Puntarenas</v>
          </cell>
          <cell r="B386" t="str">
            <v>Puntarenas</v>
          </cell>
          <cell r="C386" t="str">
            <v>Manzanillo</v>
          </cell>
          <cell r="N386" t="str">
            <v>Centro Educativo</v>
          </cell>
          <cell r="O386" t="str">
            <v>Alajuela</v>
          </cell>
          <cell r="P386" t="str">
            <v>Liceo Puente De Piedra</v>
          </cell>
          <cell r="Q386">
            <v>10</v>
          </cell>
          <cell r="R386">
            <v>6133</v>
          </cell>
        </row>
        <row r="387">
          <cell r="A387" t="str">
            <v>Puntarenas</v>
          </cell>
          <cell r="B387" t="str">
            <v>Puntarenas</v>
          </cell>
          <cell r="C387" t="str">
            <v>Guacimal</v>
          </cell>
          <cell r="N387" t="str">
            <v>Centro Educativo</v>
          </cell>
          <cell r="O387" t="str">
            <v>Alajuela</v>
          </cell>
          <cell r="P387" t="str">
            <v>Liceo San Jose</v>
          </cell>
          <cell r="Q387">
            <v>5</v>
          </cell>
          <cell r="R387">
            <v>4024</v>
          </cell>
        </row>
        <row r="388">
          <cell r="A388" t="str">
            <v>Puntarenas</v>
          </cell>
          <cell r="B388" t="str">
            <v>Puntarenas</v>
          </cell>
          <cell r="C388" t="str">
            <v>Barranca</v>
          </cell>
          <cell r="N388" t="str">
            <v>Centro Educativo</v>
          </cell>
          <cell r="O388" t="str">
            <v>Alajuela</v>
          </cell>
          <cell r="P388" t="str">
            <v>Liceo San Jose</v>
          </cell>
          <cell r="Q388">
            <v>5</v>
          </cell>
          <cell r="R388">
            <v>4908</v>
          </cell>
        </row>
        <row r="389">
          <cell r="A389" t="str">
            <v>Puntarenas</v>
          </cell>
          <cell r="B389" t="str">
            <v>Puntarenas</v>
          </cell>
          <cell r="C389" t="str">
            <v>Monteverde</v>
          </cell>
          <cell r="N389" t="str">
            <v>Centro Educativo</v>
          </cell>
          <cell r="O389" t="str">
            <v>Alajuela</v>
          </cell>
          <cell r="P389" t="str">
            <v>Liceo San Rafael</v>
          </cell>
          <cell r="Q389">
            <v>4</v>
          </cell>
          <cell r="R389">
            <v>4027</v>
          </cell>
        </row>
        <row r="390">
          <cell r="A390" t="str">
            <v>Puntarenas</v>
          </cell>
          <cell r="B390" t="str">
            <v>Puntarenas</v>
          </cell>
          <cell r="C390" t="str">
            <v>Cóbano</v>
          </cell>
          <cell r="N390" t="str">
            <v>Centro Educativo</v>
          </cell>
          <cell r="O390" t="str">
            <v>Alajuela</v>
          </cell>
          <cell r="P390" t="str">
            <v>Liceo San Roque</v>
          </cell>
          <cell r="Q390">
            <v>6</v>
          </cell>
          <cell r="R390">
            <v>4014</v>
          </cell>
        </row>
        <row r="391">
          <cell r="A391" t="str">
            <v>Puntarenas</v>
          </cell>
          <cell r="B391" t="str">
            <v>Puntarenas</v>
          </cell>
          <cell r="C391" t="str">
            <v>Chacarita</v>
          </cell>
          <cell r="N391" t="str">
            <v>Centro Educativo</v>
          </cell>
          <cell r="O391" t="str">
            <v>Alajuela</v>
          </cell>
          <cell r="P391" t="str">
            <v>Nocturno De Grecia</v>
          </cell>
          <cell r="Q391">
            <v>6</v>
          </cell>
          <cell r="R391">
            <v>4843</v>
          </cell>
        </row>
        <row r="392">
          <cell r="A392" t="str">
            <v>Puntarenas</v>
          </cell>
          <cell r="B392" t="str">
            <v>Puntarenas</v>
          </cell>
          <cell r="C392" t="str">
            <v>Chira</v>
          </cell>
          <cell r="N392" t="str">
            <v>Centro Educativo</v>
          </cell>
          <cell r="O392" t="str">
            <v>Alajuela</v>
          </cell>
          <cell r="P392" t="str">
            <v>Nocturno Miguel Obregon Lizano</v>
          </cell>
          <cell r="Q392">
            <v>1</v>
          </cell>
          <cell r="R392">
            <v>4842</v>
          </cell>
        </row>
        <row r="393">
          <cell r="A393" t="str">
            <v>Puntarenas</v>
          </cell>
          <cell r="B393" t="str">
            <v>Puntarenas</v>
          </cell>
          <cell r="C393" t="str">
            <v>Acapulco</v>
          </cell>
          <cell r="N393" t="str">
            <v>Centro Educativo</v>
          </cell>
          <cell r="O393" t="str">
            <v>Alajuela</v>
          </cell>
          <cell r="P393" t="str">
            <v>Nocturno Orotina</v>
          </cell>
          <cell r="Q393">
            <v>9</v>
          </cell>
          <cell r="R393">
            <v>5816</v>
          </cell>
        </row>
        <row r="394">
          <cell r="A394" t="str">
            <v>Puntarenas</v>
          </cell>
          <cell r="B394" t="str">
            <v>Esparza</v>
          </cell>
          <cell r="C394" t="str">
            <v>Espíritu Santo</v>
          </cell>
          <cell r="N394" t="str">
            <v>Centro Educativo</v>
          </cell>
          <cell r="O394" t="str">
            <v>Alajuela</v>
          </cell>
          <cell r="P394" t="str">
            <v>Prog. Educ. Abierta Alajuela</v>
          </cell>
          <cell r="Q394">
            <v>1</v>
          </cell>
          <cell r="R394">
            <v>6605</v>
          </cell>
        </row>
        <row r="395">
          <cell r="A395" t="str">
            <v>Puntarenas</v>
          </cell>
          <cell r="B395" t="str">
            <v>Esparza</v>
          </cell>
          <cell r="C395" t="str">
            <v>San Juan Grande</v>
          </cell>
          <cell r="N395" t="str">
            <v>Centro Educativo</v>
          </cell>
          <cell r="O395" t="str">
            <v>Alajuela</v>
          </cell>
          <cell r="P395" t="str">
            <v>Programa Itinerante Artes Plásticas</v>
          </cell>
          <cell r="Q395">
            <v>1</v>
          </cell>
          <cell r="R395">
            <v>4949</v>
          </cell>
        </row>
        <row r="396">
          <cell r="A396" t="str">
            <v>Puntarenas</v>
          </cell>
          <cell r="B396" t="str">
            <v>Esparza</v>
          </cell>
          <cell r="C396" t="str">
            <v>Macacona</v>
          </cell>
          <cell r="N396" t="str">
            <v>Centro Educativo</v>
          </cell>
          <cell r="O396" t="str">
            <v>Alajuela</v>
          </cell>
          <cell r="P396" t="str">
            <v>Programa Itinerante Segunda Lengua Trans</v>
          </cell>
          <cell r="Q396">
            <v>1</v>
          </cell>
          <cell r="R396">
            <v>5558</v>
          </cell>
        </row>
        <row r="397">
          <cell r="A397" t="str">
            <v>Puntarenas</v>
          </cell>
          <cell r="B397" t="str">
            <v>Esparza</v>
          </cell>
          <cell r="C397" t="str">
            <v>San Rafael</v>
          </cell>
          <cell r="N397" t="str">
            <v>Centro Educativo</v>
          </cell>
          <cell r="O397" t="str">
            <v>Alajuela</v>
          </cell>
          <cell r="P397" t="str">
            <v>Serv. Itin. Ens. Espec. Alajuela</v>
          </cell>
          <cell r="Q397">
            <v>1</v>
          </cell>
          <cell r="R397">
            <v>5238</v>
          </cell>
        </row>
        <row r="398">
          <cell r="A398" t="str">
            <v>Puntarenas</v>
          </cell>
          <cell r="B398" t="str">
            <v>Esparza</v>
          </cell>
          <cell r="C398" t="str">
            <v>San Jerónimo</v>
          </cell>
          <cell r="N398" t="str">
            <v>Centro Educativo</v>
          </cell>
          <cell r="O398" t="str">
            <v>Alajuela</v>
          </cell>
          <cell r="P398" t="str">
            <v>Telesecundaria Dulce Nombre</v>
          </cell>
          <cell r="Q398">
            <v>9</v>
          </cell>
          <cell r="R398">
            <v>5747</v>
          </cell>
        </row>
        <row r="399">
          <cell r="A399" t="str">
            <v>Puntarenas</v>
          </cell>
          <cell r="B399" t="str">
            <v>Buenos Aires</v>
          </cell>
          <cell r="C399" t="str">
            <v>Buenos Aires</v>
          </cell>
          <cell r="N399" t="str">
            <v>Centro Educativo</v>
          </cell>
          <cell r="O399" t="str">
            <v>Alajuela</v>
          </cell>
          <cell r="P399" t="str">
            <v>Telesecundaria La Ceiba</v>
          </cell>
          <cell r="Q399">
            <v>9</v>
          </cell>
          <cell r="R399">
            <v>5839</v>
          </cell>
        </row>
        <row r="400">
          <cell r="A400" t="str">
            <v>Puntarenas</v>
          </cell>
          <cell r="B400" t="str">
            <v>Buenos Aires</v>
          </cell>
          <cell r="C400" t="str">
            <v>Volcán</v>
          </cell>
          <cell r="N400" t="str">
            <v>Centro Educativo</v>
          </cell>
          <cell r="O400" t="str">
            <v>Cañas</v>
          </cell>
          <cell r="P400" t="str">
            <v>C.T.P. De Abangares</v>
          </cell>
          <cell r="Q400">
            <v>2</v>
          </cell>
          <cell r="R400">
            <v>4207</v>
          </cell>
        </row>
        <row r="401">
          <cell r="A401" t="str">
            <v>Puntarenas</v>
          </cell>
          <cell r="B401" t="str">
            <v>Buenos Aires</v>
          </cell>
          <cell r="C401" t="str">
            <v>Potrero Grande</v>
          </cell>
          <cell r="N401" t="str">
            <v>Centro Educativo</v>
          </cell>
          <cell r="O401" t="str">
            <v>Cañas</v>
          </cell>
          <cell r="P401" t="str">
            <v>C.T.P. De Abangares</v>
          </cell>
          <cell r="Q401">
            <v>2</v>
          </cell>
          <cell r="R401">
            <v>4728</v>
          </cell>
        </row>
        <row r="402">
          <cell r="A402" t="str">
            <v>Puntarenas</v>
          </cell>
          <cell r="B402" t="str">
            <v>Buenos Aires</v>
          </cell>
          <cell r="C402" t="str">
            <v>Boruca</v>
          </cell>
          <cell r="N402" t="str">
            <v>Centro Educativo</v>
          </cell>
          <cell r="O402" t="str">
            <v>Cañas</v>
          </cell>
          <cell r="P402" t="str">
            <v>C.T.P. De Cañas</v>
          </cell>
          <cell r="Q402">
            <v>1</v>
          </cell>
          <cell r="R402">
            <v>6538</v>
          </cell>
        </row>
        <row r="403">
          <cell r="A403" t="str">
            <v>Puntarenas</v>
          </cell>
          <cell r="B403" t="str">
            <v>Buenos Aires</v>
          </cell>
          <cell r="C403" t="str">
            <v>Pilas</v>
          </cell>
          <cell r="N403" t="str">
            <v>Centro Educativo</v>
          </cell>
          <cell r="O403" t="str">
            <v>Cañas</v>
          </cell>
          <cell r="P403" t="str">
            <v>C.T.P. Tronadora</v>
          </cell>
          <cell r="Q403">
            <v>3</v>
          </cell>
          <cell r="R403">
            <v>6034</v>
          </cell>
        </row>
        <row r="404">
          <cell r="A404" t="str">
            <v>Puntarenas</v>
          </cell>
          <cell r="B404" t="str">
            <v>Buenos Aires</v>
          </cell>
          <cell r="C404" t="str">
            <v>Colinas</v>
          </cell>
          <cell r="N404" t="str">
            <v>Centro Educativo</v>
          </cell>
          <cell r="O404" t="str">
            <v>Cañas</v>
          </cell>
          <cell r="P404" t="str">
            <v>Cindea Bebedero</v>
          </cell>
          <cell r="Q404">
            <v>1</v>
          </cell>
          <cell r="R404">
            <v>6727</v>
          </cell>
        </row>
        <row r="405">
          <cell r="A405" t="str">
            <v>Puntarenas</v>
          </cell>
          <cell r="B405" t="str">
            <v>Buenos Aires</v>
          </cell>
          <cell r="C405" t="str">
            <v>Chánguena</v>
          </cell>
          <cell r="N405" t="str">
            <v>Centro Educativo</v>
          </cell>
          <cell r="O405" t="str">
            <v>Cañas</v>
          </cell>
          <cell r="P405" t="str">
            <v>Cindea Juntas De Abangares</v>
          </cell>
          <cell r="Q405">
            <v>2</v>
          </cell>
          <cell r="R405">
            <v>5676</v>
          </cell>
        </row>
        <row r="406">
          <cell r="A406" t="str">
            <v>Puntarenas</v>
          </cell>
          <cell r="B406" t="str">
            <v>Buenos Aires</v>
          </cell>
          <cell r="C406" t="str">
            <v>Biolley</v>
          </cell>
          <cell r="N406" t="str">
            <v>Centro Educativo</v>
          </cell>
          <cell r="O406" t="str">
            <v>Cañas</v>
          </cell>
          <cell r="P406" t="str">
            <v>Cindea La Palma</v>
          </cell>
          <cell r="Q406">
            <v>4</v>
          </cell>
          <cell r="R406">
            <v>6729</v>
          </cell>
        </row>
        <row r="407">
          <cell r="A407" t="str">
            <v>Puntarenas</v>
          </cell>
          <cell r="B407" t="str">
            <v>Montes De Oro</v>
          </cell>
          <cell r="C407" t="str">
            <v>Miramar</v>
          </cell>
          <cell r="N407" t="str">
            <v>Centro Educativo</v>
          </cell>
          <cell r="O407" t="str">
            <v>Cañas</v>
          </cell>
          <cell r="P407" t="str">
            <v>Cindea Tilarán</v>
          </cell>
          <cell r="Q407">
            <v>3</v>
          </cell>
          <cell r="R407">
            <v>6728</v>
          </cell>
        </row>
        <row r="408">
          <cell r="A408" t="str">
            <v>Puntarenas</v>
          </cell>
          <cell r="B408" t="str">
            <v>Montes De Oro</v>
          </cell>
          <cell r="C408" t="str">
            <v>Unión</v>
          </cell>
          <cell r="N408" t="str">
            <v>Centro Educativo</v>
          </cell>
          <cell r="O408" t="str">
            <v>Cañas</v>
          </cell>
          <cell r="P408" t="str">
            <v>Cnvmts. Esc. Monsenor Luis Leipold</v>
          </cell>
          <cell r="Q408">
            <v>1</v>
          </cell>
          <cell r="R408">
            <v>6258</v>
          </cell>
        </row>
        <row r="409">
          <cell r="A409" t="str">
            <v>Puntarenas</v>
          </cell>
          <cell r="B409" t="str">
            <v>Montes De Oro</v>
          </cell>
          <cell r="C409" t="str">
            <v>San Isidro</v>
          </cell>
          <cell r="N409" t="str">
            <v>Centro Educativo</v>
          </cell>
          <cell r="O409" t="str">
            <v>Cañas</v>
          </cell>
          <cell r="P409" t="str">
            <v>Cnvmts. Liceo Nocturno Maurilio Alvarado Vargas</v>
          </cell>
          <cell r="Q409">
            <v>3</v>
          </cell>
          <cell r="R409">
            <v>6258</v>
          </cell>
        </row>
        <row r="410">
          <cell r="A410" t="str">
            <v>Puntarenas</v>
          </cell>
          <cell r="B410" t="str">
            <v>Osa</v>
          </cell>
          <cell r="C410" t="str">
            <v>Puerto Cortés</v>
          </cell>
          <cell r="N410" t="str">
            <v>Centro Educativo</v>
          </cell>
          <cell r="O410" t="str">
            <v>Cañas</v>
          </cell>
          <cell r="P410" t="str">
            <v>Colegio Miguel Araya Venegas</v>
          </cell>
          <cell r="Q410">
            <v>1</v>
          </cell>
          <cell r="R410">
            <v>4722</v>
          </cell>
        </row>
        <row r="411">
          <cell r="A411" t="str">
            <v>Puntarenas</v>
          </cell>
          <cell r="B411" t="str">
            <v>Osa</v>
          </cell>
          <cell r="C411" t="str">
            <v>Palmar</v>
          </cell>
          <cell r="N411" t="str">
            <v>Centro Educativo</v>
          </cell>
          <cell r="O411" t="str">
            <v>Cañas</v>
          </cell>
          <cell r="P411" t="str">
            <v>Colegio San Rafael</v>
          </cell>
          <cell r="Q411">
            <v>5</v>
          </cell>
          <cell r="R411">
            <v>4112</v>
          </cell>
        </row>
        <row r="412">
          <cell r="A412" t="str">
            <v>Puntarenas</v>
          </cell>
          <cell r="B412" t="str">
            <v>Osa</v>
          </cell>
          <cell r="C412" t="str">
            <v>Sierpe</v>
          </cell>
          <cell r="N412" t="str">
            <v>Centro Educativo</v>
          </cell>
          <cell r="O412" t="str">
            <v>Cañas</v>
          </cell>
          <cell r="P412" t="str">
            <v>Esc. Agua Caliente</v>
          </cell>
          <cell r="Q412">
            <v>1</v>
          </cell>
          <cell r="R412">
            <v>2594</v>
          </cell>
        </row>
        <row r="413">
          <cell r="A413" t="str">
            <v>Puntarenas</v>
          </cell>
          <cell r="B413" t="str">
            <v>Osa</v>
          </cell>
          <cell r="C413" t="str">
            <v>Bahía Ballena</v>
          </cell>
          <cell r="N413" t="str">
            <v>Centro Educativo</v>
          </cell>
          <cell r="O413" t="str">
            <v>Cañas</v>
          </cell>
          <cell r="P413" t="str">
            <v>Esc. Altos De Cebadilla</v>
          </cell>
          <cell r="Q413">
            <v>5</v>
          </cell>
          <cell r="R413">
            <v>2602</v>
          </cell>
        </row>
        <row r="414">
          <cell r="A414" t="str">
            <v>Puntarenas</v>
          </cell>
          <cell r="B414" t="str">
            <v>Osa</v>
          </cell>
          <cell r="C414" t="str">
            <v>Piedras Blancas</v>
          </cell>
          <cell r="N414" t="str">
            <v>Centro Educativo</v>
          </cell>
          <cell r="O414" t="str">
            <v>Cañas</v>
          </cell>
          <cell r="P414" t="str">
            <v>Esc. Antonio Obando Espinoza</v>
          </cell>
          <cell r="Q414">
            <v>1</v>
          </cell>
          <cell r="R414">
            <v>2604</v>
          </cell>
        </row>
        <row r="415">
          <cell r="A415" t="str">
            <v>Puntarenas</v>
          </cell>
          <cell r="B415" t="str">
            <v>Aguirre</v>
          </cell>
          <cell r="C415" t="str">
            <v>Quepos</v>
          </cell>
          <cell r="N415" t="str">
            <v>Centro Educativo</v>
          </cell>
          <cell r="O415" t="str">
            <v>Cañas</v>
          </cell>
          <cell r="P415" t="str">
            <v>Esc. Arenal</v>
          </cell>
          <cell r="Q415">
            <v>3</v>
          </cell>
          <cell r="R415">
            <v>2599</v>
          </cell>
        </row>
        <row r="416">
          <cell r="A416" t="str">
            <v>Puntarenas</v>
          </cell>
          <cell r="B416" t="str">
            <v>Aguirre</v>
          </cell>
          <cell r="C416" t="str">
            <v>Savegre</v>
          </cell>
          <cell r="N416" t="str">
            <v>Centro Educativo</v>
          </cell>
          <cell r="O416" t="str">
            <v>Cañas</v>
          </cell>
          <cell r="P416" t="str">
            <v>Esc. Arenal</v>
          </cell>
          <cell r="Q416">
            <v>3</v>
          </cell>
          <cell r="R416">
            <v>4725</v>
          </cell>
        </row>
        <row r="417">
          <cell r="A417" t="str">
            <v>Puntarenas</v>
          </cell>
          <cell r="B417" t="str">
            <v>Aguirre</v>
          </cell>
          <cell r="C417" t="str">
            <v>Naranjito</v>
          </cell>
          <cell r="N417" t="str">
            <v>Centro Educativo</v>
          </cell>
          <cell r="O417" t="str">
            <v>Cañas</v>
          </cell>
          <cell r="P417" t="str">
            <v>Esc. Arizona</v>
          </cell>
          <cell r="Q417">
            <v>2</v>
          </cell>
          <cell r="R417">
            <v>2600</v>
          </cell>
        </row>
        <row r="418">
          <cell r="A418" t="str">
            <v>Puntarenas</v>
          </cell>
          <cell r="B418" t="str">
            <v>Golfito</v>
          </cell>
          <cell r="C418" t="str">
            <v>Golfito</v>
          </cell>
          <cell r="N418" t="str">
            <v>Centro Educativo</v>
          </cell>
          <cell r="O418" t="str">
            <v>Cañas</v>
          </cell>
          <cell r="P418" t="str">
            <v>Esc. Barbudal</v>
          </cell>
          <cell r="Q418">
            <v>4</v>
          </cell>
          <cell r="R418">
            <v>5883</v>
          </cell>
        </row>
        <row r="419">
          <cell r="A419" t="str">
            <v>Puntarenas</v>
          </cell>
          <cell r="B419" t="str">
            <v>Golfito</v>
          </cell>
          <cell r="C419" t="str">
            <v>Puerto Jiménez</v>
          </cell>
          <cell r="N419" t="str">
            <v>Centro Educativo</v>
          </cell>
          <cell r="O419" t="str">
            <v>Cañas</v>
          </cell>
          <cell r="P419" t="str">
            <v>Esc. Barrio Jesús</v>
          </cell>
          <cell r="Q419">
            <v>4</v>
          </cell>
          <cell r="R419">
            <v>2626</v>
          </cell>
        </row>
        <row r="420">
          <cell r="A420" t="str">
            <v>Puntarenas</v>
          </cell>
          <cell r="B420" t="str">
            <v>Golfito</v>
          </cell>
          <cell r="C420" t="str">
            <v>Guaycará</v>
          </cell>
          <cell r="N420" t="str">
            <v>Centro Educativo</v>
          </cell>
          <cell r="O420" t="str">
            <v>Cañas</v>
          </cell>
          <cell r="P420" t="str">
            <v>Esc. Bebedero</v>
          </cell>
          <cell r="Q420">
            <v>1</v>
          </cell>
          <cell r="R420">
            <v>2606</v>
          </cell>
        </row>
        <row r="421">
          <cell r="A421" t="str">
            <v>Puntarenas</v>
          </cell>
          <cell r="B421" t="str">
            <v>Golfito</v>
          </cell>
          <cell r="C421" t="str">
            <v>Pavón</v>
          </cell>
          <cell r="N421" t="str">
            <v>Centro Educativo</v>
          </cell>
          <cell r="O421" t="str">
            <v>Cañas</v>
          </cell>
          <cell r="P421" t="str">
            <v>Esc. Bello Horizonte</v>
          </cell>
          <cell r="Q421">
            <v>1</v>
          </cell>
          <cell r="R421">
            <v>2643</v>
          </cell>
        </row>
        <row r="422">
          <cell r="A422" t="str">
            <v>Puntarenas</v>
          </cell>
          <cell r="B422" t="str">
            <v>Coto Brus</v>
          </cell>
          <cell r="C422" t="str">
            <v>San Vito</v>
          </cell>
          <cell r="N422" t="str">
            <v>Centro Educativo</v>
          </cell>
          <cell r="O422" t="str">
            <v>Cañas</v>
          </cell>
          <cell r="P422" t="str">
            <v>Esc. Buenos Aires</v>
          </cell>
          <cell r="Q422">
            <v>1</v>
          </cell>
          <cell r="R422">
            <v>2696</v>
          </cell>
        </row>
        <row r="423">
          <cell r="A423" t="str">
            <v>Puntarenas</v>
          </cell>
          <cell r="B423" t="str">
            <v>Coto Brus</v>
          </cell>
          <cell r="C423" t="str">
            <v>Sabalito</v>
          </cell>
          <cell r="N423" t="str">
            <v>Centro Educativo</v>
          </cell>
          <cell r="O423" t="str">
            <v>Cañas</v>
          </cell>
          <cell r="P423" t="str">
            <v>Esc. Cabecera De Cañas</v>
          </cell>
          <cell r="Q423">
            <v>5</v>
          </cell>
          <cell r="R423">
            <v>2615</v>
          </cell>
        </row>
        <row r="424">
          <cell r="A424" t="str">
            <v>Puntarenas</v>
          </cell>
          <cell r="B424" t="str">
            <v>Coto Brus</v>
          </cell>
          <cell r="C424" t="str">
            <v>Agua Buena</v>
          </cell>
          <cell r="N424" t="str">
            <v>Centro Educativo</v>
          </cell>
          <cell r="O424" t="str">
            <v>Cañas</v>
          </cell>
          <cell r="P424" t="str">
            <v>Esc. Campos De Oro</v>
          </cell>
          <cell r="Q424">
            <v>5</v>
          </cell>
          <cell r="R424">
            <v>2616</v>
          </cell>
        </row>
        <row r="425">
          <cell r="A425" t="str">
            <v>Puntarenas</v>
          </cell>
          <cell r="B425" t="str">
            <v>Coto Brus</v>
          </cell>
          <cell r="C425" t="str">
            <v>Limóncito</v>
          </cell>
          <cell r="N425" t="str">
            <v>Centro Educativo</v>
          </cell>
          <cell r="O425" t="str">
            <v>Cañas</v>
          </cell>
          <cell r="P425" t="str">
            <v>Esc. Candelaria</v>
          </cell>
          <cell r="Q425">
            <v>5</v>
          </cell>
          <cell r="R425">
            <v>2675</v>
          </cell>
        </row>
        <row r="426">
          <cell r="A426" t="str">
            <v>Puntarenas</v>
          </cell>
          <cell r="B426" t="str">
            <v>Coto Brus</v>
          </cell>
          <cell r="C426" t="str">
            <v>Pittier</v>
          </cell>
          <cell r="N426" t="str">
            <v>Centro Educativo</v>
          </cell>
          <cell r="O426" t="str">
            <v>Cañas</v>
          </cell>
          <cell r="P426" t="str">
            <v>Esc. Cañitas</v>
          </cell>
          <cell r="Q426">
            <v>5</v>
          </cell>
          <cell r="R426">
            <v>2695</v>
          </cell>
        </row>
        <row r="427">
          <cell r="A427" t="str">
            <v>Puntarenas</v>
          </cell>
          <cell r="B427" t="str">
            <v>Parrita</v>
          </cell>
          <cell r="C427" t="str">
            <v>Parrita</v>
          </cell>
          <cell r="N427" t="str">
            <v>Centro Educativo</v>
          </cell>
          <cell r="O427" t="str">
            <v>Cañas</v>
          </cell>
          <cell r="P427" t="str">
            <v>Esc. Cerro San José</v>
          </cell>
          <cell r="Q427">
            <v>3</v>
          </cell>
          <cell r="R427">
            <v>2634</v>
          </cell>
        </row>
        <row r="428">
          <cell r="A428" t="str">
            <v>Puntarenas</v>
          </cell>
          <cell r="B428" t="str">
            <v>Corredores</v>
          </cell>
          <cell r="C428" t="str">
            <v>Corredor</v>
          </cell>
          <cell r="N428" t="str">
            <v>Centro Educativo</v>
          </cell>
          <cell r="O428" t="str">
            <v>Cañas</v>
          </cell>
          <cell r="P428" t="str">
            <v>Esc. Colorado</v>
          </cell>
          <cell r="Q428">
            <v>4</v>
          </cell>
          <cell r="R428">
            <v>2620</v>
          </cell>
        </row>
        <row r="429">
          <cell r="A429" t="str">
            <v>Puntarenas</v>
          </cell>
          <cell r="B429" t="str">
            <v>Corredores</v>
          </cell>
          <cell r="C429" t="str">
            <v>La Cuesta</v>
          </cell>
          <cell r="N429" t="str">
            <v>Centro Educativo</v>
          </cell>
          <cell r="O429" t="str">
            <v>Cañas</v>
          </cell>
          <cell r="P429" t="str">
            <v>Esc. Concepción (Colorado)</v>
          </cell>
          <cell r="Q429">
            <v>4</v>
          </cell>
          <cell r="R429">
            <v>2622</v>
          </cell>
        </row>
        <row r="430">
          <cell r="A430" t="str">
            <v>Puntarenas</v>
          </cell>
          <cell r="B430" t="str">
            <v>Corredores</v>
          </cell>
          <cell r="C430" t="str">
            <v>Canoas</v>
          </cell>
          <cell r="N430" t="str">
            <v>Centro Educativo</v>
          </cell>
          <cell r="O430" t="str">
            <v>Cañas</v>
          </cell>
          <cell r="P430" t="str">
            <v>Esc. Concepción (Las Juntas)</v>
          </cell>
          <cell r="Q430">
            <v>2</v>
          </cell>
          <cell r="R430">
            <v>2621</v>
          </cell>
        </row>
        <row r="431">
          <cell r="A431" t="str">
            <v>Puntarenas</v>
          </cell>
          <cell r="B431" t="str">
            <v>Corredores</v>
          </cell>
          <cell r="C431" t="str">
            <v>Laurel</v>
          </cell>
          <cell r="N431" t="str">
            <v>Centro Educativo</v>
          </cell>
          <cell r="O431" t="str">
            <v>Cañas</v>
          </cell>
          <cell r="P431" t="str">
            <v>Esc. Corobicí</v>
          </cell>
          <cell r="Q431">
            <v>1</v>
          </cell>
          <cell r="R431">
            <v>2623</v>
          </cell>
        </row>
        <row r="432">
          <cell r="A432" t="str">
            <v>Puntarenas</v>
          </cell>
          <cell r="B432" t="str">
            <v>Garabito</v>
          </cell>
          <cell r="C432" t="str">
            <v>Jacó</v>
          </cell>
          <cell r="N432" t="str">
            <v>Centro Educativo</v>
          </cell>
          <cell r="O432" t="str">
            <v>Cañas</v>
          </cell>
          <cell r="P432" t="str">
            <v>Esc. Coyolito</v>
          </cell>
          <cell r="Q432">
            <v>2</v>
          </cell>
          <cell r="R432">
            <v>2624</v>
          </cell>
        </row>
        <row r="433">
          <cell r="A433" t="str">
            <v>Puntarenas</v>
          </cell>
          <cell r="B433" t="str">
            <v>Garabito</v>
          </cell>
          <cell r="C433" t="str">
            <v>Tárcoles</v>
          </cell>
          <cell r="N433" t="str">
            <v>Centro Educativo</v>
          </cell>
          <cell r="O433" t="str">
            <v>Cañas</v>
          </cell>
          <cell r="P433" t="str">
            <v>Esc. Delia Oviedo De Acuña</v>
          </cell>
          <cell r="Q433">
            <v>2</v>
          </cell>
          <cell r="R433">
            <v>2655</v>
          </cell>
        </row>
        <row r="434">
          <cell r="A434" t="str">
            <v>Limón</v>
          </cell>
          <cell r="B434" t="str">
            <v>Limón</v>
          </cell>
          <cell r="C434" t="str">
            <v>Limón</v>
          </cell>
          <cell r="N434" t="str">
            <v>Centro Educativo</v>
          </cell>
          <cell r="O434" t="str">
            <v>Cañas</v>
          </cell>
          <cell r="P434" t="str">
            <v>Esc. Delia Oviedo De Acuña</v>
          </cell>
          <cell r="Q434">
            <v>2</v>
          </cell>
          <cell r="R434">
            <v>4721</v>
          </cell>
        </row>
        <row r="435">
          <cell r="A435" t="str">
            <v>Limón</v>
          </cell>
          <cell r="B435" t="str">
            <v>Limón</v>
          </cell>
          <cell r="C435" t="str">
            <v>Valle La Estrella</v>
          </cell>
          <cell r="N435" t="str">
            <v>Centro Educativo</v>
          </cell>
          <cell r="O435" t="str">
            <v>Cañas</v>
          </cell>
          <cell r="P435" t="str">
            <v>Esc. El Aguacate</v>
          </cell>
          <cell r="Q435">
            <v>3</v>
          </cell>
          <cell r="R435">
            <v>2633</v>
          </cell>
        </row>
        <row r="436">
          <cell r="A436" t="str">
            <v>Limón</v>
          </cell>
          <cell r="B436" t="str">
            <v>Limón</v>
          </cell>
          <cell r="C436" t="str">
            <v>Río Blanco</v>
          </cell>
          <cell r="N436" t="str">
            <v>Centro Educativo</v>
          </cell>
          <cell r="O436" t="str">
            <v>Cañas</v>
          </cell>
          <cell r="P436" t="str">
            <v>Esc. El Carmen</v>
          </cell>
          <cell r="Q436">
            <v>3</v>
          </cell>
          <cell r="R436">
            <v>2605</v>
          </cell>
        </row>
        <row r="437">
          <cell r="A437" t="str">
            <v>Limón</v>
          </cell>
          <cell r="B437" t="str">
            <v>Limón</v>
          </cell>
          <cell r="C437" t="str">
            <v>Matama</v>
          </cell>
          <cell r="N437" t="str">
            <v>Centro Educativo</v>
          </cell>
          <cell r="O437" t="str">
            <v>Cañas</v>
          </cell>
          <cell r="P437" t="str">
            <v>Esc. El Dos (Abangares)</v>
          </cell>
          <cell r="Q437">
            <v>5</v>
          </cell>
          <cell r="R437">
            <v>2635</v>
          </cell>
        </row>
        <row r="438">
          <cell r="A438" t="str">
            <v>Limón</v>
          </cell>
          <cell r="B438" t="str">
            <v>Pococi</v>
          </cell>
          <cell r="C438" t="str">
            <v>Guápiles</v>
          </cell>
          <cell r="N438" t="str">
            <v>Centro Educativo</v>
          </cell>
          <cell r="O438" t="str">
            <v>Cañas</v>
          </cell>
          <cell r="P438" t="str">
            <v>Esc. El Dos (Tilarán)</v>
          </cell>
          <cell r="Q438">
            <v>5</v>
          </cell>
          <cell r="R438">
            <v>2636</v>
          </cell>
        </row>
        <row r="439">
          <cell r="A439" t="str">
            <v>Limón</v>
          </cell>
          <cell r="B439" t="str">
            <v>Pococi</v>
          </cell>
          <cell r="C439" t="str">
            <v>Jiménez</v>
          </cell>
          <cell r="N439" t="str">
            <v>Centro Educativo</v>
          </cell>
          <cell r="O439" t="str">
            <v>Cañas</v>
          </cell>
          <cell r="P439" t="str">
            <v>Esc. El Níspero</v>
          </cell>
          <cell r="Q439">
            <v>4</v>
          </cell>
          <cell r="R439">
            <v>2617</v>
          </cell>
        </row>
        <row r="440">
          <cell r="A440" t="str">
            <v>Limón</v>
          </cell>
          <cell r="B440" t="str">
            <v>Pococi</v>
          </cell>
          <cell r="C440" t="str">
            <v>Rita</v>
          </cell>
          <cell r="N440" t="str">
            <v>Centro Educativo</v>
          </cell>
          <cell r="O440" t="str">
            <v>Cañas</v>
          </cell>
          <cell r="P440" t="str">
            <v>Esc. El Roble</v>
          </cell>
          <cell r="Q440">
            <v>3</v>
          </cell>
          <cell r="R440">
            <v>5570</v>
          </cell>
        </row>
        <row r="441">
          <cell r="A441" t="str">
            <v>Limón</v>
          </cell>
          <cell r="B441" t="str">
            <v>Pococi</v>
          </cell>
          <cell r="C441" t="str">
            <v>Roxana</v>
          </cell>
          <cell r="N441" t="str">
            <v>Centro Educativo</v>
          </cell>
          <cell r="O441" t="str">
            <v>Cañas</v>
          </cell>
          <cell r="P441" t="str">
            <v>Esc. El Silencio</v>
          </cell>
          <cell r="Q441">
            <v>3</v>
          </cell>
          <cell r="R441">
            <v>2641</v>
          </cell>
        </row>
        <row r="442">
          <cell r="A442" t="str">
            <v>Limón</v>
          </cell>
          <cell r="B442" t="str">
            <v>Pococi</v>
          </cell>
          <cell r="C442" t="str">
            <v>Cariari</v>
          </cell>
          <cell r="N442" t="str">
            <v>Centro Educativo</v>
          </cell>
          <cell r="O442" t="str">
            <v>Cañas</v>
          </cell>
          <cell r="P442" t="str">
            <v>Esc. El Vergel</v>
          </cell>
          <cell r="Q442">
            <v>1</v>
          </cell>
          <cell r="R442">
            <v>2642</v>
          </cell>
        </row>
        <row r="443">
          <cell r="A443" t="str">
            <v>Limón</v>
          </cell>
          <cell r="B443" t="str">
            <v>Pococi</v>
          </cell>
          <cell r="C443" t="str">
            <v>Colorado</v>
          </cell>
          <cell r="N443" t="str">
            <v>Centro Educativo</v>
          </cell>
          <cell r="O443" t="str">
            <v>Cañas</v>
          </cell>
          <cell r="P443" t="str">
            <v>Esc. Hacienda Taboga</v>
          </cell>
          <cell r="Q443">
            <v>1</v>
          </cell>
          <cell r="R443">
            <v>2645</v>
          </cell>
        </row>
        <row r="444">
          <cell r="A444" t="str">
            <v>Limón</v>
          </cell>
          <cell r="B444" t="str">
            <v>Siquirres</v>
          </cell>
          <cell r="C444" t="str">
            <v>Siquirres</v>
          </cell>
          <cell r="N444" t="str">
            <v>Centro Educativo</v>
          </cell>
          <cell r="O444" t="str">
            <v>Cañas</v>
          </cell>
          <cell r="P444" t="str">
            <v>Esc. Higuerillas</v>
          </cell>
          <cell r="Q444">
            <v>4</v>
          </cell>
          <cell r="R444">
            <v>2697</v>
          </cell>
        </row>
        <row r="445">
          <cell r="A445" t="str">
            <v>Limón</v>
          </cell>
          <cell r="B445" t="str">
            <v>Siquirres</v>
          </cell>
          <cell r="C445" t="str">
            <v>Pacuarito</v>
          </cell>
          <cell r="N445" t="str">
            <v>Centro Educativo</v>
          </cell>
          <cell r="O445" t="str">
            <v>Cañas</v>
          </cell>
          <cell r="P445" t="str">
            <v>Esc. Higuerón</v>
          </cell>
          <cell r="Q445">
            <v>1</v>
          </cell>
          <cell r="R445">
            <v>2647</v>
          </cell>
        </row>
        <row r="446">
          <cell r="A446" t="str">
            <v>Limón</v>
          </cell>
          <cell r="B446" t="str">
            <v>Siquirres</v>
          </cell>
          <cell r="C446" t="str">
            <v>Florida</v>
          </cell>
          <cell r="N446" t="str">
            <v>Centro Educativo</v>
          </cell>
          <cell r="O446" t="str">
            <v>Cañas</v>
          </cell>
          <cell r="P446" t="str">
            <v>Esc. I.D.A. Asentamiento Nuevo Arenal</v>
          </cell>
          <cell r="Q446">
            <v>3</v>
          </cell>
          <cell r="R446">
            <v>2610</v>
          </cell>
        </row>
        <row r="447">
          <cell r="A447" t="str">
            <v>Limón</v>
          </cell>
          <cell r="B447" t="str">
            <v>Siquirres</v>
          </cell>
          <cell r="C447" t="str">
            <v>Germania</v>
          </cell>
          <cell r="N447" t="str">
            <v>Centro Educativo</v>
          </cell>
          <cell r="O447" t="str">
            <v>Cañas</v>
          </cell>
          <cell r="P447" t="str">
            <v>Esc. I.D.A. San Luis</v>
          </cell>
          <cell r="Q447">
            <v>1</v>
          </cell>
          <cell r="R447">
            <v>2618</v>
          </cell>
        </row>
        <row r="448">
          <cell r="A448" t="str">
            <v>Limón</v>
          </cell>
          <cell r="B448" t="str">
            <v>Siquirres</v>
          </cell>
          <cell r="C448" t="str">
            <v>Cairo</v>
          </cell>
          <cell r="N448" t="str">
            <v>Centro Educativo</v>
          </cell>
          <cell r="O448" t="str">
            <v>Cañas</v>
          </cell>
          <cell r="P448" t="str">
            <v>Esc. Invu Las Cañas</v>
          </cell>
          <cell r="Q448">
            <v>1</v>
          </cell>
          <cell r="R448">
            <v>2625</v>
          </cell>
        </row>
        <row r="449">
          <cell r="A449" t="str">
            <v>Limón</v>
          </cell>
          <cell r="B449" t="str">
            <v>Siquirres</v>
          </cell>
          <cell r="C449" t="str">
            <v>Alegría</v>
          </cell>
          <cell r="N449" t="str">
            <v>Centro Educativo</v>
          </cell>
          <cell r="O449" t="str">
            <v>Cañas</v>
          </cell>
          <cell r="P449" t="str">
            <v>Esc. Jaime Gutiérrez Braun</v>
          </cell>
          <cell r="Q449">
            <v>3</v>
          </cell>
          <cell r="R449">
            <v>2690</v>
          </cell>
        </row>
        <row r="450">
          <cell r="A450" t="str">
            <v>Limón</v>
          </cell>
          <cell r="B450" t="str">
            <v>Talamanca</v>
          </cell>
          <cell r="C450" t="str">
            <v>Bratsi</v>
          </cell>
          <cell r="N450" t="str">
            <v>Centro Educativo</v>
          </cell>
          <cell r="O450" t="str">
            <v>Cañas</v>
          </cell>
          <cell r="P450" t="str">
            <v>Esc. Jerónimo Fernández Rojas</v>
          </cell>
          <cell r="Q450">
            <v>1</v>
          </cell>
          <cell r="R450">
            <v>2638</v>
          </cell>
        </row>
        <row r="451">
          <cell r="A451" t="str">
            <v>Limón</v>
          </cell>
          <cell r="B451" t="str">
            <v>Talamanca</v>
          </cell>
          <cell r="C451" t="str">
            <v>Sixaola</v>
          </cell>
          <cell r="N451" t="str">
            <v>Centro Educativo</v>
          </cell>
          <cell r="O451" t="str">
            <v>Cañas</v>
          </cell>
          <cell r="P451" t="str">
            <v>Esc. Joaquín Arroyo</v>
          </cell>
          <cell r="Q451">
            <v>4</v>
          </cell>
          <cell r="R451">
            <v>2650</v>
          </cell>
        </row>
        <row r="452">
          <cell r="A452" t="str">
            <v>Limón</v>
          </cell>
          <cell r="B452" t="str">
            <v>Talamanca</v>
          </cell>
          <cell r="C452" t="str">
            <v>Cahuita</v>
          </cell>
          <cell r="N452" t="str">
            <v>Centro Educativo</v>
          </cell>
          <cell r="O452" t="str">
            <v>Cañas</v>
          </cell>
          <cell r="P452" t="str">
            <v>Esc. Jose Maria Calderon</v>
          </cell>
          <cell r="Q452">
            <v>3</v>
          </cell>
          <cell r="R452">
            <v>4720</v>
          </cell>
        </row>
        <row r="453">
          <cell r="A453" t="str">
            <v>Limón</v>
          </cell>
          <cell r="B453" t="str">
            <v>Matina</v>
          </cell>
          <cell r="C453" t="str">
            <v>Matina</v>
          </cell>
          <cell r="N453" t="str">
            <v>Centro Educativo</v>
          </cell>
          <cell r="O453" t="str">
            <v>Cañas</v>
          </cell>
          <cell r="P453" t="str">
            <v>Esc. José María Calderón</v>
          </cell>
          <cell r="Q453">
            <v>3</v>
          </cell>
          <cell r="R453">
            <v>2691</v>
          </cell>
        </row>
        <row r="454">
          <cell r="A454" t="str">
            <v>Limón</v>
          </cell>
          <cell r="B454" t="str">
            <v>Matina</v>
          </cell>
          <cell r="C454" t="str">
            <v>Batán</v>
          </cell>
          <cell r="N454" t="str">
            <v>Centro Educativo</v>
          </cell>
          <cell r="O454" t="str">
            <v>Cañas</v>
          </cell>
          <cell r="P454" t="str">
            <v>Esc. La Cruz</v>
          </cell>
          <cell r="Q454">
            <v>5</v>
          </cell>
          <cell r="R454">
            <v>2648</v>
          </cell>
        </row>
        <row r="455">
          <cell r="A455" t="str">
            <v>Limón</v>
          </cell>
          <cell r="B455" t="str">
            <v>Matina</v>
          </cell>
          <cell r="C455" t="str">
            <v>Carrandí</v>
          </cell>
          <cell r="N455" t="str">
            <v>Centro Educativo</v>
          </cell>
          <cell r="O455" t="str">
            <v>Cañas</v>
          </cell>
          <cell r="P455" t="str">
            <v>Esc. La Esperanza</v>
          </cell>
          <cell r="Q455">
            <v>5</v>
          </cell>
          <cell r="R455">
            <v>2670</v>
          </cell>
        </row>
        <row r="456">
          <cell r="A456" t="str">
            <v>Limón</v>
          </cell>
          <cell r="B456" t="str">
            <v>Guacimo</v>
          </cell>
          <cell r="C456" t="str">
            <v>Guácimo</v>
          </cell>
          <cell r="N456" t="str">
            <v>Centro Educativo</v>
          </cell>
          <cell r="O456" t="str">
            <v>Cañas</v>
          </cell>
          <cell r="P456" t="str">
            <v>Esc. La Maravilla</v>
          </cell>
          <cell r="Q456">
            <v>3</v>
          </cell>
          <cell r="R456">
            <v>2698</v>
          </cell>
        </row>
        <row r="457">
          <cell r="A457" t="str">
            <v>Limón</v>
          </cell>
          <cell r="B457" t="str">
            <v>Guacimo</v>
          </cell>
          <cell r="C457" t="str">
            <v>Mercedes</v>
          </cell>
          <cell r="N457" t="str">
            <v>Centro Educativo</v>
          </cell>
          <cell r="O457" t="str">
            <v>Cañas</v>
          </cell>
          <cell r="P457" t="str">
            <v>Esc. La Palma</v>
          </cell>
          <cell r="Q457">
            <v>3</v>
          </cell>
          <cell r="R457">
            <v>2627</v>
          </cell>
        </row>
        <row r="458">
          <cell r="A458" t="str">
            <v>Limón</v>
          </cell>
          <cell r="B458" t="str">
            <v>Guacimo</v>
          </cell>
          <cell r="C458" t="str">
            <v>Pocora</v>
          </cell>
          <cell r="N458" t="str">
            <v>Centro Educativo</v>
          </cell>
          <cell r="O458" t="str">
            <v>Cañas</v>
          </cell>
          <cell r="P458" t="str">
            <v>Esc. La Plaza</v>
          </cell>
          <cell r="Q458">
            <v>5</v>
          </cell>
          <cell r="R458">
            <v>5006</v>
          </cell>
        </row>
        <row r="459">
          <cell r="A459" t="str">
            <v>Limón</v>
          </cell>
          <cell r="B459" t="str">
            <v>Guacimo</v>
          </cell>
          <cell r="C459" t="str">
            <v>Río Jiménez</v>
          </cell>
          <cell r="N459" t="str">
            <v>Centro Educativo</v>
          </cell>
          <cell r="O459" t="str">
            <v>Cañas</v>
          </cell>
          <cell r="P459" t="str">
            <v>Esc. La Unión</v>
          </cell>
          <cell r="Q459">
            <v>3</v>
          </cell>
          <cell r="R459">
            <v>2654</v>
          </cell>
        </row>
        <row r="460">
          <cell r="A460" t="str">
            <v>Limón</v>
          </cell>
          <cell r="B460" t="str">
            <v>Guacimo</v>
          </cell>
          <cell r="C460" t="str">
            <v>Duacarí</v>
          </cell>
          <cell r="N460" t="str">
            <v>Centro Educativo</v>
          </cell>
          <cell r="O460" t="str">
            <v>Cañas</v>
          </cell>
          <cell r="P460" t="str">
            <v>Esc. Lajas</v>
          </cell>
          <cell r="Q460">
            <v>1</v>
          </cell>
          <cell r="R460">
            <v>5004</v>
          </cell>
        </row>
        <row r="461">
          <cell r="N461" t="str">
            <v>Centro Educativo</v>
          </cell>
          <cell r="O461" t="str">
            <v>Cañas</v>
          </cell>
          <cell r="P461" t="str">
            <v>Esc. Las Brisas (Abangares)</v>
          </cell>
          <cell r="Q461">
            <v>4</v>
          </cell>
          <cell r="R461">
            <v>2649</v>
          </cell>
        </row>
        <row r="462">
          <cell r="N462" t="str">
            <v>Centro Educativo</v>
          </cell>
          <cell r="O462" t="str">
            <v>Cañas</v>
          </cell>
          <cell r="P462" t="str">
            <v>Esc. Las Brisas (Tilarán)</v>
          </cell>
          <cell r="Q462">
            <v>5</v>
          </cell>
          <cell r="R462">
            <v>6373</v>
          </cell>
        </row>
        <row r="463">
          <cell r="N463" t="str">
            <v>Centro Educativo</v>
          </cell>
          <cell r="O463" t="str">
            <v>Cañas</v>
          </cell>
          <cell r="P463" t="str">
            <v>Esc. Las Nubes</v>
          </cell>
          <cell r="Q463">
            <v>5</v>
          </cell>
          <cell r="R463">
            <v>2657</v>
          </cell>
        </row>
        <row r="464">
          <cell r="N464" t="str">
            <v>Centro Educativo</v>
          </cell>
          <cell r="O464" t="str">
            <v>Cañas</v>
          </cell>
          <cell r="P464" t="str">
            <v>Esc. Las Palmas</v>
          </cell>
          <cell r="Q464">
            <v>1</v>
          </cell>
          <cell r="R464">
            <v>2601</v>
          </cell>
        </row>
        <row r="465">
          <cell r="N465" t="str">
            <v>Centro Educativo</v>
          </cell>
          <cell r="O465" t="str">
            <v>Cañas</v>
          </cell>
          <cell r="P465" t="str">
            <v>Esc. Las Parcelas</v>
          </cell>
          <cell r="Q465">
            <v>3</v>
          </cell>
          <cell r="R465">
            <v>2678</v>
          </cell>
        </row>
        <row r="466">
          <cell r="N466" t="str">
            <v>Centro Educativo</v>
          </cell>
          <cell r="O466" t="str">
            <v>Cañas</v>
          </cell>
          <cell r="P466" t="str">
            <v>Esc. Limonal</v>
          </cell>
          <cell r="Q466">
            <v>2</v>
          </cell>
          <cell r="R466">
            <v>2658</v>
          </cell>
        </row>
        <row r="467">
          <cell r="N467" t="str">
            <v>Centro Educativo</v>
          </cell>
          <cell r="O467" t="str">
            <v>Cañas</v>
          </cell>
          <cell r="P467" t="str">
            <v>Esc. Linda Vista</v>
          </cell>
          <cell r="Q467">
            <v>3</v>
          </cell>
          <cell r="R467">
            <v>2672</v>
          </cell>
        </row>
        <row r="468">
          <cell r="N468" t="str">
            <v>Centro Educativo</v>
          </cell>
          <cell r="O468" t="str">
            <v>Cañas</v>
          </cell>
          <cell r="P468" t="str">
            <v>Esc. Los Ángeles (Abangares)</v>
          </cell>
          <cell r="Q468">
            <v>2</v>
          </cell>
          <cell r="R468">
            <v>2628</v>
          </cell>
        </row>
        <row r="469">
          <cell r="N469" t="str">
            <v>Centro Educativo</v>
          </cell>
          <cell r="O469" t="str">
            <v>Cañas</v>
          </cell>
          <cell r="P469" t="str">
            <v>Esc. Los Ángeles (Tilarán)</v>
          </cell>
          <cell r="Q469">
            <v>3</v>
          </cell>
          <cell r="R469">
            <v>2659</v>
          </cell>
        </row>
        <row r="470">
          <cell r="N470" t="str">
            <v>Centro Educativo</v>
          </cell>
          <cell r="O470" t="str">
            <v>Cañas</v>
          </cell>
          <cell r="P470" t="str">
            <v>Esc. Los Cedros</v>
          </cell>
          <cell r="Q470">
            <v>1</v>
          </cell>
          <cell r="R470">
            <v>2609</v>
          </cell>
        </row>
        <row r="471">
          <cell r="N471" t="str">
            <v>Centro Educativo</v>
          </cell>
          <cell r="O471" t="str">
            <v>Cañas</v>
          </cell>
          <cell r="P471" t="str">
            <v>Esc. Los Patios</v>
          </cell>
          <cell r="Q471">
            <v>5</v>
          </cell>
          <cell r="R471">
            <v>2661</v>
          </cell>
        </row>
        <row r="472">
          <cell r="N472" t="str">
            <v>Centro Educativo</v>
          </cell>
          <cell r="O472" t="str">
            <v>Cañas</v>
          </cell>
          <cell r="P472" t="str">
            <v>Esc. Los Tornos</v>
          </cell>
          <cell r="Q472">
            <v>5</v>
          </cell>
          <cell r="R472">
            <v>2611</v>
          </cell>
        </row>
        <row r="473">
          <cell r="N473" t="str">
            <v>Centro Educativo</v>
          </cell>
          <cell r="O473" t="str">
            <v>Cañas</v>
          </cell>
          <cell r="P473" t="str">
            <v>Esc. Lourdes</v>
          </cell>
          <cell r="Q473">
            <v>2</v>
          </cell>
          <cell r="R473">
            <v>2656</v>
          </cell>
        </row>
        <row r="474">
          <cell r="N474" t="str">
            <v>Centro Educativo</v>
          </cell>
          <cell r="O474" t="str">
            <v>Cañas</v>
          </cell>
          <cell r="P474" t="str">
            <v>Esc. María Raffols</v>
          </cell>
          <cell r="Q474">
            <v>4</v>
          </cell>
          <cell r="R474">
            <v>5569</v>
          </cell>
        </row>
        <row r="475">
          <cell r="N475" t="str">
            <v>Centro Educativo</v>
          </cell>
          <cell r="O475" t="str">
            <v>Cañas</v>
          </cell>
          <cell r="P475" t="str">
            <v>Esc. Mata De Caña</v>
          </cell>
          <cell r="Q475">
            <v>3</v>
          </cell>
          <cell r="R475">
            <v>2662</v>
          </cell>
        </row>
        <row r="476">
          <cell r="N476" t="str">
            <v>Centro Educativo</v>
          </cell>
          <cell r="O476" t="str">
            <v>Cañas</v>
          </cell>
          <cell r="P476" t="str">
            <v>Esc. Matapalo</v>
          </cell>
          <cell r="Q476">
            <v>2</v>
          </cell>
          <cell r="R476">
            <v>2595</v>
          </cell>
        </row>
        <row r="477">
          <cell r="N477" t="str">
            <v>Centro Educativo</v>
          </cell>
          <cell r="O477" t="str">
            <v>Cañas</v>
          </cell>
          <cell r="P477" t="str">
            <v>Esc. Monseñor Luis Leipold</v>
          </cell>
          <cell r="Q477">
            <v>1</v>
          </cell>
          <cell r="R477">
            <v>2613</v>
          </cell>
        </row>
        <row r="478">
          <cell r="N478" t="str">
            <v>Centro Educativo</v>
          </cell>
          <cell r="O478" t="str">
            <v>Cañas</v>
          </cell>
          <cell r="P478" t="str">
            <v>Esc. Monseñor Luis Leipold</v>
          </cell>
          <cell r="Q478">
            <v>1</v>
          </cell>
          <cell r="R478">
            <v>4719</v>
          </cell>
        </row>
        <row r="479">
          <cell r="N479" t="str">
            <v>Centro Educativo</v>
          </cell>
          <cell r="O479" t="str">
            <v>Cañas</v>
          </cell>
          <cell r="P479" t="str">
            <v>Esc. Monseñor Morera Vega</v>
          </cell>
          <cell r="Q479">
            <v>3</v>
          </cell>
          <cell r="R479">
            <v>2608</v>
          </cell>
        </row>
        <row r="480">
          <cell r="N480" t="str">
            <v>Centro Educativo</v>
          </cell>
          <cell r="O480" t="str">
            <v>Cañas</v>
          </cell>
          <cell r="P480" t="str">
            <v>Esc. Monte Los Olivos</v>
          </cell>
          <cell r="Q480">
            <v>5</v>
          </cell>
          <cell r="R480">
            <v>2637</v>
          </cell>
        </row>
        <row r="481">
          <cell r="N481" t="str">
            <v>Centro Educativo</v>
          </cell>
          <cell r="O481" t="str">
            <v>Cañas</v>
          </cell>
          <cell r="P481" t="str">
            <v>Esc. Música De Cañas</v>
          </cell>
          <cell r="Q481">
            <v>2</v>
          </cell>
          <cell r="R481">
            <v>6686</v>
          </cell>
        </row>
        <row r="482">
          <cell r="N482" t="str">
            <v>Centro Educativo</v>
          </cell>
          <cell r="O482" t="str">
            <v>Cañas</v>
          </cell>
          <cell r="P482" t="str">
            <v>Esc. Nueva Guatemala</v>
          </cell>
          <cell r="Q482">
            <v>1</v>
          </cell>
          <cell r="R482">
            <v>2688</v>
          </cell>
        </row>
        <row r="483">
          <cell r="N483" t="str">
            <v>Centro Educativo</v>
          </cell>
          <cell r="O483" t="str">
            <v>Cañas</v>
          </cell>
          <cell r="P483" t="str">
            <v>Esc. Paraíso</v>
          </cell>
          <cell r="Q483">
            <v>3</v>
          </cell>
          <cell r="R483">
            <v>2629</v>
          </cell>
        </row>
        <row r="484">
          <cell r="N484" t="str">
            <v>Centro Educativo</v>
          </cell>
          <cell r="O484" t="str">
            <v>Cañas</v>
          </cell>
          <cell r="P484" t="str">
            <v>Esc. Paso Lajas</v>
          </cell>
          <cell r="Q484">
            <v>1</v>
          </cell>
          <cell r="R484">
            <v>2619</v>
          </cell>
        </row>
        <row r="485">
          <cell r="N485" t="str">
            <v>Centro Educativo</v>
          </cell>
          <cell r="O485" t="str">
            <v>Cañas</v>
          </cell>
          <cell r="P485" t="str">
            <v>Esc. Peñas Blancas</v>
          </cell>
          <cell r="Q485">
            <v>4</v>
          </cell>
          <cell r="R485">
            <v>2612</v>
          </cell>
        </row>
        <row r="486">
          <cell r="N486" t="str">
            <v>Centro Educativo</v>
          </cell>
          <cell r="O486" t="str">
            <v>Cañas</v>
          </cell>
          <cell r="P486" t="str">
            <v>Esc. Piedra Verde</v>
          </cell>
          <cell r="Q486">
            <v>4</v>
          </cell>
          <cell r="R486">
            <v>2651</v>
          </cell>
        </row>
        <row r="487">
          <cell r="N487" t="str">
            <v>Centro Educativo</v>
          </cell>
          <cell r="O487" t="str">
            <v>Cañas</v>
          </cell>
          <cell r="P487" t="str">
            <v>Esc. Porozal</v>
          </cell>
          <cell r="Q487">
            <v>4</v>
          </cell>
          <cell r="R487">
            <v>2665</v>
          </cell>
        </row>
        <row r="488">
          <cell r="N488" t="str">
            <v>Centro Educativo</v>
          </cell>
          <cell r="O488" t="str">
            <v>Cañas</v>
          </cell>
          <cell r="P488" t="str">
            <v>Esc. Pozo Azul</v>
          </cell>
          <cell r="Q488">
            <v>2</v>
          </cell>
          <cell r="R488">
            <v>2666</v>
          </cell>
        </row>
        <row r="489">
          <cell r="N489" t="str">
            <v>Centro Educativo</v>
          </cell>
          <cell r="O489" t="str">
            <v>Cañas</v>
          </cell>
          <cell r="P489" t="str">
            <v>Esc. Pueblo Nuevo (Abangares)</v>
          </cell>
          <cell r="Q489">
            <v>4</v>
          </cell>
          <cell r="R489">
            <v>2667</v>
          </cell>
        </row>
        <row r="490">
          <cell r="N490" t="str">
            <v>Centro Educativo</v>
          </cell>
          <cell r="O490" t="str">
            <v>Cañas</v>
          </cell>
          <cell r="P490" t="str">
            <v>Esc. Pueblo Nuevo (Tilarán)</v>
          </cell>
          <cell r="Q490">
            <v>5</v>
          </cell>
          <cell r="R490">
            <v>2614</v>
          </cell>
        </row>
        <row r="491">
          <cell r="N491" t="str">
            <v>Centro Educativo</v>
          </cell>
          <cell r="O491" t="str">
            <v>Cañas</v>
          </cell>
          <cell r="P491" t="str">
            <v>Esc. Quebrada Grande</v>
          </cell>
          <cell r="Q491">
            <v>3</v>
          </cell>
          <cell r="R491">
            <v>2668</v>
          </cell>
        </row>
        <row r="492">
          <cell r="N492" t="str">
            <v>Centro Educativo</v>
          </cell>
          <cell r="O492" t="str">
            <v>Cañas</v>
          </cell>
          <cell r="P492" t="str">
            <v>Esc. Raizal</v>
          </cell>
          <cell r="Q492">
            <v>4</v>
          </cell>
          <cell r="R492">
            <v>2632</v>
          </cell>
        </row>
        <row r="493">
          <cell r="N493" t="str">
            <v>Centro Educativo</v>
          </cell>
          <cell r="O493" t="str">
            <v>Cañas</v>
          </cell>
          <cell r="P493" t="str">
            <v>Esc. Ranchitos</v>
          </cell>
          <cell r="Q493">
            <v>3</v>
          </cell>
          <cell r="R493">
            <v>2660</v>
          </cell>
        </row>
        <row r="494">
          <cell r="N494" t="str">
            <v>Centro Educativo</v>
          </cell>
          <cell r="O494" t="str">
            <v>Cañas</v>
          </cell>
          <cell r="P494" t="str">
            <v>Esc. Río Chiquito</v>
          </cell>
          <cell r="Q494">
            <v>3</v>
          </cell>
          <cell r="R494">
            <v>2669</v>
          </cell>
        </row>
        <row r="495">
          <cell r="N495" t="str">
            <v>Centro Educativo</v>
          </cell>
          <cell r="O495" t="str">
            <v>Cañas</v>
          </cell>
          <cell r="P495" t="str">
            <v>Esc. Río Corobicí</v>
          </cell>
          <cell r="Q495">
            <v>1</v>
          </cell>
          <cell r="R495">
            <v>2597</v>
          </cell>
        </row>
        <row r="496">
          <cell r="N496" t="str">
            <v>Centro Educativo</v>
          </cell>
          <cell r="O496" t="str">
            <v>Cañas</v>
          </cell>
          <cell r="P496" t="str">
            <v>Esc. Río Piedras</v>
          </cell>
          <cell r="Q496">
            <v>3</v>
          </cell>
          <cell r="R496">
            <v>2671</v>
          </cell>
        </row>
        <row r="497">
          <cell r="N497" t="str">
            <v>Centro Educativo</v>
          </cell>
          <cell r="O497" t="str">
            <v>Cañas</v>
          </cell>
          <cell r="P497" t="str">
            <v>Esc. Rosita Chávez De Cabezas</v>
          </cell>
          <cell r="Q497">
            <v>3</v>
          </cell>
          <cell r="R497">
            <v>2639</v>
          </cell>
        </row>
        <row r="498">
          <cell r="N498" t="str">
            <v>Centro Educativo</v>
          </cell>
          <cell r="O498" t="str">
            <v>Cañas</v>
          </cell>
          <cell r="P498" t="str">
            <v>Esc. Sabalito</v>
          </cell>
          <cell r="Q498">
            <v>3</v>
          </cell>
          <cell r="R498">
            <v>2674</v>
          </cell>
        </row>
        <row r="499">
          <cell r="N499" t="str">
            <v>Centro Educativo</v>
          </cell>
          <cell r="O499" t="str">
            <v>Cañas</v>
          </cell>
          <cell r="P499" t="str">
            <v>Esc. San Antonio</v>
          </cell>
          <cell r="Q499">
            <v>1</v>
          </cell>
          <cell r="R499">
            <v>2676</v>
          </cell>
        </row>
        <row r="500">
          <cell r="N500" t="str">
            <v>Centro Educativo</v>
          </cell>
          <cell r="O500" t="str">
            <v>Cañas</v>
          </cell>
          <cell r="P500" t="str">
            <v>Esc. San Buenaventura</v>
          </cell>
          <cell r="Q500">
            <v>4</v>
          </cell>
          <cell r="R500">
            <v>2677</v>
          </cell>
        </row>
        <row r="501">
          <cell r="N501" t="str">
            <v>Centro Educativo</v>
          </cell>
          <cell r="O501" t="str">
            <v>Cañas</v>
          </cell>
          <cell r="P501" t="str">
            <v>Esc. San Cristóbal</v>
          </cell>
          <cell r="Q501">
            <v>1</v>
          </cell>
          <cell r="R501">
            <v>2664</v>
          </cell>
        </row>
        <row r="502">
          <cell r="N502" t="str">
            <v>Centro Educativo</v>
          </cell>
          <cell r="O502" t="str">
            <v>Cañas</v>
          </cell>
          <cell r="P502" t="str">
            <v>Esc. San Francisco</v>
          </cell>
          <cell r="Q502">
            <v>2</v>
          </cell>
          <cell r="R502">
            <v>2603</v>
          </cell>
        </row>
        <row r="503">
          <cell r="N503" t="str">
            <v>Centro Educativo</v>
          </cell>
          <cell r="O503" t="str">
            <v>Cañas</v>
          </cell>
          <cell r="P503" t="str">
            <v>Esc. San Isidro</v>
          </cell>
          <cell r="Q503">
            <v>1</v>
          </cell>
          <cell r="R503">
            <v>2679</v>
          </cell>
        </row>
        <row r="504">
          <cell r="N504" t="str">
            <v>Centro Educativo</v>
          </cell>
          <cell r="O504" t="str">
            <v>Cañas</v>
          </cell>
          <cell r="P504" t="str">
            <v>Esc. San Joaquín</v>
          </cell>
          <cell r="Q504">
            <v>4</v>
          </cell>
          <cell r="R504">
            <v>2640</v>
          </cell>
        </row>
        <row r="505">
          <cell r="N505" t="str">
            <v>Centro Educativo</v>
          </cell>
          <cell r="O505" t="str">
            <v>Cañas</v>
          </cell>
          <cell r="P505" t="str">
            <v>Esc. San Juan</v>
          </cell>
          <cell r="Q505">
            <v>1</v>
          </cell>
          <cell r="R505">
            <v>2681</v>
          </cell>
        </row>
        <row r="506">
          <cell r="N506" t="str">
            <v>Centro Educativo</v>
          </cell>
          <cell r="O506" t="str">
            <v>Cañas</v>
          </cell>
          <cell r="P506" t="str">
            <v>Esc. San Juan Chiquito</v>
          </cell>
          <cell r="Q506">
            <v>2</v>
          </cell>
          <cell r="R506">
            <v>2596</v>
          </cell>
        </row>
        <row r="507">
          <cell r="N507" t="str">
            <v>Centro Educativo</v>
          </cell>
          <cell r="O507" t="str">
            <v>Cañas</v>
          </cell>
          <cell r="P507" t="str">
            <v>Esc. San Juan Grande</v>
          </cell>
          <cell r="Q507">
            <v>2</v>
          </cell>
          <cell r="R507">
            <v>2680</v>
          </cell>
        </row>
        <row r="508">
          <cell r="N508" t="str">
            <v>Centro Educativo</v>
          </cell>
          <cell r="O508" t="str">
            <v>Cañas</v>
          </cell>
          <cell r="P508" t="str">
            <v>Esc. San Luis (Cañas)</v>
          </cell>
          <cell r="Q508">
            <v>1</v>
          </cell>
          <cell r="R508">
            <v>2663</v>
          </cell>
        </row>
        <row r="509">
          <cell r="N509" t="str">
            <v>Centro Educativo</v>
          </cell>
          <cell r="O509" t="str">
            <v>Cañas</v>
          </cell>
          <cell r="P509" t="str">
            <v>Esc. San Luis (Tilarán)</v>
          </cell>
          <cell r="Q509">
            <v>3</v>
          </cell>
          <cell r="R509">
            <v>2631</v>
          </cell>
        </row>
        <row r="510">
          <cell r="N510" t="str">
            <v>Centro Educativo</v>
          </cell>
          <cell r="O510" t="str">
            <v>Cañas</v>
          </cell>
          <cell r="P510" t="str">
            <v>Esc. San Miguel (Cañas)</v>
          </cell>
          <cell r="Q510">
            <v>1</v>
          </cell>
          <cell r="R510">
            <v>2682</v>
          </cell>
        </row>
        <row r="511">
          <cell r="N511" t="str">
            <v>Centro Educativo</v>
          </cell>
          <cell r="O511" t="str">
            <v>Cañas</v>
          </cell>
          <cell r="P511" t="str">
            <v>Esc. San Miguel (Tilarán)</v>
          </cell>
          <cell r="Q511">
            <v>5</v>
          </cell>
          <cell r="R511">
            <v>2683</v>
          </cell>
        </row>
        <row r="512">
          <cell r="N512" t="str">
            <v>Centro Educativo</v>
          </cell>
          <cell r="O512" t="str">
            <v>Cañas</v>
          </cell>
          <cell r="P512" t="str">
            <v>Esc. San Rafael</v>
          </cell>
          <cell r="Q512">
            <v>5</v>
          </cell>
          <cell r="R512">
            <v>2685</v>
          </cell>
        </row>
        <row r="513">
          <cell r="N513" t="str">
            <v>Centro Educativo</v>
          </cell>
          <cell r="O513" t="str">
            <v>Cañas</v>
          </cell>
          <cell r="P513" t="str">
            <v>Esc. Sandial</v>
          </cell>
          <cell r="Q513">
            <v>1</v>
          </cell>
          <cell r="R513">
            <v>2686</v>
          </cell>
        </row>
        <row r="514">
          <cell r="N514" t="str">
            <v>Centro Educativo</v>
          </cell>
          <cell r="O514" t="str">
            <v>Cañas</v>
          </cell>
          <cell r="P514" t="str">
            <v>Esc. Santa Lucía (Abangares)</v>
          </cell>
          <cell r="Q514">
            <v>2</v>
          </cell>
          <cell r="R514">
            <v>2598</v>
          </cell>
        </row>
        <row r="515">
          <cell r="N515" t="str">
            <v>Centro Educativo</v>
          </cell>
          <cell r="O515" t="str">
            <v>Cañas</v>
          </cell>
          <cell r="P515" t="str">
            <v>Esc. Santa Lucía (Cañas)</v>
          </cell>
          <cell r="Q515">
            <v>4</v>
          </cell>
          <cell r="R515">
            <v>2687</v>
          </cell>
        </row>
        <row r="516">
          <cell r="N516" t="str">
            <v>Centro Educativo</v>
          </cell>
          <cell r="O516" t="str">
            <v>Cañas</v>
          </cell>
          <cell r="P516" t="str">
            <v>Esc. Solania</v>
          </cell>
          <cell r="Q516">
            <v>3</v>
          </cell>
          <cell r="R516">
            <v>2689</v>
          </cell>
        </row>
        <row r="517">
          <cell r="N517" t="str">
            <v>Centro Educativo</v>
          </cell>
          <cell r="O517" t="str">
            <v>Cañas</v>
          </cell>
          <cell r="P517" t="str">
            <v>Esc. Tiquiruzas</v>
          </cell>
          <cell r="Q517">
            <v>4</v>
          </cell>
          <cell r="R517">
            <v>6638</v>
          </cell>
        </row>
        <row r="518">
          <cell r="N518" t="str">
            <v>Centro Educativo</v>
          </cell>
          <cell r="O518" t="str">
            <v>Cañas</v>
          </cell>
          <cell r="P518" t="str">
            <v>Esc. Tres Amigos</v>
          </cell>
          <cell r="Q518">
            <v>2</v>
          </cell>
          <cell r="R518">
            <v>2652</v>
          </cell>
        </row>
        <row r="519">
          <cell r="N519" t="str">
            <v>Centro Educativo</v>
          </cell>
          <cell r="O519" t="str">
            <v>Cañas</v>
          </cell>
          <cell r="P519" t="str">
            <v>Esc. Tres Hermanos</v>
          </cell>
          <cell r="Q519">
            <v>5</v>
          </cell>
          <cell r="R519">
            <v>2692</v>
          </cell>
        </row>
        <row r="520">
          <cell r="N520" t="str">
            <v>Centro Educativo</v>
          </cell>
          <cell r="O520" t="str">
            <v>Cañas</v>
          </cell>
          <cell r="P520" t="str">
            <v>Esc. Tronadora</v>
          </cell>
          <cell r="Q520">
            <v>3</v>
          </cell>
          <cell r="R520">
            <v>2693</v>
          </cell>
        </row>
        <row r="521">
          <cell r="N521" t="str">
            <v>Centro Educativo</v>
          </cell>
          <cell r="O521" t="str">
            <v>Cañas</v>
          </cell>
          <cell r="P521" t="str">
            <v>Esc. Turín</v>
          </cell>
          <cell r="Q521">
            <v>5</v>
          </cell>
          <cell r="R521">
            <v>2694</v>
          </cell>
        </row>
        <row r="522">
          <cell r="N522" t="str">
            <v>Centro Educativo</v>
          </cell>
          <cell r="O522" t="str">
            <v>Cañas</v>
          </cell>
          <cell r="P522" t="str">
            <v>Esc. Viejo Arenal</v>
          </cell>
          <cell r="Q522">
            <v>3</v>
          </cell>
          <cell r="R522">
            <v>2607</v>
          </cell>
        </row>
        <row r="523">
          <cell r="N523" t="str">
            <v>Centro Educativo</v>
          </cell>
          <cell r="O523" t="str">
            <v>Cañas</v>
          </cell>
          <cell r="P523" t="str">
            <v>Experimental Bilingüe De Nuevo Arenal</v>
          </cell>
          <cell r="Q523">
            <v>3</v>
          </cell>
          <cell r="R523">
            <v>4114</v>
          </cell>
        </row>
        <row r="524">
          <cell r="N524" t="str">
            <v>Centro Educativo</v>
          </cell>
          <cell r="O524" t="str">
            <v>Cañas</v>
          </cell>
          <cell r="P524" t="str">
            <v>Ipec Cañas</v>
          </cell>
          <cell r="Q524">
            <v>1</v>
          </cell>
          <cell r="R524">
            <v>4876</v>
          </cell>
        </row>
        <row r="525">
          <cell r="N525" t="str">
            <v>Centro Educativo</v>
          </cell>
          <cell r="O525" t="str">
            <v>Cañas</v>
          </cell>
          <cell r="P525" t="str">
            <v>J.N. Monseñor Luis Leipold</v>
          </cell>
          <cell r="Q525">
            <v>1</v>
          </cell>
          <cell r="R525">
            <v>5005</v>
          </cell>
        </row>
        <row r="526">
          <cell r="N526" t="str">
            <v>Centro Educativo</v>
          </cell>
          <cell r="O526" t="str">
            <v>Cañas</v>
          </cell>
          <cell r="P526" t="str">
            <v>Liceo Bebedero</v>
          </cell>
          <cell r="Q526">
            <v>1</v>
          </cell>
          <cell r="R526">
            <v>5645</v>
          </cell>
        </row>
        <row r="527">
          <cell r="N527" t="str">
            <v>Centro Educativo</v>
          </cell>
          <cell r="O527" t="str">
            <v>Cañas</v>
          </cell>
          <cell r="P527" t="str">
            <v>Liceo De Colorado</v>
          </cell>
          <cell r="Q527">
            <v>4</v>
          </cell>
          <cell r="R527">
            <v>4113</v>
          </cell>
        </row>
        <row r="528">
          <cell r="N528" t="str">
            <v>Centro Educativo</v>
          </cell>
          <cell r="O528" t="str">
            <v>Cañas</v>
          </cell>
          <cell r="P528" t="str">
            <v>Liceo De Colorado</v>
          </cell>
          <cell r="Q528">
            <v>4</v>
          </cell>
          <cell r="R528">
            <v>6652</v>
          </cell>
        </row>
        <row r="529">
          <cell r="N529" t="str">
            <v>Centro Educativo</v>
          </cell>
          <cell r="O529" t="str">
            <v>Cañas</v>
          </cell>
          <cell r="P529" t="str">
            <v>Liceo Maurilio Alvarado Vargas</v>
          </cell>
          <cell r="Q529">
            <v>3</v>
          </cell>
          <cell r="R529">
            <v>4110</v>
          </cell>
        </row>
        <row r="530">
          <cell r="N530" t="str">
            <v>Centro Educativo</v>
          </cell>
          <cell r="O530" t="str">
            <v>Cañas</v>
          </cell>
          <cell r="P530" t="str">
            <v>Liceo Maurilio Alvarado Vargas</v>
          </cell>
          <cell r="Q530">
            <v>3</v>
          </cell>
          <cell r="R530">
            <v>5411</v>
          </cell>
        </row>
        <row r="531">
          <cell r="N531" t="str">
            <v>Centro Educativo</v>
          </cell>
          <cell r="O531" t="str">
            <v>Cañas</v>
          </cell>
          <cell r="P531" t="str">
            <v>Liceo Miguel Araya Venegas</v>
          </cell>
          <cell r="Q531">
            <v>1</v>
          </cell>
          <cell r="R531">
            <v>4111</v>
          </cell>
        </row>
        <row r="532">
          <cell r="N532" t="str">
            <v>Centro Educativo</v>
          </cell>
          <cell r="O532" t="str">
            <v>Cañas</v>
          </cell>
          <cell r="P532" t="str">
            <v>Liceo Rural Cabeceras</v>
          </cell>
          <cell r="Q532">
            <v>5</v>
          </cell>
          <cell r="R532">
            <v>4915</v>
          </cell>
        </row>
        <row r="533">
          <cell r="N533" t="str">
            <v>Centro Educativo</v>
          </cell>
          <cell r="O533" t="str">
            <v>Cañas</v>
          </cell>
          <cell r="P533" t="str">
            <v>Liceo Rural Nueva Guatemala</v>
          </cell>
          <cell r="Q533">
            <v>1</v>
          </cell>
          <cell r="R533">
            <v>5967</v>
          </cell>
        </row>
        <row r="534">
          <cell r="N534" t="str">
            <v>Centro Educativo</v>
          </cell>
          <cell r="O534" t="str">
            <v>Cañas</v>
          </cell>
          <cell r="P534" t="str">
            <v>Nocturno Juan Santamaria</v>
          </cell>
          <cell r="Q534">
            <v>1</v>
          </cell>
          <cell r="R534">
            <v>4875</v>
          </cell>
        </row>
        <row r="535">
          <cell r="N535" t="str">
            <v>Centro Educativo</v>
          </cell>
          <cell r="O535" t="str">
            <v>Cañas</v>
          </cell>
          <cell r="P535" t="str">
            <v>Nocturno Maurilio Alvarado Vargas</v>
          </cell>
          <cell r="Q535">
            <v>3</v>
          </cell>
          <cell r="R535">
            <v>4874</v>
          </cell>
        </row>
        <row r="536">
          <cell r="N536" t="str">
            <v>Centro Educativo</v>
          </cell>
          <cell r="O536" t="str">
            <v>Cañas</v>
          </cell>
          <cell r="P536" t="str">
            <v>Prog. Educ. Abierta Cañas</v>
          </cell>
          <cell r="Q536">
            <v>1</v>
          </cell>
          <cell r="R536">
            <v>6614</v>
          </cell>
        </row>
        <row r="537">
          <cell r="N537" t="str">
            <v>Centro Educativo</v>
          </cell>
          <cell r="O537" t="str">
            <v>Cañas</v>
          </cell>
          <cell r="P537" t="str">
            <v>Programa Itinerante Artes Plásticas</v>
          </cell>
          <cell r="Q537">
            <v>1</v>
          </cell>
          <cell r="R537">
            <v>5007</v>
          </cell>
        </row>
        <row r="538">
          <cell r="N538" t="str">
            <v>Centro Educativo</v>
          </cell>
          <cell r="O538" t="str">
            <v>Cañas</v>
          </cell>
          <cell r="P538" t="str">
            <v>Programa Itinerante Segunda Lengua Trans</v>
          </cell>
          <cell r="Q538">
            <v>1</v>
          </cell>
          <cell r="R538">
            <v>5558</v>
          </cell>
        </row>
        <row r="539">
          <cell r="N539" t="str">
            <v>Centro Educativo</v>
          </cell>
          <cell r="O539" t="str">
            <v>Cañas</v>
          </cell>
          <cell r="P539" t="str">
            <v>Serv. Itin. Ens. Espec. Cañas</v>
          </cell>
          <cell r="Q539">
            <v>1</v>
          </cell>
          <cell r="R539">
            <v>5084</v>
          </cell>
        </row>
        <row r="540">
          <cell r="N540" t="str">
            <v>Centro Educativo</v>
          </cell>
          <cell r="O540" t="str">
            <v>Cartago</v>
          </cell>
          <cell r="P540" t="str">
            <v>C.T.P. Covao</v>
          </cell>
          <cell r="Q540">
            <v>5</v>
          </cell>
          <cell r="R540">
            <v>4184</v>
          </cell>
        </row>
        <row r="541">
          <cell r="N541" t="str">
            <v>Centro Educativo</v>
          </cell>
          <cell r="O541" t="str">
            <v>Cartago</v>
          </cell>
          <cell r="P541" t="str">
            <v>C.T.P. De Dulce Nombre</v>
          </cell>
          <cell r="Q541">
            <v>2</v>
          </cell>
          <cell r="R541">
            <v>6503</v>
          </cell>
        </row>
        <row r="542">
          <cell r="N542" t="str">
            <v>Centro Educativo</v>
          </cell>
          <cell r="O542" t="str">
            <v>Cartago</v>
          </cell>
          <cell r="P542" t="str">
            <v>C.T.P. De Pacayas</v>
          </cell>
          <cell r="Q542">
            <v>4</v>
          </cell>
          <cell r="R542">
            <v>4185</v>
          </cell>
        </row>
        <row r="543">
          <cell r="N543" t="str">
            <v>Centro Educativo</v>
          </cell>
          <cell r="O543" t="str">
            <v>Cartago</v>
          </cell>
          <cell r="P543" t="str">
            <v>C.T.P. De Pacayas</v>
          </cell>
          <cell r="Q543">
            <v>4</v>
          </cell>
          <cell r="R543">
            <v>5635</v>
          </cell>
        </row>
        <row r="544">
          <cell r="N544" t="str">
            <v>Centro Educativo</v>
          </cell>
          <cell r="O544" t="str">
            <v>Cartago</v>
          </cell>
          <cell r="P544" t="str">
            <v>C.T.P. Fernando Volio Jimenez</v>
          </cell>
          <cell r="Q544">
            <v>7</v>
          </cell>
          <cell r="R544">
            <v>6032</v>
          </cell>
        </row>
        <row r="545">
          <cell r="N545" t="str">
            <v>Centro Educativo</v>
          </cell>
          <cell r="O545" t="str">
            <v>Cartago</v>
          </cell>
          <cell r="P545" t="str">
            <v>C.T.P. Mario Quiros Sasso</v>
          </cell>
          <cell r="Q545">
            <v>6</v>
          </cell>
          <cell r="R545">
            <v>4573</v>
          </cell>
        </row>
        <row r="546">
          <cell r="N546" t="str">
            <v>Centro Educativo</v>
          </cell>
          <cell r="O546" t="str">
            <v>Cartago</v>
          </cell>
          <cell r="P546" t="str">
            <v>C.T.P. Mario Quiros Sasso</v>
          </cell>
          <cell r="Q546">
            <v>6</v>
          </cell>
          <cell r="R546">
            <v>5082</v>
          </cell>
        </row>
        <row r="547">
          <cell r="N547" t="str">
            <v>Centro Educativo</v>
          </cell>
          <cell r="O547" t="str">
            <v>Cartago</v>
          </cell>
          <cell r="P547" t="str">
            <v>C.T.P. Nocturno Covao</v>
          </cell>
          <cell r="Q547">
            <v>5</v>
          </cell>
          <cell r="R547">
            <v>4857</v>
          </cell>
        </row>
        <row r="548">
          <cell r="N548" t="str">
            <v>Centro Educativo</v>
          </cell>
          <cell r="O548" t="str">
            <v>Cartago</v>
          </cell>
          <cell r="P548" t="str">
            <v>C.T.P. Oreamuno</v>
          </cell>
          <cell r="Q548">
            <v>4</v>
          </cell>
          <cell r="R548">
            <v>6533</v>
          </cell>
        </row>
        <row r="549">
          <cell r="N549" t="str">
            <v>Centro Educativo</v>
          </cell>
          <cell r="O549" t="str">
            <v>Cartago</v>
          </cell>
          <cell r="P549" t="str">
            <v>C.T.P. Orosi</v>
          </cell>
          <cell r="Q549">
            <v>8</v>
          </cell>
          <cell r="R549">
            <v>6581</v>
          </cell>
        </row>
        <row r="550">
          <cell r="N550" t="str">
            <v>Centro Educativo</v>
          </cell>
          <cell r="O550" t="str">
            <v>Cartago</v>
          </cell>
          <cell r="P550" t="str">
            <v>C.T.P. Santa Lucia</v>
          </cell>
          <cell r="Q550">
            <v>5</v>
          </cell>
          <cell r="R550">
            <v>6534</v>
          </cell>
        </row>
        <row r="551">
          <cell r="N551" t="str">
            <v>Centro Educativo</v>
          </cell>
          <cell r="O551" t="str">
            <v>Cartago</v>
          </cell>
          <cell r="P551" t="str">
            <v>Caipad Asoc. Atjala</v>
          </cell>
          <cell r="Q551">
            <v>3</v>
          </cell>
          <cell r="R551">
            <v>4813</v>
          </cell>
        </row>
        <row r="552">
          <cell r="N552" t="str">
            <v>Centro Educativo</v>
          </cell>
          <cell r="O552" t="str">
            <v>Cartago</v>
          </cell>
          <cell r="P552" t="str">
            <v>Caipad Asoc. Desarrollo Paraíso</v>
          </cell>
          <cell r="Q552">
            <v>5</v>
          </cell>
          <cell r="R552">
            <v>5438</v>
          </cell>
        </row>
        <row r="553">
          <cell r="N553" t="str">
            <v>Centro Educativo</v>
          </cell>
          <cell r="O553" t="str">
            <v>Cartago</v>
          </cell>
          <cell r="P553" t="str">
            <v>Centro Ens. Esp. Reh. Niños Sordos</v>
          </cell>
          <cell r="Q553">
            <v>1</v>
          </cell>
          <cell r="R553">
            <v>4535</v>
          </cell>
        </row>
        <row r="554">
          <cell r="N554" t="str">
            <v>Centro Educativo</v>
          </cell>
          <cell r="O554" t="str">
            <v>Cartago</v>
          </cell>
          <cell r="P554" t="str">
            <v>Cnvmts. Colegio Elias Leiva Quiros</v>
          </cell>
          <cell r="Q554">
            <v>3</v>
          </cell>
          <cell r="R554">
            <v>6252</v>
          </cell>
        </row>
        <row r="555">
          <cell r="N555" t="str">
            <v>Centro Educativo</v>
          </cell>
          <cell r="O555" t="str">
            <v>Cartago</v>
          </cell>
          <cell r="P555" t="str">
            <v>Cnvmts. Esc. Central De Tres Rios</v>
          </cell>
          <cell r="Q555">
            <v>6</v>
          </cell>
          <cell r="R555">
            <v>6252</v>
          </cell>
        </row>
        <row r="556">
          <cell r="N556" t="str">
            <v>Centro Educativo</v>
          </cell>
          <cell r="O556" t="str">
            <v>Cartago</v>
          </cell>
          <cell r="P556" t="str">
            <v>Cnvmts. Esc. Liendo Y Goicoechea</v>
          </cell>
          <cell r="Q556">
            <v>5</v>
          </cell>
          <cell r="R556">
            <v>6252</v>
          </cell>
        </row>
        <row r="557">
          <cell r="N557" t="str">
            <v>Centro Educativo</v>
          </cell>
          <cell r="O557" t="str">
            <v>Cartago</v>
          </cell>
          <cell r="P557" t="str">
            <v>Cnvmts. Esc. San Ignacio De Loyola</v>
          </cell>
          <cell r="Q557">
            <v>2</v>
          </cell>
          <cell r="R557">
            <v>6252</v>
          </cell>
        </row>
        <row r="558">
          <cell r="N558" t="str">
            <v>Centro Educativo</v>
          </cell>
          <cell r="O558" t="str">
            <v>Cartago</v>
          </cell>
          <cell r="P558" t="str">
            <v>Cnvmts. Liceo Vicente Lachner Sandoval</v>
          </cell>
          <cell r="Q558">
            <v>1</v>
          </cell>
          <cell r="R558">
            <v>6252</v>
          </cell>
        </row>
        <row r="559">
          <cell r="N559" t="str">
            <v>Centro Educativo</v>
          </cell>
          <cell r="O559" t="str">
            <v>Cartago</v>
          </cell>
          <cell r="P559" t="str">
            <v>Colegio Alejandro Quesada R.</v>
          </cell>
          <cell r="Q559">
            <v>6</v>
          </cell>
          <cell r="R559">
            <v>4065</v>
          </cell>
        </row>
        <row r="560">
          <cell r="N560" t="str">
            <v>Centro Educativo</v>
          </cell>
          <cell r="O560" t="str">
            <v>Cartago</v>
          </cell>
          <cell r="P560" t="str">
            <v>Colegio Elias Leiva Quiros</v>
          </cell>
          <cell r="Q560">
            <v>3</v>
          </cell>
          <cell r="R560">
            <v>4053</v>
          </cell>
        </row>
        <row r="561">
          <cell r="N561" t="str">
            <v>Centro Educativo</v>
          </cell>
          <cell r="O561" t="str">
            <v>Cartago</v>
          </cell>
          <cell r="P561" t="str">
            <v>Colegio Francisca Carrasco Jimenez</v>
          </cell>
          <cell r="Q561">
            <v>2</v>
          </cell>
          <cell r="R561">
            <v>4064</v>
          </cell>
        </row>
        <row r="562">
          <cell r="N562" t="str">
            <v>Centro Educativo</v>
          </cell>
          <cell r="O562" t="str">
            <v>Cartago</v>
          </cell>
          <cell r="P562" t="str">
            <v>Colegio Francisca Carrasco Jimenez</v>
          </cell>
          <cell r="Q562">
            <v>2</v>
          </cell>
          <cell r="R562">
            <v>5398</v>
          </cell>
        </row>
        <row r="563">
          <cell r="N563" t="str">
            <v>Centro Educativo</v>
          </cell>
          <cell r="O563" t="str">
            <v>Cartago</v>
          </cell>
          <cell r="P563" t="str">
            <v>Colegio San Francisco</v>
          </cell>
          <cell r="Q563">
            <v>7</v>
          </cell>
          <cell r="R563">
            <v>4060</v>
          </cell>
        </row>
        <row r="564">
          <cell r="N564" t="str">
            <v>Centro Educativo</v>
          </cell>
          <cell r="O564" t="str">
            <v>Cartago</v>
          </cell>
          <cell r="P564" t="str">
            <v>Colegio San Luis Gonzaga</v>
          </cell>
          <cell r="Q564">
            <v>2</v>
          </cell>
          <cell r="R564">
            <v>4051</v>
          </cell>
        </row>
        <row r="565">
          <cell r="N565" t="str">
            <v>Centro Educativo</v>
          </cell>
          <cell r="O565" t="str">
            <v>Cartago</v>
          </cell>
          <cell r="P565" t="str">
            <v>Coned Paraíso (Cartago)</v>
          </cell>
          <cell r="Q565">
            <v>8</v>
          </cell>
          <cell r="R565">
            <v>6274</v>
          </cell>
        </row>
        <row r="566">
          <cell r="N566" t="str">
            <v>Centro Educativo</v>
          </cell>
          <cell r="O566" t="str">
            <v>Cartago</v>
          </cell>
          <cell r="P566" t="str">
            <v>Enseñanza Especial Carlos Luis Valle Masis</v>
          </cell>
          <cell r="Q566">
            <v>4</v>
          </cell>
          <cell r="R566">
            <v>4536</v>
          </cell>
        </row>
        <row r="567">
          <cell r="N567" t="str">
            <v>Centro Educativo</v>
          </cell>
          <cell r="O567" t="str">
            <v>Cartago</v>
          </cell>
          <cell r="P567" t="str">
            <v>Esc. Alberto Gonzalez Soto</v>
          </cell>
          <cell r="Q567">
            <v>4</v>
          </cell>
          <cell r="R567">
            <v>1808</v>
          </cell>
        </row>
        <row r="568">
          <cell r="N568" t="str">
            <v>Centro Educativo</v>
          </cell>
          <cell r="O568" t="str">
            <v>Cartago</v>
          </cell>
          <cell r="P568" t="str">
            <v>Esc. Alto De Araya</v>
          </cell>
          <cell r="Q568">
            <v>8</v>
          </cell>
          <cell r="R568">
            <v>1730</v>
          </cell>
        </row>
        <row r="569">
          <cell r="N569" t="str">
            <v>Centro Educativo</v>
          </cell>
          <cell r="O569" t="str">
            <v>Cartago</v>
          </cell>
          <cell r="P569" t="str">
            <v>Esc. Álvaro Esquivel Bonilla</v>
          </cell>
          <cell r="Q569">
            <v>8</v>
          </cell>
          <cell r="R569">
            <v>1797</v>
          </cell>
        </row>
        <row r="570">
          <cell r="N570" t="str">
            <v>Centro Educativo</v>
          </cell>
          <cell r="O570" t="str">
            <v>Cartago</v>
          </cell>
          <cell r="P570" t="str">
            <v>Esc. Antonio Camacho Ortega</v>
          </cell>
          <cell r="Q570">
            <v>7</v>
          </cell>
          <cell r="R570">
            <v>1865</v>
          </cell>
        </row>
        <row r="571">
          <cell r="N571" t="str">
            <v>Centro Educativo</v>
          </cell>
          <cell r="O571" t="str">
            <v>Cartago</v>
          </cell>
          <cell r="P571" t="str">
            <v>Esc. Argentina Gongora De Robert</v>
          </cell>
          <cell r="Q571">
            <v>4</v>
          </cell>
          <cell r="R571">
            <v>1762</v>
          </cell>
        </row>
        <row r="572">
          <cell r="N572" t="str">
            <v>Centro Educativo</v>
          </cell>
          <cell r="O572" t="str">
            <v>Cartago</v>
          </cell>
          <cell r="P572" t="str">
            <v>Esc. Arturo Volio Jiménez</v>
          </cell>
          <cell r="Q572">
            <v>7</v>
          </cell>
          <cell r="R572">
            <v>1931</v>
          </cell>
        </row>
        <row r="573">
          <cell r="N573" t="str">
            <v>Centro Educativo</v>
          </cell>
          <cell r="O573" t="str">
            <v>Cartago</v>
          </cell>
          <cell r="P573" t="str">
            <v>Esc. Ascensión Esquivel Ibarra</v>
          </cell>
          <cell r="Q573">
            <v>1</v>
          </cell>
          <cell r="R573">
            <v>1801</v>
          </cell>
        </row>
        <row r="574">
          <cell r="N574" t="str">
            <v>Centro Educativo</v>
          </cell>
          <cell r="O574" t="str">
            <v>Cartago</v>
          </cell>
          <cell r="P574" t="str">
            <v>Esc. Barrio El Carmen</v>
          </cell>
          <cell r="Q574">
            <v>6</v>
          </cell>
          <cell r="R574">
            <v>1894</v>
          </cell>
        </row>
        <row r="575">
          <cell r="N575" t="str">
            <v>Centro Educativo</v>
          </cell>
          <cell r="O575" t="str">
            <v>Cartago</v>
          </cell>
          <cell r="P575" t="str">
            <v>Esc. Barrio Nuevo</v>
          </cell>
          <cell r="Q575">
            <v>3</v>
          </cell>
          <cell r="R575">
            <v>1926</v>
          </cell>
        </row>
        <row r="576">
          <cell r="N576" t="str">
            <v>Centro Educativo</v>
          </cell>
          <cell r="O576" t="str">
            <v>Cartago</v>
          </cell>
          <cell r="P576" t="str">
            <v>Esc. Buena Vista</v>
          </cell>
          <cell r="Q576">
            <v>4</v>
          </cell>
          <cell r="R576">
            <v>1925</v>
          </cell>
        </row>
        <row r="577">
          <cell r="N577" t="str">
            <v>Centro Educativo</v>
          </cell>
          <cell r="O577" t="str">
            <v>Cartago</v>
          </cell>
          <cell r="P577" t="str">
            <v>Esc. Buenos Aires</v>
          </cell>
          <cell r="Q577">
            <v>4</v>
          </cell>
          <cell r="R577">
            <v>1864</v>
          </cell>
        </row>
        <row r="578">
          <cell r="N578" t="str">
            <v>Centro Educativo</v>
          </cell>
          <cell r="O578" t="str">
            <v>Cartago</v>
          </cell>
          <cell r="P578" t="str">
            <v>Esc. Cacique Guarco</v>
          </cell>
          <cell r="Q578">
            <v>3</v>
          </cell>
          <cell r="R578">
            <v>1760</v>
          </cell>
        </row>
        <row r="579">
          <cell r="N579" t="str">
            <v>Centro Educativo</v>
          </cell>
          <cell r="O579" t="str">
            <v>Cartago</v>
          </cell>
          <cell r="P579" t="str">
            <v>Esc. Calle Girales</v>
          </cell>
          <cell r="Q579">
            <v>6</v>
          </cell>
          <cell r="R579">
            <v>1917</v>
          </cell>
        </row>
        <row r="580">
          <cell r="N580" t="str">
            <v>Centro Educativo</v>
          </cell>
          <cell r="O580" t="str">
            <v>Cartago</v>
          </cell>
          <cell r="P580" t="str">
            <v>Esc. Calle Juco</v>
          </cell>
          <cell r="Q580">
            <v>8</v>
          </cell>
          <cell r="R580">
            <v>1837</v>
          </cell>
        </row>
        <row r="581">
          <cell r="N581" t="str">
            <v>Centro Educativo</v>
          </cell>
          <cell r="O581" t="str">
            <v>Cartago</v>
          </cell>
          <cell r="P581" t="str">
            <v>Esc. Calle Mesen</v>
          </cell>
          <cell r="Q581">
            <v>6</v>
          </cell>
          <cell r="R581">
            <v>1726</v>
          </cell>
        </row>
        <row r="582">
          <cell r="N582" t="str">
            <v>Centro Educativo</v>
          </cell>
          <cell r="O582" t="str">
            <v>Cartago</v>
          </cell>
          <cell r="P582" t="str">
            <v>Esc. Calle Naranjo</v>
          </cell>
          <cell r="Q582">
            <v>6</v>
          </cell>
          <cell r="R582">
            <v>1740</v>
          </cell>
        </row>
        <row r="583">
          <cell r="N583" t="str">
            <v>Centro Educativo</v>
          </cell>
          <cell r="O583" t="str">
            <v>Cartago</v>
          </cell>
          <cell r="P583" t="str">
            <v>Esc. Caragral</v>
          </cell>
          <cell r="Q583">
            <v>3</v>
          </cell>
          <cell r="R583">
            <v>1765</v>
          </cell>
        </row>
        <row r="584">
          <cell r="N584" t="str">
            <v>Centro Educativo</v>
          </cell>
          <cell r="O584" t="str">
            <v>Cartago</v>
          </cell>
          <cell r="P584" t="str">
            <v>Esc. Carlos Joaquin Peralta Echeverria</v>
          </cell>
          <cell r="Q584">
            <v>2</v>
          </cell>
          <cell r="R584">
            <v>1803</v>
          </cell>
        </row>
        <row r="585">
          <cell r="N585" t="str">
            <v>Centro Educativo</v>
          </cell>
          <cell r="O585" t="str">
            <v>Cartago</v>
          </cell>
          <cell r="P585" t="str">
            <v>Esc. Carlos Luis Valverde Vega (El Guarco)</v>
          </cell>
          <cell r="Q585">
            <v>3</v>
          </cell>
          <cell r="R585">
            <v>1876</v>
          </cell>
        </row>
        <row r="586">
          <cell r="N586" t="str">
            <v>Centro Educativo</v>
          </cell>
          <cell r="O586" t="str">
            <v>Cartago</v>
          </cell>
          <cell r="P586" t="str">
            <v>Esc. Carlos Monge Alfaro</v>
          </cell>
          <cell r="Q586">
            <v>2</v>
          </cell>
          <cell r="R586">
            <v>1835</v>
          </cell>
        </row>
        <row r="587">
          <cell r="N587" t="str">
            <v>Centro Educativo</v>
          </cell>
          <cell r="O587" t="str">
            <v>Cartago</v>
          </cell>
          <cell r="P587" t="str">
            <v>Esc. Carolina Bellelli</v>
          </cell>
          <cell r="Q587">
            <v>6</v>
          </cell>
          <cell r="R587">
            <v>1890</v>
          </cell>
        </row>
        <row r="588">
          <cell r="N588" t="str">
            <v>Centro Educativo</v>
          </cell>
          <cell r="O588" t="str">
            <v>Cartago</v>
          </cell>
          <cell r="P588" t="str">
            <v>Esc. Casamata</v>
          </cell>
          <cell r="Q588">
            <v>3</v>
          </cell>
          <cell r="R588">
            <v>1750</v>
          </cell>
        </row>
        <row r="589">
          <cell r="N589" t="str">
            <v>Centro Educativo</v>
          </cell>
          <cell r="O589" t="str">
            <v>Cartago</v>
          </cell>
          <cell r="P589" t="str">
            <v>Esc. Central De Tres Rios</v>
          </cell>
          <cell r="Q589">
            <v>6</v>
          </cell>
          <cell r="R589">
            <v>4542</v>
          </cell>
        </row>
        <row r="590">
          <cell r="N590" t="str">
            <v>Centro Educativo</v>
          </cell>
          <cell r="O590" t="str">
            <v>Cartago</v>
          </cell>
          <cell r="P590" t="str">
            <v>Esc. Central De Tres Ríos</v>
          </cell>
          <cell r="Q590">
            <v>6</v>
          </cell>
          <cell r="R590">
            <v>1913</v>
          </cell>
        </row>
        <row r="591">
          <cell r="N591" t="str">
            <v>Centro Educativo</v>
          </cell>
          <cell r="O591" t="str">
            <v>Cartago</v>
          </cell>
          <cell r="P591" t="str">
            <v>Esc. Cipreses</v>
          </cell>
          <cell r="Q591">
            <v>4</v>
          </cell>
          <cell r="R591">
            <v>1773</v>
          </cell>
        </row>
        <row r="592">
          <cell r="N592" t="str">
            <v>Centro Educativo</v>
          </cell>
          <cell r="O592" t="str">
            <v>Cartago</v>
          </cell>
          <cell r="P592" t="str">
            <v>Esc. Clemente Avendaño Sáenz</v>
          </cell>
          <cell r="Q592">
            <v>8</v>
          </cell>
          <cell r="R592">
            <v>1914</v>
          </cell>
        </row>
        <row r="593">
          <cell r="N593" t="str">
            <v>Centro Educativo</v>
          </cell>
          <cell r="O593" t="str">
            <v>Cartago</v>
          </cell>
          <cell r="P593" t="str">
            <v>Esc. Cocorí</v>
          </cell>
          <cell r="Q593">
            <v>7</v>
          </cell>
          <cell r="R593">
            <v>1933</v>
          </cell>
        </row>
        <row r="594">
          <cell r="N594" t="str">
            <v>Centro Educativo</v>
          </cell>
          <cell r="O594" t="str">
            <v>Cartago</v>
          </cell>
          <cell r="P594" t="str">
            <v>Esc. Conventillo</v>
          </cell>
          <cell r="Q594">
            <v>3</v>
          </cell>
          <cell r="R594">
            <v>6152</v>
          </cell>
        </row>
        <row r="595">
          <cell r="N595" t="str">
            <v>Centro Educativo</v>
          </cell>
          <cell r="O595" t="str">
            <v>Cartago</v>
          </cell>
          <cell r="P595" t="str">
            <v>Esc. Coope Rosales</v>
          </cell>
          <cell r="Q595">
            <v>2</v>
          </cell>
          <cell r="R595">
            <v>5830</v>
          </cell>
        </row>
        <row r="596">
          <cell r="N596" t="str">
            <v>Centro Educativo</v>
          </cell>
          <cell r="O596" t="str">
            <v>Cartago</v>
          </cell>
          <cell r="P596" t="str">
            <v>Esc. Copalchi</v>
          </cell>
          <cell r="Q596">
            <v>7</v>
          </cell>
          <cell r="R596">
            <v>1777</v>
          </cell>
        </row>
        <row r="597">
          <cell r="N597" t="str">
            <v>Centro Educativo</v>
          </cell>
          <cell r="O597" t="str">
            <v>Cartago</v>
          </cell>
          <cell r="P597" t="str">
            <v>Esc. Corazón De Jesús</v>
          </cell>
          <cell r="Q597">
            <v>4</v>
          </cell>
          <cell r="R597">
            <v>1782</v>
          </cell>
        </row>
        <row r="598">
          <cell r="N598" t="str">
            <v>Centro Educativo</v>
          </cell>
          <cell r="O598" t="str">
            <v>Cartago</v>
          </cell>
          <cell r="P598" t="str">
            <v>Esc. Coris</v>
          </cell>
          <cell r="Q598">
            <v>7</v>
          </cell>
          <cell r="R598">
            <v>1778</v>
          </cell>
        </row>
        <row r="599">
          <cell r="N599" t="str">
            <v>Centro Educativo</v>
          </cell>
          <cell r="O599" t="str">
            <v>Cartago</v>
          </cell>
          <cell r="P599" t="str">
            <v>Esc. Corralillo</v>
          </cell>
          <cell r="Q599">
            <v>7</v>
          </cell>
          <cell r="R599">
            <v>1779</v>
          </cell>
        </row>
        <row r="600">
          <cell r="N600" t="str">
            <v>Centro Educativo</v>
          </cell>
          <cell r="O600" t="str">
            <v>Cartago</v>
          </cell>
          <cell r="P600" t="str">
            <v>Esc. Domingo Faustino Sarmiento (Dulce Nombre)</v>
          </cell>
          <cell r="Q600">
            <v>2</v>
          </cell>
          <cell r="R600">
            <v>1786</v>
          </cell>
        </row>
        <row r="601">
          <cell r="N601" t="str">
            <v>Centro Educativo</v>
          </cell>
          <cell r="O601" t="str">
            <v>Cartago</v>
          </cell>
          <cell r="P601" t="str">
            <v>Esc. Domingo Faustino Sarmiento (San Ramón De La Unión)</v>
          </cell>
          <cell r="Q601">
            <v>6</v>
          </cell>
          <cell r="R601">
            <v>1891</v>
          </cell>
        </row>
        <row r="602">
          <cell r="N602" t="str">
            <v>Centro Educativo</v>
          </cell>
          <cell r="O602" t="str">
            <v>Cartago</v>
          </cell>
          <cell r="P602" t="str">
            <v>Esc. Dr. Fernando Guzmán Mata</v>
          </cell>
          <cell r="Q602">
            <v>7</v>
          </cell>
          <cell r="R602">
            <v>4967</v>
          </cell>
        </row>
        <row r="603">
          <cell r="N603" t="str">
            <v>Centro Educativo</v>
          </cell>
          <cell r="O603" t="str">
            <v>Cartago</v>
          </cell>
          <cell r="P603" t="str">
            <v>Esc. El Alto De Quebradilla</v>
          </cell>
          <cell r="Q603">
            <v>7</v>
          </cell>
          <cell r="R603">
            <v>1856</v>
          </cell>
        </row>
        <row r="604">
          <cell r="N604" t="str">
            <v>Centro Educativo</v>
          </cell>
          <cell r="O604" t="str">
            <v>Cartago</v>
          </cell>
          <cell r="P604" t="str">
            <v>Esc. El Bosque</v>
          </cell>
          <cell r="Q604">
            <v>4</v>
          </cell>
          <cell r="R604">
            <v>1788</v>
          </cell>
        </row>
        <row r="605">
          <cell r="N605" t="str">
            <v>Centro Educativo</v>
          </cell>
          <cell r="O605" t="str">
            <v>Cartago</v>
          </cell>
          <cell r="P605" t="str">
            <v>Esc. El Empalme</v>
          </cell>
          <cell r="Q605">
            <v>3</v>
          </cell>
          <cell r="R605">
            <v>1793</v>
          </cell>
        </row>
        <row r="606">
          <cell r="N606" t="str">
            <v>Centro Educativo</v>
          </cell>
          <cell r="O606" t="str">
            <v>Cartago</v>
          </cell>
          <cell r="P606" t="str">
            <v>Esc. Emilio Robert Brouca</v>
          </cell>
          <cell r="Q606">
            <v>4</v>
          </cell>
          <cell r="R606">
            <v>1879</v>
          </cell>
        </row>
        <row r="607">
          <cell r="N607" t="str">
            <v>Centro Educativo</v>
          </cell>
          <cell r="O607" t="str">
            <v>Cartago</v>
          </cell>
          <cell r="P607" t="str">
            <v>Esc. Encarnacion Gamboa Piedra</v>
          </cell>
          <cell r="Q607">
            <v>4</v>
          </cell>
          <cell r="R607">
            <v>6947</v>
          </cell>
        </row>
        <row r="608">
          <cell r="N608" t="str">
            <v>Centro Educativo</v>
          </cell>
          <cell r="O608" t="str">
            <v>Cartago</v>
          </cell>
          <cell r="P608" t="str">
            <v>Esc. Encarnación Gamboa Piedra</v>
          </cell>
          <cell r="Q608">
            <v>4</v>
          </cell>
          <cell r="R608">
            <v>1764</v>
          </cell>
        </row>
        <row r="609">
          <cell r="N609" t="str">
            <v>Centro Educativo</v>
          </cell>
          <cell r="O609" t="str">
            <v>Cartago</v>
          </cell>
          <cell r="P609" t="str">
            <v>Esc. Eugenio Corrales Bianchini</v>
          </cell>
          <cell r="Q609">
            <v>5</v>
          </cell>
          <cell r="R609">
            <v>1846</v>
          </cell>
        </row>
        <row r="610">
          <cell r="N610" t="str">
            <v>Centro Educativo</v>
          </cell>
          <cell r="O610" t="str">
            <v>Cartago</v>
          </cell>
          <cell r="P610" t="str">
            <v>Esc. Eugenio Corrales Bianchini</v>
          </cell>
          <cell r="Q610">
            <v>5</v>
          </cell>
          <cell r="R610">
            <v>4544</v>
          </cell>
        </row>
        <row r="611">
          <cell r="N611" t="str">
            <v>Centro Educativo</v>
          </cell>
          <cell r="O611" t="str">
            <v>Cartago</v>
          </cell>
          <cell r="P611" t="str">
            <v>Esc. Felipe Alvarado Echandi</v>
          </cell>
          <cell r="Q611">
            <v>8</v>
          </cell>
          <cell r="R611">
            <v>1852</v>
          </cell>
        </row>
        <row r="612">
          <cell r="N612" t="str">
            <v>Centro Educativo</v>
          </cell>
          <cell r="O612" t="str">
            <v>Cartago</v>
          </cell>
          <cell r="P612" t="str">
            <v>Esc. Félix Mata Valle</v>
          </cell>
          <cell r="Q612">
            <v>7</v>
          </cell>
          <cell r="R612">
            <v>1831</v>
          </cell>
        </row>
        <row r="613">
          <cell r="N613" t="str">
            <v>Centro Educativo</v>
          </cell>
          <cell r="O613" t="str">
            <v>Cartago</v>
          </cell>
          <cell r="P613" t="str">
            <v>Esc. Fernando Terán Valls</v>
          </cell>
          <cell r="Q613">
            <v>6</v>
          </cell>
          <cell r="R613">
            <v>1776</v>
          </cell>
        </row>
        <row r="614">
          <cell r="N614" t="str">
            <v>Centro Educativo</v>
          </cell>
          <cell r="O614" t="str">
            <v>Cartago</v>
          </cell>
          <cell r="P614" t="str">
            <v>Esc. Filadelfo Salas Céspedes</v>
          </cell>
          <cell r="Q614">
            <v>7</v>
          </cell>
          <cell r="R614">
            <v>1829</v>
          </cell>
        </row>
        <row r="615">
          <cell r="N615" t="str">
            <v>Centro Educativo</v>
          </cell>
          <cell r="O615" t="str">
            <v>Cartago</v>
          </cell>
          <cell r="P615" t="str">
            <v>Esc. Florencio Del Castillo</v>
          </cell>
          <cell r="Q615">
            <v>8</v>
          </cell>
          <cell r="R615">
            <v>1759</v>
          </cell>
        </row>
        <row r="616">
          <cell r="N616" t="str">
            <v>Centro Educativo</v>
          </cell>
          <cell r="O616" t="str">
            <v>Cartago</v>
          </cell>
          <cell r="P616" t="str">
            <v>Esc. Guatuso</v>
          </cell>
          <cell r="Q616">
            <v>3</v>
          </cell>
          <cell r="R616">
            <v>1893</v>
          </cell>
        </row>
        <row r="617">
          <cell r="N617" t="str">
            <v>Centro Educativo</v>
          </cell>
          <cell r="O617" t="str">
            <v>Cartago</v>
          </cell>
          <cell r="P617" t="str">
            <v>Esc. Guaubata</v>
          </cell>
          <cell r="Q617">
            <v>8</v>
          </cell>
          <cell r="R617">
            <v>1731</v>
          </cell>
        </row>
        <row r="618">
          <cell r="N618" t="str">
            <v>Centro Educativo</v>
          </cell>
          <cell r="O618" t="str">
            <v>Cartago</v>
          </cell>
          <cell r="P618" t="str">
            <v>Esc. Guayabal</v>
          </cell>
          <cell r="Q618">
            <v>3</v>
          </cell>
          <cell r="R618">
            <v>1768</v>
          </cell>
        </row>
        <row r="619">
          <cell r="N619" t="str">
            <v>Centro Educativo</v>
          </cell>
          <cell r="O619" t="str">
            <v>Cartago</v>
          </cell>
          <cell r="P619" t="str">
            <v>Esc. Guillermo Rodríguez Aguilar</v>
          </cell>
          <cell r="Q619">
            <v>4</v>
          </cell>
          <cell r="R619">
            <v>1898</v>
          </cell>
        </row>
        <row r="620">
          <cell r="N620" t="str">
            <v>Centro Educativo</v>
          </cell>
          <cell r="O620" t="str">
            <v>Cartago</v>
          </cell>
          <cell r="P620" t="str">
            <v>Esc. Hector Monestel Solano</v>
          </cell>
          <cell r="Q620">
            <v>7</v>
          </cell>
          <cell r="R620">
            <v>1796</v>
          </cell>
        </row>
        <row r="621">
          <cell r="N621" t="str">
            <v>Centro Educativo</v>
          </cell>
          <cell r="O621" t="str">
            <v>Cartago</v>
          </cell>
          <cell r="P621" t="str">
            <v>Esc. Japón</v>
          </cell>
          <cell r="Q621">
            <v>3</v>
          </cell>
          <cell r="R621">
            <v>1932</v>
          </cell>
        </row>
        <row r="622">
          <cell r="N622" t="str">
            <v>Centro Educativo</v>
          </cell>
          <cell r="O622" t="str">
            <v>Cartago</v>
          </cell>
          <cell r="P622" t="str">
            <v>Esc. Jesús Jiménez</v>
          </cell>
          <cell r="Q622">
            <v>1</v>
          </cell>
          <cell r="R622">
            <v>1809</v>
          </cell>
        </row>
        <row r="623">
          <cell r="N623" t="str">
            <v>Centro Educativo</v>
          </cell>
          <cell r="O623" t="str">
            <v>Cartago</v>
          </cell>
          <cell r="P623" t="str">
            <v>Esc. José Joaquín Peralta Esquivel</v>
          </cell>
          <cell r="Q623">
            <v>3</v>
          </cell>
          <cell r="R623">
            <v>1784</v>
          </cell>
        </row>
        <row r="624">
          <cell r="N624" t="str">
            <v>Centro Educativo</v>
          </cell>
          <cell r="O624" t="str">
            <v>Cartago</v>
          </cell>
          <cell r="P624" t="str">
            <v>Esc. José Liendo Y Goicoechea</v>
          </cell>
          <cell r="Q624">
            <v>5</v>
          </cell>
          <cell r="R624">
            <v>1845</v>
          </cell>
        </row>
        <row r="625">
          <cell r="N625" t="str">
            <v>Centro Educativo</v>
          </cell>
          <cell r="O625" t="str">
            <v>Cartago</v>
          </cell>
          <cell r="P625" t="str">
            <v>Esc. José María Loría Vega</v>
          </cell>
          <cell r="Q625">
            <v>8</v>
          </cell>
          <cell r="R625">
            <v>1806</v>
          </cell>
        </row>
        <row r="626">
          <cell r="N626" t="str">
            <v>Centro Educativo</v>
          </cell>
          <cell r="O626" t="str">
            <v>Cartago</v>
          </cell>
          <cell r="P626" t="str">
            <v>Esc. Josefa Calderón Naranjo</v>
          </cell>
          <cell r="Q626">
            <v>3</v>
          </cell>
          <cell r="R626">
            <v>1840</v>
          </cell>
        </row>
        <row r="627">
          <cell r="N627" t="str">
            <v>Centro Educativo</v>
          </cell>
          <cell r="O627" t="str">
            <v>Cartago</v>
          </cell>
          <cell r="P627" t="str">
            <v>Esc. Juan Evangelista Sojo Cartín</v>
          </cell>
          <cell r="Q627">
            <v>8</v>
          </cell>
          <cell r="R627">
            <v>1818</v>
          </cell>
        </row>
        <row r="628">
          <cell r="N628" t="str">
            <v>Centro Educativo</v>
          </cell>
          <cell r="O628" t="str">
            <v>Cartago</v>
          </cell>
          <cell r="P628" t="str">
            <v>Esc. Juan Manuel Monge Cedeño</v>
          </cell>
          <cell r="Q628">
            <v>3</v>
          </cell>
          <cell r="R628">
            <v>1814</v>
          </cell>
        </row>
        <row r="629">
          <cell r="N629" t="str">
            <v>Centro Educativo</v>
          </cell>
          <cell r="O629" t="str">
            <v>Cartago</v>
          </cell>
          <cell r="P629" t="str">
            <v>Esc. Juan Ramírez Ramírez</v>
          </cell>
          <cell r="Q629">
            <v>3</v>
          </cell>
          <cell r="R629">
            <v>1912</v>
          </cell>
        </row>
        <row r="630">
          <cell r="N630" t="str">
            <v>Centro Educativo</v>
          </cell>
          <cell r="O630" t="str">
            <v>Cartago</v>
          </cell>
          <cell r="P630" t="str">
            <v>Esc. Juan Vázquez De Coronado</v>
          </cell>
          <cell r="Q630">
            <v>7</v>
          </cell>
          <cell r="R630">
            <v>1807</v>
          </cell>
        </row>
        <row r="631">
          <cell r="N631" t="str">
            <v>Centro Educativo</v>
          </cell>
          <cell r="O631" t="str">
            <v>Cartago</v>
          </cell>
          <cell r="P631" t="str">
            <v>Esc. Julián Volio Llorente</v>
          </cell>
          <cell r="Q631">
            <v>1</v>
          </cell>
          <cell r="R631">
            <v>1790</v>
          </cell>
        </row>
        <row r="632">
          <cell r="N632" t="str">
            <v>Centro Educativo</v>
          </cell>
          <cell r="O632" t="str">
            <v>Cartago</v>
          </cell>
          <cell r="P632" t="str">
            <v>Esc. Julio Sancho Jiménez</v>
          </cell>
          <cell r="Q632">
            <v>4</v>
          </cell>
          <cell r="R632">
            <v>1896</v>
          </cell>
        </row>
        <row r="633">
          <cell r="N633" t="str">
            <v>Centro Educativo</v>
          </cell>
          <cell r="O633" t="str">
            <v>Cartago</v>
          </cell>
          <cell r="P633" t="str">
            <v>Esc. La Alegría De Orosi</v>
          </cell>
          <cell r="Q633">
            <v>8</v>
          </cell>
          <cell r="R633">
            <v>1844</v>
          </cell>
        </row>
        <row r="634">
          <cell r="N634" t="str">
            <v>Centro Educativo</v>
          </cell>
          <cell r="O634" t="str">
            <v>Cartago</v>
          </cell>
          <cell r="P634" t="str">
            <v>Esc. La Angelina</v>
          </cell>
          <cell r="Q634">
            <v>2</v>
          </cell>
          <cell r="R634">
            <v>5987</v>
          </cell>
        </row>
        <row r="635">
          <cell r="N635" t="str">
            <v>Centro Educativo</v>
          </cell>
          <cell r="O635" t="str">
            <v>Cartago</v>
          </cell>
          <cell r="P635" t="str">
            <v>Esc. La Asunción</v>
          </cell>
          <cell r="Q635">
            <v>3</v>
          </cell>
          <cell r="R635">
            <v>1763</v>
          </cell>
        </row>
        <row r="636">
          <cell r="N636" t="str">
            <v>Centro Educativo</v>
          </cell>
          <cell r="O636" t="str">
            <v>Cartago</v>
          </cell>
          <cell r="P636" t="str">
            <v>Esc. La Cima</v>
          </cell>
          <cell r="Q636">
            <v>6</v>
          </cell>
          <cell r="R636">
            <v>1753</v>
          </cell>
        </row>
        <row r="637">
          <cell r="N637" t="str">
            <v>Centro Educativo</v>
          </cell>
          <cell r="O637" t="str">
            <v>Cartago</v>
          </cell>
          <cell r="P637" t="str">
            <v>Esc. La Estrella</v>
          </cell>
          <cell r="Q637">
            <v>3</v>
          </cell>
          <cell r="R637">
            <v>1816</v>
          </cell>
        </row>
        <row r="638">
          <cell r="N638" t="str">
            <v>Centro Educativo</v>
          </cell>
          <cell r="O638" t="str">
            <v>Cartago</v>
          </cell>
          <cell r="P638" t="str">
            <v>Esc. La Fuente</v>
          </cell>
          <cell r="Q638">
            <v>5</v>
          </cell>
          <cell r="R638">
            <v>1860</v>
          </cell>
        </row>
        <row r="639">
          <cell r="N639" t="str">
            <v>Centro Educativo</v>
          </cell>
          <cell r="O639" t="str">
            <v>Cartago</v>
          </cell>
          <cell r="P639" t="str">
            <v>Esc. La Guaria</v>
          </cell>
          <cell r="Q639">
            <v>7</v>
          </cell>
          <cell r="R639">
            <v>1771</v>
          </cell>
        </row>
        <row r="640">
          <cell r="N640" t="str">
            <v>Centro Educativo</v>
          </cell>
          <cell r="O640" t="str">
            <v>Cartago</v>
          </cell>
          <cell r="P640" t="str">
            <v>Esc. La Laguna</v>
          </cell>
          <cell r="Q640">
            <v>5</v>
          </cell>
          <cell r="R640">
            <v>1847</v>
          </cell>
        </row>
        <row r="641">
          <cell r="N641" t="str">
            <v>Centro Educativo</v>
          </cell>
          <cell r="O641" t="str">
            <v>Cartago</v>
          </cell>
          <cell r="P641" t="str">
            <v>Esc. La Lucha</v>
          </cell>
          <cell r="Q641">
            <v>3</v>
          </cell>
          <cell r="R641">
            <v>1749</v>
          </cell>
        </row>
        <row r="642">
          <cell r="N642" t="str">
            <v>Centro Educativo</v>
          </cell>
          <cell r="O642" t="str">
            <v>Cartago</v>
          </cell>
          <cell r="P642" t="str">
            <v>Esc. La Pastora</v>
          </cell>
          <cell r="Q642">
            <v>4</v>
          </cell>
          <cell r="R642">
            <v>1756</v>
          </cell>
        </row>
        <row r="643">
          <cell r="N643" t="str">
            <v>Centro Educativo</v>
          </cell>
          <cell r="O643" t="str">
            <v>Cartago</v>
          </cell>
          <cell r="P643" t="str">
            <v>Esc. La Paz</v>
          </cell>
          <cell r="Q643">
            <v>3</v>
          </cell>
          <cell r="R643">
            <v>1819</v>
          </cell>
        </row>
        <row r="644">
          <cell r="N644" t="str">
            <v>Centro Educativo</v>
          </cell>
          <cell r="O644" t="str">
            <v>Cartago</v>
          </cell>
          <cell r="P644" t="str">
            <v>Esc. La Pitahaya</v>
          </cell>
          <cell r="Q644">
            <v>2</v>
          </cell>
          <cell r="R644">
            <v>1929</v>
          </cell>
        </row>
        <row r="645">
          <cell r="N645" t="str">
            <v>Centro Educativo</v>
          </cell>
          <cell r="O645" t="str">
            <v>Cartago</v>
          </cell>
          <cell r="P645" t="str">
            <v>Esc. León Cortés Castro</v>
          </cell>
          <cell r="Q645">
            <v>4</v>
          </cell>
          <cell r="R645">
            <v>1780</v>
          </cell>
        </row>
        <row r="646">
          <cell r="N646" t="str">
            <v>Centro Educativo</v>
          </cell>
          <cell r="O646" t="str">
            <v>Cartago</v>
          </cell>
          <cell r="P646" t="str">
            <v>Esc. Llano Grande - Pacayas</v>
          </cell>
          <cell r="Q646">
            <v>4</v>
          </cell>
          <cell r="R646">
            <v>1825</v>
          </cell>
        </row>
        <row r="647">
          <cell r="N647" t="str">
            <v>Centro Educativo</v>
          </cell>
          <cell r="O647" t="str">
            <v>Cartago</v>
          </cell>
          <cell r="P647" t="str">
            <v>Esc. Llano Grande (Cartago)</v>
          </cell>
          <cell r="Q647">
            <v>2</v>
          </cell>
          <cell r="R647">
            <v>1824</v>
          </cell>
        </row>
        <row r="648">
          <cell r="N648" t="str">
            <v>Centro Educativo</v>
          </cell>
          <cell r="O648" t="str">
            <v>Cartago</v>
          </cell>
          <cell r="P648" t="str">
            <v>Esc. Loaiza</v>
          </cell>
          <cell r="Q648">
            <v>8</v>
          </cell>
          <cell r="R648">
            <v>1826</v>
          </cell>
        </row>
        <row r="649">
          <cell r="N649" t="str">
            <v>Centro Educativo</v>
          </cell>
          <cell r="O649" t="str">
            <v>Cartago</v>
          </cell>
          <cell r="P649" t="str">
            <v>Esc. Los Angeles</v>
          </cell>
          <cell r="Q649">
            <v>1</v>
          </cell>
          <cell r="R649">
            <v>4537</v>
          </cell>
        </row>
        <row r="650">
          <cell r="N650" t="str">
            <v>Centro Educativo</v>
          </cell>
          <cell r="O650" t="str">
            <v>Cartago</v>
          </cell>
          <cell r="P650" t="str">
            <v>Esc. Los Ángeles</v>
          </cell>
          <cell r="Q650">
            <v>1</v>
          </cell>
          <cell r="R650">
            <v>1828</v>
          </cell>
        </row>
        <row r="651">
          <cell r="N651" t="str">
            <v>Centro Educativo</v>
          </cell>
          <cell r="O651" t="str">
            <v>Cartago</v>
          </cell>
          <cell r="P651" t="str">
            <v>Esc. Luis Cruz Meza</v>
          </cell>
          <cell r="Q651">
            <v>5</v>
          </cell>
          <cell r="R651">
            <v>1770</v>
          </cell>
        </row>
        <row r="652">
          <cell r="N652" t="str">
            <v>Centro Educativo</v>
          </cell>
          <cell r="O652" t="str">
            <v>Cartago</v>
          </cell>
          <cell r="P652" t="str">
            <v>Esc. Luis Cruz Meza</v>
          </cell>
          <cell r="Q652">
            <v>5</v>
          </cell>
          <cell r="R652">
            <v>4561</v>
          </cell>
        </row>
        <row r="653">
          <cell r="N653" t="str">
            <v>Centro Educativo</v>
          </cell>
          <cell r="O653" t="str">
            <v>Cartago</v>
          </cell>
          <cell r="P653" t="str">
            <v>Esc. Manuel Ávila Camacho</v>
          </cell>
          <cell r="Q653">
            <v>4</v>
          </cell>
          <cell r="R653">
            <v>1851</v>
          </cell>
        </row>
        <row r="654">
          <cell r="N654" t="str">
            <v>Centro Educativo</v>
          </cell>
          <cell r="O654" t="str">
            <v>Cartago</v>
          </cell>
          <cell r="P654" t="str">
            <v>Esc. Manuel De Jesús Jiménez</v>
          </cell>
          <cell r="Q654">
            <v>4</v>
          </cell>
          <cell r="R654">
            <v>1911</v>
          </cell>
        </row>
        <row r="655">
          <cell r="N655" t="str">
            <v>Centro Educativo</v>
          </cell>
          <cell r="O655" t="str">
            <v>Cartago</v>
          </cell>
          <cell r="P655" t="str">
            <v>Esc. María Amelia Montealegre</v>
          </cell>
          <cell r="Q655">
            <v>6</v>
          </cell>
          <cell r="R655">
            <v>1880</v>
          </cell>
        </row>
        <row r="656">
          <cell r="N656" t="str">
            <v>Centro Educativo</v>
          </cell>
          <cell r="O656" t="str">
            <v>Cartago</v>
          </cell>
          <cell r="P656" t="str">
            <v>Esc. Mariano Guardia Carazo</v>
          </cell>
          <cell r="Q656">
            <v>3</v>
          </cell>
          <cell r="R656">
            <v>1853</v>
          </cell>
        </row>
        <row r="657">
          <cell r="N657" t="str">
            <v>Centro Educativo</v>
          </cell>
          <cell r="O657" t="str">
            <v>Cartago</v>
          </cell>
          <cell r="P657" t="str">
            <v>Esc. Mario Fernández Alfaro</v>
          </cell>
          <cell r="Q657">
            <v>7</v>
          </cell>
          <cell r="R657">
            <v>1920</v>
          </cell>
        </row>
        <row r="658">
          <cell r="N658" t="str">
            <v>Centro Educativo</v>
          </cell>
          <cell r="O658" t="str">
            <v>Cartago</v>
          </cell>
          <cell r="P658" t="str">
            <v>Esc. Mario Pacheco Sáenz</v>
          </cell>
          <cell r="Q658">
            <v>5</v>
          </cell>
          <cell r="R658">
            <v>1822</v>
          </cell>
        </row>
        <row r="659">
          <cell r="N659" t="str">
            <v>Centro Educativo</v>
          </cell>
          <cell r="O659" t="str">
            <v>Cartago</v>
          </cell>
          <cell r="P659" t="str">
            <v>Esc. Miguel Picado Barquero</v>
          </cell>
          <cell r="Q659">
            <v>5</v>
          </cell>
          <cell r="R659">
            <v>1899</v>
          </cell>
        </row>
        <row r="660">
          <cell r="N660" t="str">
            <v>Centro Educativo</v>
          </cell>
          <cell r="O660" t="str">
            <v>Cartago</v>
          </cell>
          <cell r="P660" t="str">
            <v>Esc. Moisés Coto Fernández</v>
          </cell>
          <cell r="Q660">
            <v>6</v>
          </cell>
          <cell r="R660">
            <v>1787</v>
          </cell>
        </row>
        <row r="661">
          <cell r="N661" t="str">
            <v>Centro Educativo</v>
          </cell>
          <cell r="O661" t="str">
            <v>Cartago</v>
          </cell>
          <cell r="P661" t="str">
            <v>Esc. Monseñor Sanabria Martinez</v>
          </cell>
          <cell r="Q661">
            <v>4</v>
          </cell>
          <cell r="R661">
            <v>4543</v>
          </cell>
        </row>
        <row r="662">
          <cell r="N662" t="str">
            <v>Centro Educativo</v>
          </cell>
          <cell r="O662" t="str">
            <v>Cartago</v>
          </cell>
          <cell r="P662" t="str">
            <v>Esc. Monseñor Sanabria Martínez</v>
          </cell>
          <cell r="Q662">
            <v>4</v>
          </cell>
          <cell r="R662">
            <v>1885</v>
          </cell>
        </row>
        <row r="663">
          <cell r="N663" t="str">
            <v>Centro Educativo</v>
          </cell>
          <cell r="O663" t="str">
            <v>Cartago</v>
          </cell>
          <cell r="P663" t="str">
            <v>Esc. Música De Agua Caliente</v>
          </cell>
          <cell r="Q663">
            <v>7</v>
          </cell>
          <cell r="R663">
            <v>6708</v>
          </cell>
        </row>
        <row r="664">
          <cell r="N664" t="str">
            <v>Centro Educativo</v>
          </cell>
          <cell r="O664" t="str">
            <v>Cartago</v>
          </cell>
          <cell r="P664" t="str">
            <v>Esc. Música De Alvarado</v>
          </cell>
          <cell r="Q664">
            <v>4</v>
          </cell>
          <cell r="R664">
            <v>6707</v>
          </cell>
        </row>
        <row r="665">
          <cell r="N665" t="str">
            <v>Centro Educativo</v>
          </cell>
          <cell r="O665" t="str">
            <v>Cartago</v>
          </cell>
          <cell r="P665" t="str">
            <v>Esc. Música De Cervantes</v>
          </cell>
          <cell r="Q665">
            <v>5</v>
          </cell>
          <cell r="R665">
            <v>6710</v>
          </cell>
        </row>
        <row r="666">
          <cell r="N666" t="str">
            <v>Centro Educativo</v>
          </cell>
          <cell r="O666" t="str">
            <v>Cartago</v>
          </cell>
          <cell r="P666" t="str">
            <v>Esc. Música De Paraíso</v>
          </cell>
          <cell r="Q666">
            <v>5</v>
          </cell>
          <cell r="R666">
            <v>6706</v>
          </cell>
        </row>
        <row r="667">
          <cell r="N667" t="str">
            <v>Centro Educativo</v>
          </cell>
          <cell r="O667" t="str">
            <v>Cartago</v>
          </cell>
          <cell r="P667" t="str">
            <v>Esc. Música De Tres Ríos</v>
          </cell>
          <cell r="Q667">
            <v>6</v>
          </cell>
          <cell r="R667">
            <v>6709</v>
          </cell>
        </row>
        <row r="668">
          <cell r="N668" t="str">
            <v>Centro Educativo</v>
          </cell>
          <cell r="O668" t="str">
            <v>Cartago</v>
          </cell>
          <cell r="P668" t="str">
            <v>Esc. Música Municipal De Cartago</v>
          </cell>
          <cell r="Q668">
            <v>1</v>
          </cell>
          <cell r="R668">
            <v>6683</v>
          </cell>
        </row>
        <row r="669">
          <cell r="N669" t="str">
            <v>Centro Educativo</v>
          </cell>
          <cell r="O669" t="str">
            <v>Cartago</v>
          </cell>
          <cell r="P669" t="str">
            <v>Esc. Nocturna Jesús Robles Morales</v>
          </cell>
          <cell r="Q669">
            <v>1</v>
          </cell>
          <cell r="R669">
            <v>4858</v>
          </cell>
        </row>
        <row r="670">
          <cell r="N670" t="str">
            <v>Centro Educativo</v>
          </cell>
          <cell r="O670" t="str">
            <v>Cartago</v>
          </cell>
          <cell r="P670" t="str">
            <v>Esc. Nuestra Señora De Fátima</v>
          </cell>
          <cell r="Q670">
            <v>1</v>
          </cell>
          <cell r="R670">
            <v>1725</v>
          </cell>
        </row>
        <row r="671">
          <cell r="N671" t="str">
            <v>Centro Educativo</v>
          </cell>
          <cell r="O671" t="str">
            <v>Cartago</v>
          </cell>
          <cell r="P671" t="str">
            <v>Esc. Oratorio</v>
          </cell>
          <cell r="Q671">
            <v>4</v>
          </cell>
          <cell r="R671">
            <v>1774</v>
          </cell>
        </row>
        <row r="672">
          <cell r="N672" t="str">
            <v>Centro Educativo</v>
          </cell>
          <cell r="O672" t="str">
            <v>Cartago</v>
          </cell>
          <cell r="P672" t="str">
            <v>Esc. Orosi</v>
          </cell>
          <cell r="Q672">
            <v>8</v>
          </cell>
          <cell r="R672">
            <v>1836</v>
          </cell>
        </row>
        <row r="673">
          <cell r="N673" t="str">
            <v>Centro Educativo</v>
          </cell>
          <cell r="O673" t="str">
            <v>Cartago</v>
          </cell>
          <cell r="P673" t="str">
            <v>Esc. Otto Mora Pérez</v>
          </cell>
          <cell r="Q673">
            <v>8</v>
          </cell>
          <cell r="R673">
            <v>1800</v>
          </cell>
        </row>
        <row r="674">
          <cell r="N674" t="str">
            <v>Centro Educativo</v>
          </cell>
          <cell r="O674" t="str">
            <v>Cartago</v>
          </cell>
          <cell r="P674" t="str">
            <v>Esc. Padre Peralta</v>
          </cell>
          <cell r="Q674">
            <v>1</v>
          </cell>
          <cell r="R674">
            <v>1839</v>
          </cell>
        </row>
        <row r="675">
          <cell r="N675" t="str">
            <v>Centro Educativo</v>
          </cell>
          <cell r="O675" t="str">
            <v>Cartago</v>
          </cell>
          <cell r="P675" t="str">
            <v>Esc. Palmital Sur</v>
          </cell>
          <cell r="Q675">
            <v>3</v>
          </cell>
          <cell r="R675">
            <v>1841</v>
          </cell>
        </row>
        <row r="676">
          <cell r="N676" t="str">
            <v>Centro Educativo</v>
          </cell>
          <cell r="O676" t="str">
            <v>Cartago</v>
          </cell>
          <cell r="P676" t="str">
            <v>Esc. Palo Verde</v>
          </cell>
          <cell r="Q676">
            <v>3</v>
          </cell>
          <cell r="R676">
            <v>1842</v>
          </cell>
        </row>
        <row r="677">
          <cell r="N677" t="str">
            <v>Centro Educativo</v>
          </cell>
          <cell r="O677" t="str">
            <v>Cartago</v>
          </cell>
          <cell r="P677" t="str">
            <v>Esc. Palomo</v>
          </cell>
          <cell r="Q677">
            <v>8</v>
          </cell>
          <cell r="R677">
            <v>1843</v>
          </cell>
        </row>
        <row r="678">
          <cell r="N678" t="str">
            <v>Centro Educativo</v>
          </cell>
          <cell r="O678" t="str">
            <v>Cartago</v>
          </cell>
          <cell r="P678" t="str">
            <v>Esc. Pastor Barquero Obando</v>
          </cell>
          <cell r="Q678">
            <v>2</v>
          </cell>
          <cell r="R678">
            <v>1743</v>
          </cell>
        </row>
        <row r="679">
          <cell r="N679" t="str">
            <v>Centro Educativo</v>
          </cell>
          <cell r="O679" t="str">
            <v>Cartago</v>
          </cell>
          <cell r="P679" t="str">
            <v>Esc. Patio De Agua</v>
          </cell>
          <cell r="Q679">
            <v>3</v>
          </cell>
          <cell r="R679">
            <v>1849</v>
          </cell>
        </row>
        <row r="680">
          <cell r="N680" t="str">
            <v>Centro Educativo</v>
          </cell>
          <cell r="O680" t="str">
            <v>Cartago</v>
          </cell>
          <cell r="P680" t="str">
            <v>Esc. Pbro. Juan De Dios Trejos</v>
          </cell>
          <cell r="Q680">
            <v>4</v>
          </cell>
          <cell r="R680">
            <v>1838</v>
          </cell>
        </row>
        <row r="681">
          <cell r="N681" t="str">
            <v>Centro Educativo</v>
          </cell>
          <cell r="O681" t="str">
            <v>Cartago</v>
          </cell>
          <cell r="P681" t="str">
            <v>Esc. Pbro. Juan De Dios Trejos</v>
          </cell>
          <cell r="Q681">
            <v>4</v>
          </cell>
          <cell r="R681">
            <v>4576</v>
          </cell>
        </row>
        <row r="682">
          <cell r="N682" t="str">
            <v>Centro Educativo</v>
          </cell>
          <cell r="O682" t="str">
            <v>Cartago</v>
          </cell>
          <cell r="P682" t="str">
            <v>Esc. Piedra Azul</v>
          </cell>
          <cell r="Q682">
            <v>8</v>
          </cell>
          <cell r="R682">
            <v>1727</v>
          </cell>
        </row>
        <row r="683">
          <cell r="N683" t="str">
            <v>Centro Educativo</v>
          </cell>
          <cell r="O683" t="str">
            <v>Cartago</v>
          </cell>
          <cell r="P683" t="str">
            <v>Esc. Primo Coghi Ferrari</v>
          </cell>
          <cell r="Q683">
            <v>8</v>
          </cell>
          <cell r="R683">
            <v>1729</v>
          </cell>
        </row>
        <row r="684">
          <cell r="N684" t="str">
            <v>Centro Educativo</v>
          </cell>
          <cell r="O684" t="str">
            <v>Cartago</v>
          </cell>
          <cell r="P684" t="str">
            <v>Esc. Proceso Solano Ramírez</v>
          </cell>
          <cell r="Q684">
            <v>2</v>
          </cell>
          <cell r="R684">
            <v>1758</v>
          </cell>
        </row>
        <row r="685">
          <cell r="N685" t="str">
            <v>Centro Educativo</v>
          </cell>
          <cell r="O685" t="str">
            <v>Cartago</v>
          </cell>
          <cell r="P685" t="str">
            <v>Esc. Purisil</v>
          </cell>
          <cell r="Q685">
            <v>8</v>
          </cell>
          <cell r="R685">
            <v>1854</v>
          </cell>
        </row>
        <row r="686">
          <cell r="N686" t="str">
            <v>Centro Educativo</v>
          </cell>
          <cell r="O686" t="str">
            <v>Cartago</v>
          </cell>
          <cell r="P686" t="str">
            <v>Esc. Quebrada Del Fierro</v>
          </cell>
          <cell r="Q686">
            <v>6</v>
          </cell>
          <cell r="R686">
            <v>1921</v>
          </cell>
        </row>
        <row r="687">
          <cell r="N687" t="str">
            <v>Centro Educativo</v>
          </cell>
          <cell r="O687" t="str">
            <v>Cartago</v>
          </cell>
          <cell r="P687" t="str">
            <v>Esc. Quebradilla</v>
          </cell>
          <cell r="Q687">
            <v>7</v>
          </cell>
          <cell r="R687">
            <v>1855</v>
          </cell>
        </row>
        <row r="688">
          <cell r="N688" t="str">
            <v>Centro Educativo</v>
          </cell>
          <cell r="O688" t="str">
            <v>Cartago</v>
          </cell>
          <cell r="P688" t="str">
            <v>Esc. Quircot</v>
          </cell>
          <cell r="Q688">
            <v>2</v>
          </cell>
          <cell r="R688">
            <v>1858</v>
          </cell>
        </row>
        <row r="689">
          <cell r="N689" t="str">
            <v>Centro Educativo</v>
          </cell>
          <cell r="O689" t="str">
            <v>Cartago</v>
          </cell>
          <cell r="P689" t="str">
            <v>Esc. Rafael Hernández Madriz</v>
          </cell>
          <cell r="Q689">
            <v>1</v>
          </cell>
          <cell r="R689">
            <v>1859</v>
          </cell>
        </row>
        <row r="690">
          <cell r="N690" t="str">
            <v>Centro Educativo</v>
          </cell>
          <cell r="O690" t="str">
            <v>Cartago</v>
          </cell>
          <cell r="P690" t="str">
            <v>Esc. Ramón Aguilar Fernández</v>
          </cell>
          <cell r="Q690">
            <v>4</v>
          </cell>
          <cell r="R690">
            <v>1848</v>
          </cell>
        </row>
        <row r="691">
          <cell r="N691" t="str">
            <v>Centro Educativo</v>
          </cell>
          <cell r="O691" t="str">
            <v>Cartago</v>
          </cell>
          <cell r="P691" t="str">
            <v>Esc. Raúl Granados González</v>
          </cell>
          <cell r="Q691">
            <v>8</v>
          </cell>
          <cell r="R691">
            <v>1872</v>
          </cell>
        </row>
        <row r="692">
          <cell r="N692" t="str">
            <v>Centro Educativo</v>
          </cell>
          <cell r="O692" t="str">
            <v>Cartago</v>
          </cell>
          <cell r="P692" t="str">
            <v>Esc. Renzo Zingone</v>
          </cell>
          <cell r="Q692">
            <v>2</v>
          </cell>
          <cell r="R692">
            <v>5512</v>
          </cell>
        </row>
        <row r="693">
          <cell r="N693" t="str">
            <v>Centro Educativo</v>
          </cell>
          <cell r="O693" t="str">
            <v>Cartago</v>
          </cell>
          <cell r="P693" t="str">
            <v>Esc. República De Brasil</v>
          </cell>
          <cell r="Q693">
            <v>3</v>
          </cell>
          <cell r="R693">
            <v>1908</v>
          </cell>
        </row>
        <row r="694">
          <cell r="N694" t="str">
            <v>Centro Educativo</v>
          </cell>
          <cell r="O694" t="str">
            <v>Cartago</v>
          </cell>
          <cell r="P694" t="str">
            <v>Esc. Republica Francesa</v>
          </cell>
          <cell r="Q694">
            <v>2</v>
          </cell>
          <cell r="R694">
            <v>4551</v>
          </cell>
        </row>
        <row r="695">
          <cell r="N695" t="str">
            <v>Centro Educativo</v>
          </cell>
          <cell r="O695" t="str">
            <v>Cartago</v>
          </cell>
          <cell r="P695" t="str">
            <v>Esc. República Francesa</v>
          </cell>
          <cell r="Q695">
            <v>2</v>
          </cell>
          <cell r="R695">
            <v>1884</v>
          </cell>
        </row>
        <row r="696">
          <cell r="N696" t="str">
            <v>Centro Educativo</v>
          </cell>
          <cell r="O696" t="str">
            <v>Cartago</v>
          </cell>
          <cell r="P696" t="str">
            <v>Esc. Rescate De Ujarras</v>
          </cell>
          <cell r="Q696">
            <v>5</v>
          </cell>
          <cell r="R696">
            <v>1752</v>
          </cell>
        </row>
        <row r="697">
          <cell r="N697" t="str">
            <v>Centro Educativo</v>
          </cell>
          <cell r="O697" t="str">
            <v>Cartago</v>
          </cell>
          <cell r="P697" t="str">
            <v>Esc. Rescate De Ujarras</v>
          </cell>
          <cell r="Q697">
            <v>5</v>
          </cell>
          <cell r="R697">
            <v>4565</v>
          </cell>
        </row>
        <row r="698">
          <cell r="N698" t="str">
            <v>Centro Educativo</v>
          </cell>
          <cell r="O698" t="str">
            <v>Cartago</v>
          </cell>
          <cell r="P698" t="str">
            <v>Esc. Ricardo André Strauss</v>
          </cell>
          <cell r="Q698">
            <v>6</v>
          </cell>
          <cell r="R698">
            <v>1866</v>
          </cell>
        </row>
        <row r="699">
          <cell r="N699" t="str">
            <v>Centro Educativo</v>
          </cell>
          <cell r="O699" t="str">
            <v>Cartago</v>
          </cell>
          <cell r="P699" t="str">
            <v>Esc. Ricardo Jimenez Oreamuno</v>
          </cell>
          <cell r="Q699">
            <v>3</v>
          </cell>
          <cell r="R699">
            <v>4554</v>
          </cell>
        </row>
        <row r="700">
          <cell r="N700" t="str">
            <v>Centro Educativo</v>
          </cell>
          <cell r="O700" t="str">
            <v>Cartago</v>
          </cell>
          <cell r="P700" t="str">
            <v>Esc. Ricardo Jiménez Oreamuno</v>
          </cell>
          <cell r="Q700">
            <v>3</v>
          </cell>
          <cell r="R700">
            <v>1909</v>
          </cell>
        </row>
        <row r="701">
          <cell r="N701" t="str">
            <v>Centro Educativo</v>
          </cell>
          <cell r="O701" t="str">
            <v>Cartago</v>
          </cell>
          <cell r="P701" t="str">
            <v>Esc. Río Regado</v>
          </cell>
          <cell r="Q701">
            <v>8</v>
          </cell>
          <cell r="R701">
            <v>1739</v>
          </cell>
        </row>
        <row r="702">
          <cell r="N702" t="str">
            <v>Centro Educativo</v>
          </cell>
          <cell r="O702" t="str">
            <v>Cartago</v>
          </cell>
          <cell r="P702" t="str">
            <v>Esc. Rudecindo Vargas Quiros</v>
          </cell>
          <cell r="Q702">
            <v>8</v>
          </cell>
          <cell r="R702">
            <v>1833</v>
          </cell>
        </row>
        <row r="703">
          <cell r="N703" t="str">
            <v>Centro Educativo</v>
          </cell>
          <cell r="O703" t="str">
            <v>Cartago</v>
          </cell>
          <cell r="P703" t="str">
            <v>Esc. San Blas</v>
          </cell>
          <cell r="Q703">
            <v>1</v>
          </cell>
          <cell r="R703">
            <v>1869</v>
          </cell>
        </row>
        <row r="704">
          <cell r="N704" t="str">
            <v>Centro Educativo</v>
          </cell>
          <cell r="O704" t="str">
            <v>Cartago</v>
          </cell>
          <cell r="P704" t="str">
            <v>Esc. San Cristóbal Norte</v>
          </cell>
          <cell r="Q704">
            <v>3</v>
          </cell>
          <cell r="R704">
            <v>1781</v>
          </cell>
        </row>
        <row r="705">
          <cell r="N705" t="str">
            <v>Centro Educativo</v>
          </cell>
          <cell r="O705" t="str">
            <v>Cartago</v>
          </cell>
          <cell r="P705" t="str">
            <v>Esc. San Diego</v>
          </cell>
          <cell r="Q705">
            <v>6</v>
          </cell>
          <cell r="R705">
            <v>1871</v>
          </cell>
        </row>
        <row r="706">
          <cell r="N706" t="str">
            <v>Centro Educativo</v>
          </cell>
          <cell r="O706" t="str">
            <v>Cartago</v>
          </cell>
          <cell r="P706" t="str">
            <v>Esc. San Francisco</v>
          </cell>
          <cell r="Q706">
            <v>6</v>
          </cell>
          <cell r="R706">
            <v>1738</v>
          </cell>
        </row>
        <row r="707">
          <cell r="N707" t="str">
            <v>Centro Educativo</v>
          </cell>
          <cell r="O707" t="str">
            <v>Cartago</v>
          </cell>
          <cell r="P707" t="str">
            <v>Esc. San Gerardo</v>
          </cell>
          <cell r="Q707">
            <v>4</v>
          </cell>
          <cell r="R707">
            <v>1873</v>
          </cell>
        </row>
        <row r="708">
          <cell r="N708" t="str">
            <v>Centro Educativo</v>
          </cell>
          <cell r="O708" t="str">
            <v>Cartago</v>
          </cell>
          <cell r="P708" t="str">
            <v>Esc. San Ignacio De Loyola</v>
          </cell>
          <cell r="Q708">
            <v>2</v>
          </cell>
          <cell r="R708">
            <v>1827</v>
          </cell>
        </row>
        <row r="709">
          <cell r="N709" t="str">
            <v>Centro Educativo</v>
          </cell>
          <cell r="O709" t="str">
            <v>Cartago</v>
          </cell>
          <cell r="P709" t="str">
            <v>Esc. San Joaquín</v>
          </cell>
          <cell r="Q709">
            <v>7</v>
          </cell>
          <cell r="R709">
            <v>1737</v>
          </cell>
        </row>
        <row r="710">
          <cell r="N710" t="str">
            <v>Centro Educativo</v>
          </cell>
          <cell r="O710" t="str">
            <v>Cartago</v>
          </cell>
          <cell r="P710" t="str">
            <v>Esc. San José Obrero</v>
          </cell>
          <cell r="Q710">
            <v>4</v>
          </cell>
          <cell r="R710">
            <v>1732</v>
          </cell>
        </row>
        <row r="711">
          <cell r="N711" t="str">
            <v>Centro Educativo</v>
          </cell>
          <cell r="O711" t="str">
            <v>Cartago</v>
          </cell>
          <cell r="P711" t="str">
            <v>Esc. San Martín (El Guarco)</v>
          </cell>
          <cell r="Q711">
            <v>3</v>
          </cell>
          <cell r="R711">
            <v>1927</v>
          </cell>
        </row>
        <row r="712">
          <cell r="N712" t="str">
            <v>Centro Educativo</v>
          </cell>
          <cell r="O712" t="str">
            <v>Cartago</v>
          </cell>
          <cell r="P712" t="str">
            <v>Esc. San Martín (Oreamuno)</v>
          </cell>
          <cell r="Q712">
            <v>4</v>
          </cell>
          <cell r="R712">
            <v>1901</v>
          </cell>
        </row>
        <row r="713">
          <cell r="N713" t="str">
            <v>Centro Educativo</v>
          </cell>
          <cell r="O713" t="str">
            <v>Cartago</v>
          </cell>
          <cell r="P713" t="str">
            <v>Esc. San Pablo</v>
          </cell>
          <cell r="Q713">
            <v>4</v>
          </cell>
          <cell r="R713">
            <v>1886</v>
          </cell>
        </row>
        <row r="714">
          <cell r="N714" t="str">
            <v>Centro Educativo</v>
          </cell>
          <cell r="O714" t="str">
            <v>Cartago</v>
          </cell>
          <cell r="P714" t="str">
            <v>Esc. San Rafael De Irazú</v>
          </cell>
          <cell r="Q714">
            <v>4</v>
          </cell>
          <cell r="R714">
            <v>1906</v>
          </cell>
        </row>
        <row r="715">
          <cell r="N715" t="str">
            <v>Centro Educativo</v>
          </cell>
          <cell r="O715" t="str">
            <v>Cartago</v>
          </cell>
          <cell r="P715" t="str">
            <v>Esc. San Vicente</v>
          </cell>
          <cell r="Q715">
            <v>6</v>
          </cell>
          <cell r="R715">
            <v>1767</v>
          </cell>
        </row>
        <row r="716">
          <cell r="N716" t="str">
            <v>Centro Educativo</v>
          </cell>
          <cell r="O716" t="str">
            <v>Cartago</v>
          </cell>
          <cell r="P716" t="str">
            <v>Esc. Santa Lucía</v>
          </cell>
          <cell r="Q716">
            <v>5</v>
          </cell>
          <cell r="R716">
            <v>1754</v>
          </cell>
        </row>
        <row r="717">
          <cell r="N717" t="str">
            <v>Centro Educativo</v>
          </cell>
          <cell r="O717" t="str">
            <v>Cartago</v>
          </cell>
          <cell r="P717" t="str">
            <v>Esc. Santiago Del Monte</v>
          </cell>
          <cell r="Q717">
            <v>6</v>
          </cell>
          <cell r="R717">
            <v>1900</v>
          </cell>
        </row>
        <row r="718">
          <cell r="N718" t="str">
            <v>Centro Educativo</v>
          </cell>
          <cell r="O718" t="str">
            <v>Cartago</v>
          </cell>
          <cell r="P718" t="str">
            <v>Esc. Sixto Cordero Martínez</v>
          </cell>
          <cell r="Q718">
            <v>7</v>
          </cell>
          <cell r="R718">
            <v>1751</v>
          </cell>
        </row>
        <row r="719">
          <cell r="N719" t="str">
            <v>Centro Educativo</v>
          </cell>
          <cell r="O719" t="str">
            <v>Cartago</v>
          </cell>
          <cell r="P719" t="str">
            <v>Esc. Urasca</v>
          </cell>
          <cell r="Q719">
            <v>8</v>
          </cell>
          <cell r="R719">
            <v>1915</v>
          </cell>
        </row>
        <row r="720">
          <cell r="N720" t="str">
            <v>Centro Educativo</v>
          </cell>
          <cell r="O720" t="str">
            <v>Cartago</v>
          </cell>
          <cell r="P720" t="str">
            <v>Esc. Vara Del Roble</v>
          </cell>
          <cell r="Q720">
            <v>3</v>
          </cell>
          <cell r="R720">
            <v>1916</v>
          </cell>
        </row>
        <row r="721">
          <cell r="N721" t="str">
            <v>Centro Educativo</v>
          </cell>
          <cell r="O721" t="str">
            <v>Cartago</v>
          </cell>
          <cell r="P721" t="str">
            <v>Esc. Vicente Lachner Sandoval</v>
          </cell>
          <cell r="Q721">
            <v>5</v>
          </cell>
          <cell r="R721">
            <v>1755</v>
          </cell>
        </row>
        <row r="722">
          <cell r="N722" t="str">
            <v>Centro Educativo</v>
          </cell>
          <cell r="O722" t="str">
            <v>Cartago</v>
          </cell>
          <cell r="P722" t="str">
            <v>Esc. Villas De Ayarco</v>
          </cell>
          <cell r="Q722">
            <v>6</v>
          </cell>
          <cell r="R722">
            <v>1728</v>
          </cell>
        </row>
        <row r="723">
          <cell r="N723" t="str">
            <v>Centro Educativo</v>
          </cell>
          <cell r="O723" t="str">
            <v>Cartago</v>
          </cell>
          <cell r="P723" t="str">
            <v>Esc. Villas De Ayarco</v>
          </cell>
          <cell r="Q723">
            <v>6</v>
          </cell>
          <cell r="R723">
            <v>4584</v>
          </cell>
        </row>
        <row r="724">
          <cell r="N724" t="str">
            <v>Centro Educativo</v>
          </cell>
          <cell r="O724" t="str">
            <v>Cartago</v>
          </cell>
          <cell r="P724" t="str">
            <v>Esc. William Brenes Fonseca</v>
          </cell>
          <cell r="Q724">
            <v>8</v>
          </cell>
          <cell r="R724">
            <v>1930</v>
          </cell>
        </row>
        <row r="725">
          <cell r="N725" t="str">
            <v>Centro Educativo</v>
          </cell>
          <cell r="O725" t="str">
            <v>Cartago</v>
          </cell>
          <cell r="P725" t="str">
            <v>Esc. Winston Churchill Spencer</v>
          </cell>
          <cell r="Q725">
            <v>1</v>
          </cell>
          <cell r="R725">
            <v>1724</v>
          </cell>
        </row>
        <row r="726">
          <cell r="N726" t="str">
            <v>Centro Educativo</v>
          </cell>
          <cell r="O726" t="str">
            <v>Cartago</v>
          </cell>
          <cell r="P726" t="str">
            <v>Esc. Yerbabuena</v>
          </cell>
          <cell r="Q726">
            <v>6</v>
          </cell>
          <cell r="R726">
            <v>1783</v>
          </cell>
        </row>
        <row r="727">
          <cell r="N727" t="str">
            <v>Centro Educativo</v>
          </cell>
          <cell r="O727" t="str">
            <v>Cartago</v>
          </cell>
          <cell r="P727" t="str">
            <v>Experimental Bilingüe De Cartago</v>
          </cell>
          <cell r="Q727">
            <v>2</v>
          </cell>
          <cell r="R727">
            <v>4066</v>
          </cell>
        </row>
        <row r="728">
          <cell r="N728" t="str">
            <v>Centro Educativo</v>
          </cell>
          <cell r="O728" t="str">
            <v>Cartago</v>
          </cell>
          <cell r="P728" t="str">
            <v>Ipec Arabella Jiménez De Volio</v>
          </cell>
          <cell r="Q728">
            <v>1</v>
          </cell>
          <cell r="R728">
            <v>4856</v>
          </cell>
        </row>
        <row r="729">
          <cell r="N729" t="str">
            <v>Centro Educativo</v>
          </cell>
          <cell r="O729" t="str">
            <v>Cartago</v>
          </cell>
          <cell r="P729" t="str">
            <v>J.N. Ascension Esquivel</v>
          </cell>
          <cell r="Q729">
            <v>1</v>
          </cell>
          <cell r="R729">
            <v>1805</v>
          </cell>
        </row>
        <row r="730">
          <cell r="N730" t="str">
            <v>Centro Educativo</v>
          </cell>
          <cell r="O730" t="str">
            <v>Cartago</v>
          </cell>
          <cell r="P730" t="str">
            <v>J.N. Carlos Joaquin Peralta Echeverria</v>
          </cell>
          <cell r="Q730">
            <v>2</v>
          </cell>
          <cell r="R730">
            <v>1804</v>
          </cell>
        </row>
        <row r="731">
          <cell r="N731" t="str">
            <v>Centro Educativo</v>
          </cell>
          <cell r="O731" t="str">
            <v>Cartago</v>
          </cell>
          <cell r="P731" t="str">
            <v>J.N. Central De Tres Rios</v>
          </cell>
          <cell r="Q731">
            <v>6</v>
          </cell>
          <cell r="R731">
            <v>1928</v>
          </cell>
        </row>
        <row r="732">
          <cell r="N732" t="str">
            <v>Centro Educativo</v>
          </cell>
          <cell r="O732" t="str">
            <v>Cartago</v>
          </cell>
          <cell r="P732" t="str">
            <v>J.N. El Conejito Feliz</v>
          </cell>
          <cell r="Q732">
            <v>4</v>
          </cell>
          <cell r="R732">
            <v>1919</v>
          </cell>
        </row>
        <row r="733">
          <cell r="N733" t="str">
            <v>Centro Educativo</v>
          </cell>
          <cell r="O733" t="str">
            <v>Cartago</v>
          </cell>
          <cell r="P733" t="str">
            <v>J.N. Jesus Jimenez Zamora</v>
          </cell>
          <cell r="Q733">
            <v>1</v>
          </cell>
          <cell r="R733">
            <v>1817</v>
          </cell>
        </row>
        <row r="734">
          <cell r="N734" t="str">
            <v>Centro Educativo</v>
          </cell>
          <cell r="O734" t="str">
            <v>Cartago</v>
          </cell>
          <cell r="P734" t="str">
            <v>J.N. Juan Vazquez De Coronado</v>
          </cell>
          <cell r="Q734">
            <v>7</v>
          </cell>
          <cell r="R734">
            <v>4965</v>
          </cell>
        </row>
        <row r="735">
          <cell r="N735" t="str">
            <v>Centro Educativo</v>
          </cell>
          <cell r="O735" t="str">
            <v>Cartago</v>
          </cell>
          <cell r="P735" t="str">
            <v>J.N. Republica Francesa</v>
          </cell>
          <cell r="Q735">
            <v>2</v>
          </cell>
          <cell r="R735">
            <v>6111</v>
          </cell>
        </row>
        <row r="736">
          <cell r="N736" t="str">
            <v>Centro Educativo</v>
          </cell>
          <cell r="O736" t="str">
            <v>Cartago</v>
          </cell>
          <cell r="P736" t="str">
            <v>J.N. Ricardo Jimenez Oreamuno</v>
          </cell>
          <cell r="Q736">
            <v>3</v>
          </cell>
          <cell r="R736">
            <v>1910</v>
          </cell>
        </row>
        <row r="737">
          <cell r="N737" t="str">
            <v>Centro Educativo</v>
          </cell>
          <cell r="O737" t="str">
            <v>Cartago</v>
          </cell>
          <cell r="P737" t="str">
            <v>Liceo Braulio Carrillo Colina</v>
          </cell>
          <cell r="Q737">
            <v>4</v>
          </cell>
          <cell r="R737">
            <v>4067</v>
          </cell>
        </row>
        <row r="738">
          <cell r="N738" t="str">
            <v>Centro Educativo</v>
          </cell>
          <cell r="O738" t="str">
            <v>Cartago</v>
          </cell>
          <cell r="P738" t="str">
            <v>Liceo Braulio Carrillo Colina</v>
          </cell>
          <cell r="Q738">
            <v>4</v>
          </cell>
          <cell r="R738">
            <v>4547</v>
          </cell>
        </row>
        <row r="739">
          <cell r="N739" t="str">
            <v>Centro Educativo</v>
          </cell>
          <cell r="O739" t="str">
            <v>Cartago</v>
          </cell>
          <cell r="P739" t="str">
            <v>Liceo De Corralillo</v>
          </cell>
          <cell r="Q739">
            <v>7</v>
          </cell>
          <cell r="R739">
            <v>4061</v>
          </cell>
        </row>
        <row r="740">
          <cell r="N740" t="str">
            <v>Centro Educativo</v>
          </cell>
          <cell r="O740" t="str">
            <v>Cartago</v>
          </cell>
          <cell r="P740" t="str">
            <v>Liceo De Corralillo</v>
          </cell>
          <cell r="Q740">
            <v>7</v>
          </cell>
          <cell r="R740">
            <v>5546</v>
          </cell>
        </row>
        <row r="741">
          <cell r="N741" t="str">
            <v>Centro Educativo</v>
          </cell>
          <cell r="O741" t="str">
            <v>Cartago</v>
          </cell>
          <cell r="P741" t="str">
            <v>Liceo De Cot</v>
          </cell>
          <cell r="Q741">
            <v>4</v>
          </cell>
          <cell r="R741">
            <v>4058</v>
          </cell>
        </row>
        <row r="742">
          <cell r="N742" t="str">
            <v>Centro Educativo</v>
          </cell>
          <cell r="O742" t="str">
            <v>Cartago</v>
          </cell>
          <cell r="P742" t="str">
            <v>Liceo De Paraiso</v>
          </cell>
          <cell r="Q742">
            <v>5</v>
          </cell>
          <cell r="R742">
            <v>4052</v>
          </cell>
        </row>
        <row r="743">
          <cell r="N743" t="str">
            <v>Centro Educativo</v>
          </cell>
          <cell r="O743" t="str">
            <v>Cartago</v>
          </cell>
          <cell r="P743" t="str">
            <v>Liceo De Santiago</v>
          </cell>
          <cell r="Q743">
            <v>5</v>
          </cell>
          <cell r="R743">
            <v>6742</v>
          </cell>
        </row>
        <row r="744">
          <cell r="N744" t="str">
            <v>Centro Educativo</v>
          </cell>
          <cell r="O744" t="str">
            <v>Cartago</v>
          </cell>
          <cell r="P744" t="str">
            <v>Liceo De Tobosi</v>
          </cell>
          <cell r="Q744">
            <v>3</v>
          </cell>
          <cell r="R744">
            <v>6384</v>
          </cell>
        </row>
        <row r="745">
          <cell r="N745" t="str">
            <v>Centro Educativo</v>
          </cell>
          <cell r="O745" t="str">
            <v>Cartago</v>
          </cell>
          <cell r="P745" t="str">
            <v>Liceo Enrique Guier Saenz</v>
          </cell>
          <cell r="Q745">
            <v>8</v>
          </cell>
          <cell r="R745">
            <v>4048</v>
          </cell>
        </row>
        <row r="746">
          <cell r="N746" t="str">
            <v>Centro Educativo</v>
          </cell>
          <cell r="O746" t="str">
            <v>Cartago</v>
          </cell>
          <cell r="P746" t="str">
            <v>Liceo Llano Los Angeles</v>
          </cell>
          <cell r="Q746">
            <v>7</v>
          </cell>
          <cell r="R746">
            <v>6216</v>
          </cell>
        </row>
        <row r="747">
          <cell r="N747" t="str">
            <v>Centro Educativo</v>
          </cell>
          <cell r="O747" t="str">
            <v>Cartago</v>
          </cell>
          <cell r="P747" t="str">
            <v>Liceo Manuel Emilio Rodriguez</v>
          </cell>
          <cell r="Q747">
            <v>5</v>
          </cell>
          <cell r="R747">
            <v>4049</v>
          </cell>
        </row>
        <row r="748">
          <cell r="N748" t="str">
            <v>Centro Educativo</v>
          </cell>
          <cell r="O748" t="str">
            <v>Cartago</v>
          </cell>
          <cell r="P748" t="str">
            <v>Liceo Occidental</v>
          </cell>
          <cell r="Q748">
            <v>1</v>
          </cell>
          <cell r="R748">
            <v>6137</v>
          </cell>
        </row>
        <row r="749">
          <cell r="N749" t="str">
            <v>Centro Educativo</v>
          </cell>
          <cell r="O749" t="str">
            <v>Cartago</v>
          </cell>
          <cell r="P749" t="str">
            <v>Liceo Paraiso</v>
          </cell>
          <cell r="Q749">
            <v>5</v>
          </cell>
          <cell r="R749">
            <v>5247</v>
          </cell>
        </row>
        <row r="750">
          <cell r="N750" t="str">
            <v>Centro Educativo</v>
          </cell>
          <cell r="O750" t="str">
            <v>Cartago</v>
          </cell>
          <cell r="P750" t="str">
            <v>Liceo Rural La Luchita</v>
          </cell>
          <cell r="Q750">
            <v>3</v>
          </cell>
          <cell r="R750">
            <v>5840</v>
          </cell>
        </row>
        <row r="751">
          <cell r="N751" t="str">
            <v>Centro Educativo</v>
          </cell>
          <cell r="O751" t="str">
            <v>Cartago</v>
          </cell>
          <cell r="P751" t="str">
            <v>Liceo Rural Santa Rosa</v>
          </cell>
          <cell r="Q751">
            <v>4</v>
          </cell>
          <cell r="R751">
            <v>5969</v>
          </cell>
        </row>
        <row r="752">
          <cell r="N752" t="str">
            <v>Centro Educativo</v>
          </cell>
          <cell r="O752" t="str">
            <v>Cartago</v>
          </cell>
          <cell r="P752" t="str">
            <v>Liceo Sagrado Corazón De Jesús</v>
          </cell>
          <cell r="Q752">
            <v>4</v>
          </cell>
          <cell r="R752">
            <v>4055</v>
          </cell>
        </row>
        <row r="753">
          <cell r="N753" t="str">
            <v>Centro Educativo</v>
          </cell>
          <cell r="O753" t="str">
            <v>Cartago</v>
          </cell>
          <cell r="P753" t="str">
            <v>Liceo San Diego</v>
          </cell>
          <cell r="Q753">
            <v>6</v>
          </cell>
          <cell r="R753">
            <v>4059</v>
          </cell>
        </row>
        <row r="754">
          <cell r="N754" t="str">
            <v>Centro Educativo</v>
          </cell>
          <cell r="O754" t="str">
            <v>Cartago</v>
          </cell>
          <cell r="P754" t="str">
            <v>Liceo San Nicolas De Tolentino</v>
          </cell>
          <cell r="Q754">
            <v>2</v>
          </cell>
          <cell r="R754">
            <v>5979</v>
          </cell>
        </row>
        <row r="755">
          <cell r="N755" t="str">
            <v>Centro Educativo</v>
          </cell>
          <cell r="O755" t="str">
            <v>Cartago</v>
          </cell>
          <cell r="P755" t="str">
            <v>Liceo Seráfico San Francisco</v>
          </cell>
          <cell r="Q755">
            <v>5</v>
          </cell>
          <cell r="R755">
            <v>4054</v>
          </cell>
        </row>
        <row r="756">
          <cell r="N756" t="str">
            <v>Centro Educativo</v>
          </cell>
          <cell r="O756" t="str">
            <v>Cartago</v>
          </cell>
          <cell r="P756" t="str">
            <v>Liceo Tierra Blanca</v>
          </cell>
          <cell r="Q756">
            <v>4</v>
          </cell>
          <cell r="R756">
            <v>6372</v>
          </cell>
        </row>
        <row r="757">
          <cell r="N757" t="str">
            <v>Centro Educativo</v>
          </cell>
          <cell r="O757" t="str">
            <v>Cartago</v>
          </cell>
          <cell r="P757" t="str">
            <v>Liceo Vicente Lachner Sandoval</v>
          </cell>
          <cell r="Q757">
            <v>1</v>
          </cell>
          <cell r="R757">
            <v>4050</v>
          </cell>
        </row>
        <row r="758">
          <cell r="N758" t="str">
            <v>Centro Educativo</v>
          </cell>
          <cell r="O758" t="str">
            <v>Cartago</v>
          </cell>
          <cell r="P758" t="str">
            <v>Nocturno De Cartago</v>
          </cell>
          <cell r="Q758">
            <v>1</v>
          </cell>
          <cell r="R758">
            <v>4853</v>
          </cell>
        </row>
        <row r="759">
          <cell r="N759" t="str">
            <v>Centro Educativo</v>
          </cell>
          <cell r="O759" t="str">
            <v>Cartago</v>
          </cell>
          <cell r="P759" t="str">
            <v>Nocturno De La Union</v>
          </cell>
          <cell r="Q759">
            <v>6</v>
          </cell>
          <cell r="R759">
            <v>4855</v>
          </cell>
        </row>
        <row r="760">
          <cell r="N760" t="str">
            <v>Centro Educativo</v>
          </cell>
          <cell r="O760" t="str">
            <v>Cartago</v>
          </cell>
          <cell r="P760" t="str">
            <v>Prog. Educ. Abierta Cartago</v>
          </cell>
          <cell r="Q760">
            <v>1</v>
          </cell>
          <cell r="R760">
            <v>6608</v>
          </cell>
        </row>
        <row r="761">
          <cell r="N761" t="str">
            <v>Centro Educativo</v>
          </cell>
          <cell r="O761" t="str">
            <v>Cartago</v>
          </cell>
          <cell r="P761" t="str">
            <v>Programa Itinerante Artes Plásticas</v>
          </cell>
          <cell r="Q761">
            <v>1</v>
          </cell>
          <cell r="R761">
            <v>4966</v>
          </cell>
        </row>
        <row r="762">
          <cell r="N762" t="str">
            <v>Centro Educativo</v>
          </cell>
          <cell r="O762" t="str">
            <v>Cartago</v>
          </cell>
          <cell r="P762" t="str">
            <v>Seccion Nocturna Academica De Paraiso</v>
          </cell>
          <cell r="Q762">
            <v>5</v>
          </cell>
          <cell r="R762">
            <v>4854</v>
          </cell>
        </row>
        <row r="763">
          <cell r="N763" t="str">
            <v>Centro Educativo</v>
          </cell>
          <cell r="O763" t="str">
            <v>Cartago</v>
          </cell>
          <cell r="P763" t="str">
            <v>Serv. Itin. Ens. Espec. Cartago</v>
          </cell>
          <cell r="Q763">
            <v>1</v>
          </cell>
          <cell r="R763">
            <v>5248</v>
          </cell>
        </row>
        <row r="764">
          <cell r="N764" t="str">
            <v>Centro Educativo</v>
          </cell>
          <cell r="O764" t="str">
            <v>Cartago</v>
          </cell>
          <cell r="P764" t="str">
            <v>Unidad Pedagógica Barrio Nuevo</v>
          </cell>
          <cell r="Q764">
            <v>3</v>
          </cell>
          <cell r="R764">
            <v>5993</v>
          </cell>
        </row>
        <row r="765">
          <cell r="N765" t="str">
            <v>Centro Educativo</v>
          </cell>
          <cell r="O765" t="str">
            <v>Cartago</v>
          </cell>
          <cell r="P765" t="str">
            <v>Unidad Pedagógica Rafael Hernandez Madriz</v>
          </cell>
          <cell r="Q765">
            <v>1</v>
          </cell>
          <cell r="R765">
            <v>4056</v>
          </cell>
        </row>
        <row r="766">
          <cell r="N766" t="str">
            <v>Centro Educativo</v>
          </cell>
          <cell r="O766" t="str">
            <v>Cartago</v>
          </cell>
          <cell r="P766" t="str">
            <v>Unidad Pedagógica San Diego</v>
          </cell>
          <cell r="Q766">
            <v>6</v>
          </cell>
          <cell r="R766">
            <v>5834</v>
          </cell>
        </row>
        <row r="767">
          <cell r="N767" t="str">
            <v>Centro Educativo</v>
          </cell>
          <cell r="O767" t="str">
            <v>Coto</v>
          </cell>
          <cell r="P767" t="str">
            <v>C.T.P. Carlos Manuel Vicente Castro</v>
          </cell>
          <cell r="Q767">
            <v>1</v>
          </cell>
          <cell r="R767">
            <v>4214</v>
          </cell>
        </row>
        <row r="768">
          <cell r="N768" t="str">
            <v>Centro Educativo</v>
          </cell>
          <cell r="O768" t="str">
            <v>Coto</v>
          </cell>
          <cell r="P768" t="str">
            <v>C.T.P. Carlos Manuel Vicente Castro</v>
          </cell>
          <cell r="Q768">
            <v>1</v>
          </cell>
          <cell r="R768">
            <v>4764</v>
          </cell>
        </row>
        <row r="769">
          <cell r="N769" t="str">
            <v>Centro Educativo</v>
          </cell>
          <cell r="O769" t="str">
            <v>Coto</v>
          </cell>
          <cell r="P769" t="str">
            <v>C.T.P. De Corredores</v>
          </cell>
          <cell r="Q769">
            <v>10</v>
          </cell>
          <cell r="R769">
            <v>4218</v>
          </cell>
        </row>
        <row r="770">
          <cell r="N770" t="str">
            <v>Centro Educativo</v>
          </cell>
          <cell r="O770" t="str">
            <v>Coto</v>
          </cell>
          <cell r="P770" t="str">
            <v>C.T.P. De Corredores</v>
          </cell>
          <cell r="Q770">
            <v>10</v>
          </cell>
          <cell r="R770">
            <v>4767</v>
          </cell>
        </row>
        <row r="771">
          <cell r="N771" t="str">
            <v>Centro Educativo</v>
          </cell>
          <cell r="O771" t="str">
            <v>Coto</v>
          </cell>
          <cell r="P771" t="str">
            <v>C.T.P. De Puerto Jimenez</v>
          </cell>
          <cell r="Q771">
            <v>3</v>
          </cell>
          <cell r="R771">
            <v>4220</v>
          </cell>
        </row>
        <row r="772">
          <cell r="N772" t="str">
            <v>Centro Educativo</v>
          </cell>
          <cell r="O772" t="str">
            <v>Coto</v>
          </cell>
          <cell r="P772" t="str">
            <v>C.T.P. De Puerto Jimenez</v>
          </cell>
          <cell r="Q772">
            <v>3</v>
          </cell>
          <cell r="R772">
            <v>4769</v>
          </cell>
        </row>
        <row r="773">
          <cell r="N773" t="str">
            <v>Centro Educativo</v>
          </cell>
          <cell r="O773" t="str">
            <v>Coto</v>
          </cell>
          <cell r="P773" t="str">
            <v>C.T.P. De Sabalito</v>
          </cell>
          <cell r="Q773">
            <v>6</v>
          </cell>
          <cell r="R773">
            <v>4216</v>
          </cell>
        </row>
        <row r="774">
          <cell r="N774" t="str">
            <v>Centro Educativo</v>
          </cell>
          <cell r="O774" t="str">
            <v>Coto</v>
          </cell>
          <cell r="P774" t="str">
            <v>C.T.P. De Sabalito</v>
          </cell>
          <cell r="Q774">
            <v>6</v>
          </cell>
          <cell r="R774">
            <v>5479</v>
          </cell>
        </row>
        <row r="775">
          <cell r="N775" t="str">
            <v>Centro Educativo</v>
          </cell>
          <cell r="O775" t="str">
            <v>Coto</v>
          </cell>
          <cell r="P775" t="str">
            <v>C.T.P. Guaycara</v>
          </cell>
          <cell r="Q775">
            <v>4</v>
          </cell>
          <cell r="R775">
            <v>4217</v>
          </cell>
        </row>
        <row r="776">
          <cell r="N776" t="str">
            <v>Centro Educativo</v>
          </cell>
          <cell r="O776" t="str">
            <v>Coto</v>
          </cell>
          <cell r="P776" t="str">
            <v>C.T.P. Guaycara</v>
          </cell>
          <cell r="Q776">
            <v>4</v>
          </cell>
          <cell r="R776">
            <v>5571</v>
          </cell>
        </row>
        <row r="777">
          <cell r="N777" t="str">
            <v>Centro Educativo</v>
          </cell>
          <cell r="O777" t="str">
            <v>Coto</v>
          </cell>
          <cell r="P777" t="str">
            <v>C.T.P. Henri François Pittier</v>
          </cell>
          <cell r="Q777">
            <v>12</v>
          </cell>
          <cell r="R777">
            <v>6576</v>
          </cell>
        </row>
        <row r="778">
          <cell r="N778" t="str">
            <v>Centro Educativo</v>
          </cell>
          <cell r="O778" t="str">
            <v>Coto</v>
          </cell>
          <cell r="P778" t="str">
            <v>C.T.P. Henri François Pittier</v>
          </cell>
          <cell r="Q778">
            <v>12</v>
          </cell>
          <cell r="R778">
            <v>6758</v>
          </cell>
        </row>
        <row r="779">
          <cell r="N779" t="str">
            <v>Centro Educativo</v>
          </cell>
          <cell r="O779" t="str">
            <v>Coto</v>
          </cell>
          <cell r="P779" t="str">
            <v>C.T.P. Umberto Melloni Campanini</v>
          </cell>
          <cell r="Q779">
            <v>5</v>
          </cell>
          <cell r="R779">
            <v>4215</v>
          </cell>
        </row>
        <row r="780">
          <cell r="N780" t="str">
            <v>Centro Educativo</v>
          </cell>
          <cell r="O780" t="str">
            <v>Coto</v>
          </cell>
          <cell r="P780" t="str">
            <v>C.T.P. Umberto Melloni Campanini</v>
          </cell>
          <cell r="Q780">
            <v>5</v>
          </cell>
          <cell r="R780">
            <v>4763</v>
          </cell>
        </row>
        <row r="781">
          <cell r="N781" t="str">
            <v>Centro Educativo</v>
          </cell>
          <cell r="O781" t="str">
            <v>Coto</v>
          </cell>
          <cell r="P781" t="str">
            <v>Cindea Ciudad Neily</v>
          </cell>
          <cell r="Q781">
            <v>11</v>
          </cell>
          <cell r="R781">
            <v>4885</v>
          </cell>
        </row>
        <row r="782">
          <cell r="N782" t="str">
            <v>Centro Educativo</v>
          </cell>
          <cell r="O782" t="str">
            <v>Coto</v>
          </cell>
          <cell r="P782" t="str">
            <v>Cindea Puerto Jiménez</v>
          </cell>
          <cell r="Q782">
            <v>3</v>
          </cell>
          <cell r="R782">
            <v>6628</v>
          </cell>
        </row>
        <row r="783">
          <cell r="N783" t="str">
            <v>Centro Educativo</v>
          </cell>
          <cell r="O783" t="str">
            <v>Coto</v>
          </cell>
          <cell r="P783" t="str">
            <v>Cindea San Vito</v>
          </cell>
          <cell r="Q783">
            <v>5</v>
          </cell>
          <cell r="R783">
            <v>6629</v>
          </cell>
        </row>
        <row r="784">
          <cell r="N784" t="str">
            <v>Centro Educativo</v>
          </cell>
          <cell r="O784" t="str">
            <v>Coto</v>
          </cell>
          <cell r="P784" t="str">
            <v>Cnvmts. Colegio Nocturno Ciudad Neily</v>
          </cell>
          <cell r="Q784">
            <v>9</v>
          </cell>
          <cell r="R784">
            <v>6260</v>
          </cell>
        </row>
        <row r="785">
          <cell r="N785" t="str">
            <v>Centro Educativo</v>
          </cell>
          <cell r="O785" t="str">
            <v>Coto</v>
          </cell>
          <cell r="P785" t="str">
            <v>Cnvmts. Esc. Alvaro Paris Stephens</v>
          </cell>
          <cell r="Q785">
            <v>1</v>
          </cell>
          <cell r="R785">
            <v>6260</v>
          </cell>
        </row>
        <row r="786">
          <cell r="N786" t="str">
            <v>Centro Educativo</v>
          </cell>
          <cell r="O786" t="str">
            <v>Coto</v>
          </cell>
          <cell r="P786" t="str">
            <v>Cnvmts. Liceo Ítalo Costarricense</v>
          </cell>
          <cell r="Q786">
            <v>5</v>
          </cell>
          <cell r="R786">
            <v>6260</v>
          </cell>
        </row>
        <row r="787">
          <cell r="N787" t="str">
            <v>Centro Educativo</v>
          </cell>
          <cell r="O787" t="str">
            <v>Coto</v>
          </cell>
          <cell r="P787" t="str">
            <v>Colegio Finca Naranjo</v>
          </cell>
          <cell r="Q787">
            <v>11</v>
          </cell>
          <cell r="R787">
            <v>6112</v>
          </cell>
        </row>
        <row r="788">
          <cell r="N788" t="str">
            <v>Centro Educativo</v>
          </cell>
          <cell r="O788" t="str">
            <v>Coto</v>
          </cell>
          <cell r="P788" t="str">
            <v>Colegio Finca Naranjo</v>
          </cell>
          <cell r="Q788">
            <v>11</v>
          </cell>
          <cell r="R788">
            <v>6335</v>
          </cell>
        </row>
        <row r="789">
          <cell r="N789" t="str">
            <v>Centro Educativo</v>
          </cell>
          <cell r="O789" t="str">
            <v>Coto</v>
          </cell>
          <cell r="P789" t="str">
            <v>Colegio Indígena La Casona</v>
          </cell>
          <cell r="Q789">
            <v>13</v>
          </cell>
          <cell r="R789">
            <v>6046</v>
          </cell>
        </row>
        <row r="790">
          <cell r="N790" t="str">
            <v>Centro Educativo</v>
          </cell>
          <cell r="O790" t="str">
            <v>Coto</v>
          </cell>
          <cell r="P790" t="str">
            <v>Colegio Jorge Volio Jimenez</v>
          </cell>
          <cell r="Q790">
            <v>6</v>
          </cell>
          <cell r="R790">
            <v>5080</v>
          </cell>
        </row>
        <row r="791">
          <cell r="N791" t="str">
            <v>Centro Educativo</v>
          </cell>
          <cell r="O791" t="str">
            <v>Coto</v>
          </cell>
          <cell r="P791" t="str">
            <v>Colegio La Palma</v>
          </cell>
          <cell r="Q791">
            <v>3</v>
          </cell>
          <cell r="R791">
            <v>5297</v>
          </cell>
        </row>
        <row r="792">
          <cell r="N792" t="str">
            <v>Centro Educativo</v>
          </cell>
          <cell r="O792" t="str">
            <v>Coto</v>
          </cell>
          <cell r="P792" t="str">
            <v>Colegio Republica De Italia</v>
          </cell>
          <cell r="Q792">
            <v>12</v>
          </cell>
          <cell r="R792">
            <v>4126</v>
          </cell>
        </row>
        <row r="793">
          <cell r="N793" t="str">
            <v>Centro Educativo</v>
          </cell>
          <cell r="O793" t="str">
            <v>Coto</v>
          </cell>
          <cell r="P793" t="str">
            <v>Coned Ciudad Neilly</v>
          </cell>
          <cell r="Q793">
            <v>11</v>
          </cell>
          <cell r="R793">
            <v>6237</v>
          </cell>
        </row>
        <row r="794">
          <cell r="N794" t="str">
            <v>Centro Educativo</v>
          </cell>
          <cell r="O794" t="str">
            <v>Coto</v>
          </cell>
          <cell r="P794" t="str">
            <v>Esc. 23 De Mayo</v>
          </cell>
          <cell r="Q794">
            <v>8</v>
          </cell>
          <cell r="R794">
            <v>3175</v>
          </cell>
        </row>
        <row r="795">
          <cell r="N795" t="str">
            <v>Centro Educativo</v>
          </cell>
          <cell r="O795" t="str">
            <v>Coto</v>
          </cell>
          <cell r="P795" t="str">
            <v>Esc. Abrojos Guaymí</v>
          </cell>
          <cell r="Q795">
            <v>13</v>
          </cell>
          <cell r="R795">
            <v>3047</v>
          </cell>
        </row>
        <row r="796">
          <cell r="N796" t="str">
            <v>Centro Educativo</v>
          </cell>
          <cell r="O796" t="str">
            <v>Coto</v>
          </cell>
          <cell r="P796" t="str">
            <v>Esc. Adele Clarini</v>
          </cell>
          <cell r="Q796">
            <v>5</v>
          </cell>
          <cell r="R796">
            <v>3093</v>
          </cell>
        </row>
        <row r="797">
          <cell r="N797" t="str">
            <v>Centro Educativo</v>
          </cell>
          <cell r="O797" t="str">
            <v>Coto</v>
          </cell>
          <cell r="P797" t="str">
            <v>Esc. Aguas Calientes</v>
          </cell>
          <cell r="Q797">
            <v>12</v>
          </cell>
          <cell r="R797">
            <v>3026</v>
          </cell>
        </row>
        <row r="798">
          <cell r="N798" t="str">
            <v>Centro Educativo</v>
          </cell>
          <cell r="O798" t="str">
            <v>Coto</v>
          </cell>
          <cell r="P798" t="str">
            <v>Esc. Alberto Echandi Montero</v>
          </cell>
          <cell r="Q798">
            <v>9</v>
          </cell>
          <cell r="R798">
            <v>2898</v>
          </cell>
        </row>
        <row r="799">
          <cell r="N799" t="str">
            <v>Centro Educativo</v>
          </cell>
          <cell r="O799" t="str">
            <v>Coto</v>
          </cell>
          <cell r="P799" t="str">
            <v>Esc. Alberto Echandi Montero</v>
          </cell>
          <cell r="Q799">
            <v>9</v>
          </cell>
          <cell r="R799">
            <v>4755</v>
          </cell>
        </row>
        <row r="800">
          <cell r="N800" t="str">
            <v>Centro Educativo</v>
          </cell>
          <cell r="O800" t="str">
            <v>Coto</v>
          </cell>
          <cell r="P800" t="str">
            <v>Esc. Alpha</v>
          </cell>
          <cell r="Q800">
            <v>5</v>
          </cell>
          <cell r="R800">
            <v>2929</v>
          </cell>
        </row>
        <row r="801">
          <cell r="N801" t="str">
            <v>Centro Educativo</v>
          </cell>
          <cell r="O801" t="str">
            <v>Coto</v>
          </cell>
          <cell r="P801" t="str">
            <v>Esc. Altamira</v>
          </cell>
          <cell r="Q801">
            <v>14</v>
          </cell>
          <cell r="R801">
            <v>2920</v>
          </cell>
        </row>
        <row r="802">
          <cell r="N802" t="str">
            <v>Centro Educativo</v>
          </cell>
          <cell r="O802" t="str">
            <v>Coto</v>
          </cell>
          <cell r="P802" t="str">
            <v>Esc. Alto De Comte</v>
          </cell>
          <cell r="Q802">
            <v>14</v>
          </cell>
          <cell r="R802">
            <v>3105</v>
          </cell>
        </row>
        <row r="803">
          <cell r="N803" t="str">
            <v>Centro Educativo</v>
          </cell>
          <cell r="O803" t="str">
            <v>Coto</v>
          </cell>
          <cell r="P803" t="str">
            <v>Esc. Alto Monterrey</v>
          </cell>
          <cell r="Q803">
            <v>12</v>
          </cell>
          <cell r="R803">
            <v>2968</v>
          </cell>
        </row>
        <row r="804">
          <cell r="N804" t="str">
            <v>Centro Educativo</v>
          </cell>
          <cell r="O804" t="str">
            <v>Coto</v>
          </cell>
          <cell r="P804" t="str">
            <v>Esc. Altos De Laguna</v>
          </cell>
          <cell r="Q804">
            <v>3</v>
          </cell>
          <cell r="R804">
            <v>2994</v>
          </cell>
        </row>
        <row r="805">
          <cell r="N805" t="str">
            <v>Centro Educativo</v>
          </cell>
          <cell r="O805" t="str">
            <v>Coto</v>
          </cell>
          <cell r="P805" t="str">
            <v>Esc. Altos De San Antonio</v>
          </cell>
          <cell r="Q805">
            <v>13</v>
          </cell>
          <cell r="R805">
            <v>3261</v>
          </cell>
        </row>
        <row r="806">
          <cell r="N806" t="str">
            <v>Centro Educativo</v>
          </cell>
          <cell r="O806" t="str">
            <v>Coto</v>
          </cell>
          <cell r="P806" t="str">
            <v>Esc. Altos Del Brujo</v>
          </cell>
          <cell r="Q806">
            <v>10</v>
          </cell>
          <cell r="R806">
            <v>2888</v>
          </cell>
        </row>
        <row r="807">
          <cell r="N807" t="str">
            <v>Centro Educativo</v>
          </cell>
          <cell r="O807" t="str">
            <v>Coto</v>
          </cell>
          <cell r="P807" t="str">
            <v>Esc. Álvaro París Steffens</v>
          </cell>
          <cell r="Q807">
            <v>1</v>
          </cell>
          <cell r="R807">
            <v>2911</v>
          </cell>
        </row>
        <row r="808">
          <cell r="N808" t="str">
            <v>Centro Educativo</v>
          </cell>
          <cell r="O808" t="str">
            <v>Coto</v>
          </cell>
          <cell r="P808" t="str">
            <v>Esc. Ana María Guardia Mora</v>
          </cell>
          <cell r="Q808">
            <v>1</v>
          </cell>
          <cell r="R808">
            <v>3068</v>
          </cell>
        </row>
        <row r="809">
          <cell r="N809" t="str">
            <v>Centro Educativo</v>
          </cell>
          <cell r="O809" t="str">
            <v>Coto</v>
          </cell>
          <cell r="P809" t="str">
            <v>Esc. Bahía De Pavón</v>
          </cell>
          <cell r="Q809">
            <v>2</v>
          </cell>
          <cell r="R809">
            <v>2936</v>
          </cell>
        </row>
        <row r="810">
          <cell r="N810" t="str">
            <v>Centro Educativo</v>
          </cell>
          <cell r="O810" t="str">
            <v>Coto</v>
          </cell>
          <cell r="P810" t="str">
            <v>Esc. Bajo De Los Indios</v>
          </cell>
          <cell r="Q810">
            <v>13</v>
          </cell>
          <cell r="R810">
            <v>2947</v>
          </cell>
        </row>
        <row r="811">
          <cell r="N811" t="str">
            <v>Centro Educativo</v>
          </cell>
          <cell r="O811" t="str">
            <v>Coto</v>
          </cell>
          <cell r="P811" t="str">
            <v>Esc. Bajo De Reyes</v>
          </cell>
          <cell r="Q811">
            <v>5</v>
          </cell>
          <cell r="R811">
            <v>2941</v>
          </cell>
        </row>
        <row r="812">
          <cell r="N812" t="str">
            <v>Centro Educativo</v>
          </cell>
          <cell r="O812" t="str">
            <v>Coto</v>
          </cell>
          <cell r="P812" t="str">
            <v>Esc. Bajos De Limoncito</v>
          </cell>
          <cell r="Q812">
            <v>10</v>
          </cell>
          <cell r="R812">
            <v>2921</v>
          </cell>
        </row>
        <row r="813">
          <cell r="N813" t="str">
            <v>Centro Educativo</v>
          </cell>
          <cell r="O813" t="str">
            <v>Coto</v>
          </cell>
          <cell r="P813" t="str">
            <v>Esc. Bambel #1</v>
          </cell>
          <cell r="Q813">
            <v>4</v>
          </cell>
          <cell r="R813">
            <v>5554</v>
          </cell>
        </row>
        <row r="814">
          <cell r="N814" t="str">
            <v>Centro Educativo</v>
          </cell>
          <cell r="O814" t="str">
            <v>Coto</v>
          </cell>
          <cell r="P814" t="str">
            <v>Esc. Barrio Canadá</v>
          </cell>
          <cell r="Q814">
            <v>5</v>
          </cell>
          <cell r="R814">
            <v>3019</v>
          </cell>
        </row>
        <row r="815">
          <cell r="N815" t="str">
            <v>Centro Educativo</v>
          </cell>
          <cell r="O815" t="str">
            <v>Coto</v>
          </cell>
          <cell r="P815" t="str">
            <v>Esc. Barrio Nuevo</v>
          </cell>
          <cell r="Q815">
            <v>10</v>
          </cell>
          <cell r="R815">
            <v>2902</v>
          </cell>
        </row>
        <row r="816">
          <cell r="N816" t="str">
            <v>Centro Educativo</v>
          </cell>
          <cell r="O816" t="str">
            <v>Coto</v>
          </cell>
          <cell r="P816" t="str">
            <v>Esc. Bella Luz</v>
          </cell>
          <cell r="Q816">
            <v>11</v>
          </cell>
          <cell r="R816">
            <v>3015</v>
          </cell>
        </row>
        <row r="817">
          <cell r="N817" t="str">
            <v>Centro Educativo</v>
          </cell>
          <cell r="O817" t="str">
            <v>Coto</v>
          </cell>
          <cell r="P817" t="str">
            <v>Esc. Bella Vista</v>
          </cell>
          <cell r="Q817">
            <v>12</v>
          </cell>
          <cell r="R817">
            <v>2963</v>
          </cell>
        </row>
        <row r="818">
          <cell r="N818" t="str">
            <v>Centro Educativo</v>
          </cell>
          <cell r="O818" t="str">
            <v>Coto</v>
          </cell>
          <cell r="P818" t="str">
            <v>Esc. Bello Oriente</v>
          </cell>
          <cell r="Q818">
            <v>7</v>
          </cell>
          <cell r="R818">
            <v>2904</v>
          </cell>
        </row>
        <row r="819">
          <cell r="N819" t="str">
            <v>Centro Educativo</v>
          </cell>
          <cell r="O819" t="str">
            <v>Coto</v>
          </cell>
          <cell r="P819" t="str">
            <v>Esc. Betania</v>
          </cell>
          <cell r="Q819">
            <v>13</v>
          </cell>
          <cell r="R819">
            <v>2933</v>
          </cell>
        </row>
        <row r="820">
          <cell r="N820" t="str">
            <v>Centro Educativo</v>
          </cell>
          <cell r="O820" t="str">
            <v>Coto</v>
          </cell>
          <cell r="P820" t="str">
            <v>Esc. Boca Gallardo</v>
          </cell>
          <cell r="Q820">
            <v>3</v>
          </cell>
          <cell r="R820">
            <v>2961</v>
          </cell>
        </row>
        <row r="821">
          <cell r="N821" t="str">
            <v>Centro Educativo</v>
          </cell>
          <cell r="O821" t="str">
            <v>Coto</v>
          </cell>
          <cell r="P821" t="str">
            <v>Esc. Brasilia</v>
          </cell>
          <cell r="Q821">
            <v>6</v>
          </cell>
          <cell r="R821">
            <v>2931</v>
          </cell>
        </row>
        <row r="822">
          <cell r="N822" t="str">
            <v>Centro Educativo</v>
          </cell>
          <cell r="O822" t="str">
            <v>Coto</v>
          </cell>
          <cell r="P822" t="str">
            <v>Esc. Brunca</v>
          </cell>
          <cell r="Q822">
            <v>4</v>
          </cell>
          <cell r="R822">
            <v>2896</v>
          </cell>
        </row>
        <row r="823">
          <cell r="N823" t="str">
            <v>Centro Educativo</v>
          </cell>
          <cell r="O823" t="str">
            <v>Coto</v>
          </cell>
          <cell r="P823" t="str">
            <v>Esc. Brus Malis (Limoncito)</v>
          </cell>
          <cell r="Q823">
            <v>13</v>
          </cell>
          <cell r="R823">
            <v>2959</v>
          </cell>
        </row>
        <row r="824">
          <cell r="N824" t="str">
            <v>Centro Educativo</v>
          </cell>
          <cell r="O824" t="str">
            <v>Coto</v>
          </cell>
          <cell r="P824" t="str">
            <v>Esc. Cacoragua</v>
          </cell>
          <cell r="Q824">
            <v>10</v>
          </cell>
          <cell r="R824">
            <v>2998</v>
          </cell>
        </row>
        <row r="825">
          <cell r="N825" t="str">
            <v>Centro Educativo</v>
          </cell>
          <cell r="O825" t="str">
            <v>Coto</v>
          </cell>
          <cell r="P825" t="str">
            <v>Esc. Campo Dos Y Medio</v>
          </cell>
          <cell r="Q825">
            <v>7</v>
          </cell>
          <cell r="R825">
            <v>2984</v>
          </cell>
        </row>
        <row r="826">
          <cell r="N826" t="str">
            <v>Centro Educativo</v>
          </cell>
          <cell r="O826" t="str">
            <v>Coto</v>
          </cell>
          <cell r="P826" t="str">
            <v>Esc. Campo Tres</v>
          </cell>
          <cell r="Q826">
            <v>7</v>
          </cell>
          <cell r="R826">
            <v>2985</v>
          </cell>
        </row>
        <row r="827">
          <cell r="N827" t="str">
            <v>Centro Educativo</v>
          </cell>
          <cell r="O827" t="str">
            <v>Coto</v>
          </cell>
          <cell r="P827" t="str">
            <v>Esc. Cangrejo Verde</v>
          </cell>
          <cell r="Q827">
            <v>9</v>
          </cell>
          <cell r="R827">
            <v>3148</v>
          </cell>
        </row>
        <row r="828">
          <cell r="N828" t="str">
            <v>Centro Educativo</v>
          </cell>
          <cell r="O828" t="str">
            <v>Coto</v>
          </cell>
          <cell r="P828" t="str">
            <v>Esc. Caña Blanca</v>
          </cell>
          <cell r="Q828">
            <v>14</v>
          </cell>
          <cell r="R828">
            <v>5018</v>
          </cell>
        </row>
        <row r="829">
          <cell r="N829" t="str">
            <v>Centro Educativo</v>
          </cell>
          <cell r="O829" t="str">
            <v>Coto</v>
          </cell>
          <cell r="P829" t="str">
            <v>Esc. Cañas Gordas</v>
          </cell>
          <cell r="Q829">
            <v>7</v>
          </cell>
          <cell r="R829">
            <v>2969</v>
          </cell>
        </row>
        <row r="830">
          <cell r="N830" t="str">
            <v>Centro Educativo</v>
          </cell>
          <cell r="O830" t="str">
            <v>Coto</v>
          </cell>
          <cell r="P830" t="str">
            <v>Esc. Cañaza</v>
          </cell>
          <cell r="Q830">
            <v>3</v>
          </cell>
          <cell r="R830">
            <v>2972</v>
          </cell>
        </row>
        <row r="831">
          <cell r="N831" t="str">
            <v>Centro Educativo</v>
          </cell>
          <cell r="O831" t="str">
            <v>Coto</v>
          </cell>
          <cell r="P831" t="str">
            <v>Esc. Caracol De La Vaca</v>
          </cell>
          <cell r="Q831">
            <v>11</v>
          </cell>
          <cell r="R831">
            <v>3249</v>
          </cell>
        </row>
        <row r="832">
          <cell r="N832" t="str">
            <v>Centro Educativo</v>
          </cell>
          <cell r="O832" t="str">
            <v>Coto</v>
          </cell>
          <cell r="P832" t="str">
            <v>Esc. Caracol Norte</v>
          </cell>
          <cell r="Q832">
            <v>9</v>
          </cell>
          <cell r="R832">
            <v>2989</v>
          </cell>
        </row>
        <row r="833">
          <cell r="N833" t="str">
            <v>Centro Educativo</v>
          </cell>
          <cell r="O833" t="str">
            <v>Coto</v>
          </cell>
          <cell r="P833" t="str">
            <v>Esc. Carbonera</v>
          </cell>
          <cell r="Q833">
            <v>3</v>
          </cell>
          <cell r="R833">
            <v>2964</v>
          </cell>
        </row>
        <row r="834">
          <cell r="N834" t="str">
            <v>Centro Educativo</v>
          </cell>
          <cell r="O834" t="str">
            <v>Coto</v>
          </cell>
          <cell r="P834" t="str">
            <v>Esc. Cariare</v>
          </cell>
          <cell r="Q834">
            <v>11</v>
          </cell>
          <cell r="R834">
            <v>2999</v>
          </cell>
        </row>
        <row r="835">
          <cell r="N835" t="str">
            <v>Centro Educativo</v>
          </cell>
          <cell r="O835" t="str">
            <v>Coto</v>
          </cell>
          <cell r="P835" t="str">
            <v>Esc. Cenizo</v>
          </cell>
          <cell r="Q835">
            <v>11</v>
          </cell>
          <cell r="R835">
            <v>2899</v>
          </cell>
        </row>
        <row r="836">
          <cell r="N836" t="str">
            <v>Centro Educativo</v>
          </cell>
          <cell r="O836" t="str">
            <v>Coto</v>
          </cell>
          <cell r="P836" t="str">
            <v>Esc. Central Coto 47</v>
          </cell>
          <cell r="Q836">
            <v>9</v>
          </cell>
          <cell r="R836">
            <v>3181</v>
          </cell>
        </row>
        <row r="837">
          <cell r="N837" t="str">
            <v>Centro Educativo</v>
          </cell>
          <cell r="O837" t="str">
            <v>Coto</v>
          </cell>
          <cell r="P837" t="str">
            <v>Esc. Central Río Claro</v>
          </cell>
          <cell r="Q837">
            <v>4</v>
          </cell>
          <cell r="R837">
            <v>3135</v>
          </cell>
        </row>
        <row r="838">
          <cell r="N838" t="str">
            <v>Centro Educativo</v>
          </cell>
          <cell r="O838" t="str">
            <v>Coto</v>
          </cell>
          <cell r="P838" t="str">
            <v>Esc. Central San Jose</v>
          </cell>
          <cell r="Q838">
            <v>1</v>
          </cell>
          <cell r="R838">
            <v>4757</v>
          </cell>
        </row>
        <row r="839">
          <cell r="N839" t="str">
            <v>Centro Educativo</v>
          </cell>
          <cell r="O839" t="str">
            <v>Coto</v>
          </cell>
          <cell r="P839" t="str">
            <v>Esc. Central San José</v>
          </cell>
          <cell r="Q839">
            <v>1</v>
          </cell>
          <cell r="R839">
            <v>3178</v>
          </cell>
        </row>
        <row r="840">
          <cell r="N840" t="str">
            <v>Centro Educativo</v>
          </cell>
          <cell r="O840" t="str">
            <v>Coto</v>
          </cell>
          <cell r="P840" t="str">
            <v>Esc. Chigo</v>
          </cell>
          <cell r="Q840">
            <v>13</v>
          </cell>
          <cell r="R840">
            <v>6848</v>
          </cell>
        </row>
        <row r="841">
          <cell r="N841" t="str">
            <v>Centro Educativo</v>
          </cell>
          <cell r="O841" t="str">
            <v>Coto</v>
          </cell>
          <cell r="P841" t="str">
            <v>Esc. Ciudadela González</v>
          </cell>
          <cell r="Q841">
            <v>9</v>
          </cell>
          <cell r="R841">
            <v>2992</v>
          </cell>
        </row>
        <row r="842">
          <cell r="N842" t="str">
            <v>Centro Educativo</v>
          </cell>
          <cell r="O842" t="str">
            <v>Coto</v>
          </cell>
          <cell r="P842" t="str">
            <v>Esc. Cocorí</v>
          </cell>
          <cell r="Q842">
            <v>12</v>
          </cell>
          <cell r="R842">
            <v>3025</v>
          </cell>
        </row>
        <row r="843">
          <cell r="N843" t="str">
            <v>Centro Educativo</v>
          </cell>
          <cell r="O843" t="str">
            <v>Coto</v>
          </cell>
          <cell r="P843" t="str">
            <v>Esc. Colorado</v>
          </cell>
          <cell r="Q843">
            <v>11</v>
          </cell>
          <cell r="R843">
            <v>3032</v>
          </cell>
        </row>
        <row r="844">
          <cell r="N844" t="str">
            <v>Centro Educativo</v>
          </cell>
          <cell r="O844" t="str">
            <v>Coto</v>
          </cell>
          <cell r="P844" t="str">
            <v>Esc. Concepción</v>
          </cell>
          <cell r="Q844">
            <v>7</v>
          </cell>
          <cell r="R844">
            <v>3051</v>
          </cell>
        </row>
        <row r="845">
          <cell r="N845" t="str">
            <v>Centro Educativo</v>
          </cell>
          <cell r="O845" t="str">
            <v>Coto</v>
          </cell>
          <cell r="P845" t="str">
            <v>Esc. Confraternidad</v>
          </cell>
          <cell r="Q845">
            <v>10</v>
          </cell>
          <cell r="R845">
            <v>3077</v>
          </cell>
        </row>
        <row r="846">
          <cell r="N846" t="str">
            <v>Centro Educativo</v>
          </cell>
          <cell r="O846" t="str">
            <v>Coto</v>
          </cell>
          <cell r="P846" t="str">
            <v>Esc. Coopa Buena</v>
          </cell>
          <cell r="Q846">
            <v>7</v>
          </cell>
          <cell r="R846">
            <v>3209</v>
          </cell>
        </row>
        <row r="847">
          <cell r="N847" t="str">
            <v>Centro Educativo</v>
          </cell>
          <cell r="O847" t="str">
            <v>Coto</v>
          </cell>
          <cell r="P847" t="str">
            <v>Esc. Coopey</v>
          </cell>
          <cell r="Q847">
            <v>13</v>
          </cell>
          <cell r="R847">
            <v>5526</v>
          </cell>
        </row>
        <row r="848">
          <cell r="N848" t="str">
            <v>Centro Educativo</v>
          </cell>
          <cell r="O848" t="str">
            <v>Coto</v>
          </cell>
          <cell r="P848" t="str">
            <v>Esc. Copal</v>
          </cell>
          <cell r="Q848">
            <v>7</v>
          </cell>
          <cell r="R848">
            <v>3016</v>
          </cell>
        </row>
        <row r="849">
          <cell r="N849" t="str">
            <v>Centro Educativo</v>
          </cell>
          <cell r="O849" t="str">
            <v>Coto</v>
          </cell>
          <cell r="P849" t="str">
            <v>Esc. Coto 42</v>
          </cell>
          <cell r="Q849">
            <v>9</v>
          </cell>
          <cell r="R849">
            <v>3189</v>
          </cell>
        </row>
        <row r="850">
          <cell r="N850" t="str">
            <v>Centro Educativo</v>
          </cell>
          <cell r="O850" t="str">
            <v>Coto</v>
          </cell>
          <cell r="P850" t="str">
            <v>Esc. Coto 44</v>
          </cell>
          <cell r="Q850">
            <v>9</v>
          </cell>
          <cell r="R850">
            <v>3186</v>
          </cell>
        </row>
        <row r="851">
          <cell r="N851" t="str">
            <v>Centro Educativo</v>
          </cell>
          <cell r="O851" t="str">
            <v>Coto</v>
          </cell>
          <cell r="P851" t="str">
            <v>Esc. Coto 45</v>
          </cell>
          <cell r="Q851">
            <v>9</v>
          </cell>
          <cell r="R851">
            <v>3180</v>
          </cell>
        </row>
        <row r="852">
          <cell r="N852" t="str">
            <v>Centro Educativo</v>
          </cell>
          <cell r="O852" t="str">
            <v>Coto</v>
          </cell>
          <cell r="P852" t="str">
            <v>Esc. Coto 49</v>
          </cell>
          <cell r="Q852">
            <v>9</v>
          </cell>
          <cell r="R852">
            <v>3262</v>
          </cell>
        </row>
        <row r="853">
          <cell r="N853" t="str">
            <v>Centro Educativo</v>
          </cell>
          <cell r="O853" t="str">
            <v>Coto</v>
          </cell>
          <cell r="P853" t="str">
            <v>Esc. Coto 50-51</v>
          </cell>
          <cell r="Q853">
            <v>9</v>
          </cell>
          <cell r="R853">
            <v>3188</v>
          </cell>
        </row>
        <row r="854">
          <cell r="N854" t="str">
            <v>Centro Educativo</v>
          </cell>
          <cell r="O854" t="str">
            <v>Coto</v>
          </cell>
          <cell r="P854" t="str">
            <v>Esc. Coto 52</v>
          </cell>
          <cell r="Q854">
            <v>9</v>
          </cell>
          <cell r="R854">
            <v>3184</v>
          </cell>
        </row>
        <row r="855">
          <cell r="N855" t="str">
            <v>Centro Educativo</v>
          </cell>
          <cell r="O855" t="str">
            <v>Coto</v>
          </cell>
          <cell r="P855" t="str">
            <v>Esc. Coto 54-55</v>
          </cell>
          <cell r="Q855">
            <v>4</v>
          </cell>
          <cell r="R855">
            <v>3185</v>
          </cell>
        </row>
        <row r="856">
          <cell r="N856" t="str">
            <v>Centro Educativo</v>
          </cell>
          <cell r="O856" t="str">
            <v>Coto</v>
          </cell>
          <cell r="P856" t="str">
            <v>Esc. Coto 56-57</v>
          </cell>
          <cell r="Q856">
            <v>4</v>
          </cell>
          <cell r="R856">
            <v>3183</v>
          </cell>
        </row>
        <row r="857">
          <cell r="N857" t="str">
            <v>Centro Educativo</v>
          </cell>
          <cell r="O857" t="str">
            <v>Coto</v>
          </cell>
          <cell r="P857" t="str">
            <v>Esc. Coto 58-59</v>
          </cell>
          <cell r="Q857">
            <v>4</v>
          </cell>
          <cell r="R857">
            <v>3182</v>
          </cell>
        </row>
        <row r="858">
          <cell r="N858" t="str">
            <v>Centro Educativo</v>
          </cell>
          <cell r="O858" t="str">
            <v>Coto</v>
          </cell>
          <cell r="P858" t="str">
            <v>Esc. Coto 62-63</v>
          </cell>
          <cell r="Q858">
            <v>4</v>
          </cell>
          <cell r="R858">
            <v>3190</v>
          </cell>
        </row>
        <row r="859">
          <cell r="N859" t="str">
            <v>Centro Educativo</v>
          </cell>
          <cell r="O859" t="str">
            <v>Coto</v>
          </cell>
          <cell r="P859" t="str">
            <v>Esc. Coto Sur</v>
          </cell>
          <cell r="Q859">
            <v>11</v>
          </cell>
          <cell r="R859">
            <v>2975</v>
          </cell>
        </row>
        <row r="860">
          <cell r="N860" t="str">
            <v>Centro Educativo</v>
          </cell>
          <cell r="O860" t="str">
            <v>Coto</v>
          </cell>
          <cell r="P860" t="str">
            <v>Esc. Coyoche</v>
          </cell>
          <cell r="Q860">
            <v>11</v>
          </cell>
          <cell r="R860">
            <v>3141</v>
          </cell>
        </row>
        <row r="861">
          <cell r="N861" t="str">
            <v>Centro Educativo</v>
          </cell>
          <cell r="O861" t="str">
            <v>Coto</v>
          </cell>
          <cell r="P861" t="str">
            <v>Esc. Cuervito</v>
          </cell>
          <cell r="Q861">
            <v>2</v>
          </cell>
          <cell r="R861">
            <v>2954</v>
          </cell>
        </row>
        <row r="862">
          <cell r="N862" t="str">
            <v>Centro Educativo</v>
          </cell>
          <cell r="O862" t="str">
            <v>Coto</v>
          </cell>
          <cell r="P862" t="str">
            <v>Esc. Darizara</v>
          </cell>
          <cell r="Q862">
            <v>10</v>
          </cell>
          <cell r="R862">
            <v>3120</v>
          </cell>
        </row>
        <row r="863">
          <cell r="N863" t="str">
            <v>Centro Educativo</v>
          </cell>
          <cell r="O863" t="str">
            <v>Coto</v>
          </cell>
          <cell r="P863" t="str">
            <v>Esc. Dos Brazos De Río Tigre</v>
          </cell>
          <cell r="Q863">
            <v>3</v>
          </cell>
          <cell r="R863">
            <v>3048</v>
          </cell>
        </row>
        <row r="864">
          <cell r="N864" t="str">
            <v>Centro Educativo</v>
          </cell>
          <cell r="O864" t="str">
            <v>Coto</v>
          </cell>
          <cell r="P864" t="str">
            <v>Esc. El Bambú</v>
          </cell>
          <cell r="Q864">
            <v>3</v>
          </cell>
          <cell r="R864">
            <v>5745</v>
          </cell>
        </row>
        <row r="865">
          <cell r="N865" t="str">
            <v>Centro Educativo</v>
          </cell>
          <cell r="O865" t="str">
            <v>Coto</v>
          </cell>
          <cell r="P865" t="str">
            <v>Esc. El Ceibo</v>
          </cell>
          <cell r="Q865">
            <v>5</v>
          </cell>
          <cell r="R865">
            <v>3241</v>
          </cell>
        </row>
        <row r="866">
          <cell r="N866" t="str">
            <v>Centro Educativo</v>
          </cell>
          <cell r="O866" t="str">
            <v>Coto</v>
          </cell>
          <cell r="P866" t="str">
            <v>Esc. El Danto</v>
          </cell>
          <cell r="Q866">
            <v>5</v>
          </cell>
          <cell r="R866">
            <v>3053</v>
          </cell>
        </row>
        <row r="867">
          <cell r="N867" t="str">
            <v>Centro Educativo</v>
          </cell>
          <cell r="O867" t="str">
            <v>Coto</v>
          </cell>
          <cell r="P867" t="str">
            <v>Esc. El Encuentro</v>
          </cell>
          <cell r="Q867">
            <v>5</v>
          </cell>
          <cell r="R867">
            <v>3933</v>
          </cell>
        </row>
        <row r="868">
          <cell r="N868" t="str">
            <v>Centro Educativo</v>
          </cell>
          <cell r="O868" t="str">
            <v>Coto</v>
          </cell>
          <cell r="P868" t="str">
            <v>Esc. El Jardín</v>
          </cell>
          <cell r="Q868">
            <v>2</v>
          </cell>
          <cell r="R868">
            <v>3219</v>
          </cell>
        </row>
        <row r="869">
          <cell r="N869" t="str">
            <v>Centro Educativo</v>
          </cell>
          <cell r="O869" t="str">
            <v>Coto</v>
          </cell>
          <cell r="P869" t="str">
            <v>Esc. El Labrador</v>
          </cell>
          <cell r="Q869">
            <v>9</v>
          </cell>
          <cell r="R869">
            <v>3018</v>
          </cell>
        </row>
        <row r="870">
          <cell r="N870" t="str">
            <v>Centro Educativo</v>
          </cell>
          <cell r="O870" t="str">
            <v>Coto</v>
          </cell>
          <cell r="P870" t="str">
            <v>Esc. El Manzano</v>
          </cell>
          <cell r="Q870">
            <v>2</v>
          </cell>
          <cell r="R870">
            <v>3126</v>
          </cell>
        </row>
        <row r="871">
          <cell r="N871" t="str">
            <v>Centro Educativo</v>
          </cell>
          <cell r="O871" t="str">
            <v>Coto</v>
          </cell>
          <cell r="P871" t="str">
            <v>Esc. El Ñeque</v>
          </cell>
          <cell r="Q871">
            <v>3</v>
          </cell>
          <cell r="R871">
            <v>2967</v>
          </cell>
        </row>
        <row r="872">
          <cell r="N872" t="str">
            <v>Centro Educativo</v>
          </cell>
          <cell r="O872" t="str">
            <v>Coto</v>
          </cell>
          <cell r="P872" t="str">
            <v>Esc. El Pilón</v>
          </cell>
          <cell r="Q872">
            <v>2</v>
          </cell>
          <cell r="R872">
            <v>2917</v>
          </cell>
        </row>
        <row r="873">
          <cell r="N873" t="str">
            <v>Centro Educativo</v>
          </cell>
          <cell r="O873" t="str">
            <v>Coto</v>
          </cell>
          <cell r="P873" t="str">
            <v>Esc. El Progreso</v>
          </cell>
          <cell r="Q873">
            <v>6</v>
          </cell>
          <cell r="R873">
            <v>3066</v>
          </cell>
        </row>
        <row r="874">
          <cell r="N874" t="str">
            <v>Centro Educativo</v>
          </cell>
          <cell r="O874" t="str">
            <v>Coto</v>
          </cell>
          <cell r="P874" t="str">
            <v>Esc. El Progreso (Golfito)</v>
          </cell>
          <cell r="Q874">
            <v>14</v>
          </cell>
          <cell r="R874">
            <v>3070</v>
          </cell>
        </row>
        <row r="875">
          <cell r="N875" t="str">
            <v>Centro Educativo</v>
          </cell>
          <cell r="O875" t="str">
            <v>Coto</v>
          </cell>
          <cell r="P875" t="str">
            <v>Esc. El Roble</v>
          </cell>
          <cell r="Q875">
            <v>12</v>
          </cell>
          <cell r="R875">
            <v>2901</v>
          </cell>
        </row>
        <row r="876">
          <cell r="N876" t="str">
            <v>Centro Educativo</v>
          </cell>
          <cell r="O876" t="str">
            <v>Coto</v>
          </cell>
          <cell r="P876" t="str">
            <v>Esc. El Roble Arriba</v>
          </cell>
          <cell r="Q876">
            <v>12</v>
          </cell>
          <cell r="R876">
            <v>3118</v>
          </cell>
        </row>
        <row r="877">
          <cell r="N877" t="str">
            <v>Centro Educativo</v>
          </cell>
          <cell r="O877" t="str">
            <v>Coto</v>
          </cell>
          <cell r="P877" t="str">
            <v>Esc. El Sándalo</v>
          </cell>
          <cell r="Q877">
            <v>3</v>
          </cell>
          <cell r="R877">
            <v>3193</v>
          </cell>
        </row>
        <row r="878">
          <cell r="N878" t="str">
            <v>Centro Educativo</v>
          </cell>
          <cell r="O878" t="str">
            <v>Coto</v>
          </cell>
          <cell r="P878" t="str">
            <v>Esc. El Triunfo</v>
          </cell>
          <cell r="Q878">
            <v>10</v>
          </cell>
          <cell r="R878">
            <v>2935</v>
          </cell>
        </row>
        <row r="879">
          <cell r="N879" t="str">
            <v>Centro Educativo</v>
          </cell>
          <cell r="O879" t="str">
            <v>Coto</v>
          </cell>
          <cell r="P879" t="str">
            <v>Esc. El Valle</v>
          </cell>
          <cell r="Q879">
            <v>11</v>
          </cell>
          <cell r="R879">
            <v>3246</v>
          </cell>
        </row>
        <row r="880">
          <cell r="N880" t="str">
            <v>Centro Educativo</v>
          </cell>
          <cell r="O880" t="str">
            <v>Coto</v>
          </cell>
          <cell r="P880" t="str">
            <v>Esc. Eloy Morúa Carrillo</v>
          </cell>
          <cell r="Q880">
            <v>4</v>
          </cell>
          <cell r="R880">
            <v>3056</v>
          </cell>
        </row>
        <row r="881">
          <cell r="N881" t="str">
            <v>Centro Educativo</v>
          </cell>
          <cell r="O881" t="str">
            <v>Coto</v>
          </cell>
          <cell r="P881" t="str">
            <v>Esc. Estrella Del Sur</v>
          </cell>
          <cell r="Q881">
            <v>9</v>
          </cell>
          <cell r="R881">
            <v>3144</v>
          </cell>
        </row>
        <row r="882">
          <cell r="N882" t="str">
            <v>Centro Educativo</v>
          </cell>
          <cell r="O882" t="str">
            <v>Coto</v>
          </cell>
          <cell r="P882" t="str">
            <v>Esc. Federico Gutiérrez Braun</v>
          </cell>
          <cell r="Q882">
            <v>7</v>
          </cell>
          <cell r="R882">
            <v>2892</v>
          </cell>
        </row>
        <row r="883">
          <cell r="N883" t="str">
            <v>Centro Educativo</v>
          </cell>
          <cell r="O883" t="str">
            <v>Coto</v>
          </cell>
          <cell r="P883" t="str">
            <v>Esc. Fila De Méndez</v>
          </cell>
          <cell r="Q883">
            <v>12</v>
          </cell>
          <cell r="R883">
            <v>3062</v>
          </cell>
        </row>
        <row r="884">
          <cell r="N884" t="str">
            <v>Centro Educativo</v>
          </cell>
          <cell r="O884" t="str">
            <v>Coto</v>
          </cell>
          <cell r="P884" t="str">
            <v>Esc. Fila De Trucho</v>
          </cell>
          <cell r="Q884">
            <v>12</v>
          </cell>
          <cell r="R884">
            <v>3063</v>
          </cell>
        </row>
        <row r="885">
          <cell r="N885" t="str">
            <v>Centro Educativo</v>
          </cell>
          <cell r="O885" t="str">
            <v>Coto</v>
          </cell>
          <cell r="P885" t="str">
            <v>Esc. Fila Guinea</v>
          </cell>
          <cell r="Q885">
            <v>12</v>
          </cell>
          <cell r="R885">
            <v>3061</v>
          </cell>
        </row>
        <row r="886">
          <cell r="N886" t="str">
            <v>Centro Educativo</v>
          </cell>
          <cell r="O886" t="str">
            <v>Coto</v>
          </cell>
          <cell r="P886" t="str">
            <v>Esc. Fila Naranjo</v>
          </cell>
          <cell r="Q886">
            <v>12</v>
          </cell>
          <cell r="R886">
            <v>3245</v>
          </cell>
        </row>
        <row r="887">
          <cell r="N887" t="str">
            <v>Centro Educativo</v>
          </cell>
          <cell r="O887" t="str">
            <v>Coto</v>
          </cell>
          <cell r="P887" t="str">
            <v>Esc. Fila San Rafael</v>
          </cell>
          <cell r="Q887">
            <v>12</v>
          </cell>
          <cell r="R887">
            <v>3082</v>
          </cell>
        </row>
        <row r="888">
          <cell r="N888" t="str">
            <v>Centro Educativo</v>
          </cell>
          <cell r="O888" t="str">
            <v>Coto</v>
          </cell>
          <cell r="P888" t="str">
            <v>Esc. Fila Tigre</v>
          </cell>
          <cell r="Q888">
            <v>12</v>
          </cell>
          <cell r="R888">
            <v>3113</v>
          </cell>
        </row>
        <row r="889">
          <cell r="N889" t="str">
            <v>Centro Educativo</v>
          </cell>
          <cell r="O889" t="str">
            <v>Coto</v>
          </cell>
          <cell r="P889" t="str">
            <v>Esc. Finca Bambito</v>
          </cell>
          <cell r="Q889">
            <v>11</v>
          </cell>
          <cell r="R889">
            <v>3012</v>
          </cell>
        </row>
        <row r="890">
          <cell r="N890" t="str">
            <v>Centro Educativo</v>
          </cell>
          <cell r="O890" t="str">
            <v>Coto</v>
          </cell>
          <cell r="P890" t="str">
            <v>Esc. Finca Caimito</v>
          </cell>
          <cell r="Q890">
            <v>11</v>
          </cell>
          <cell r="R890">
            <v>3010</v>
          </cell>
        </row>
        <row r="891">
          <cell r="N891" t="str">
            <v>Centro Educativo</v>
          </cell>
          <cell r="O891" t="str">
            <v>Coto</v>
          </cell>
          <cell r="P891" t="str">
            <v>Esc. Finca Caucho</v>
          </cell>
          <cell r="Q891">
            <v>11</v>
          </cell>
          <cell r="R891">
            <v>3009</v>
          </cell>
        </row>
        <row r="892">
          <cell r="N892" t="str">
            <v>Centro Educativo</v>
          </cell>
          <cell r="O892" t="str">
            <v>Coto</v>
          </cell>
          <cell r="P892" t="str">
            <v>Esc. Finca Mango</v>
          </cell>
          <cell r="Q892">
            <v>11</v>
          </cell>
          <cell r="R892">
            <v>3142</v>
          </cell>
        </row>
        <row r="893">
          <cell r="N893" t="str">
            <v>Centro Educativo</v>
          </cell>
          <cell r="O893" t="str">
            <v>Coto</v>
          </cell>
          <cell r="P893" t="str">
            <v>Esc. Finca Naranjo</v>
          </cell>
          <cell r="Q893">
            <v>11</v>
          </cell>
          <cell r="R893">
            <v>2993</v>
          </cell>
        </row>
        <row r="894">
          <cell r="N894" t="str">
            <v>Centro Educativo</v>
          </cell>
          <cell r="O894" t="str">
            <v>Coto</v>
          </cell>
          <cell r="P894" t="str">
            <v>Esc. Finca Tamarindo</v>
          </cell>
          <cell r="Q894">
            <v>11</v>
          </cell>
          <cell r="R894">
            <v>3011</v>
          </cell>
        </row>
        <row r="895">
          <cell r="N895" t="str">
            <v>Centro Educativo</v>
          </cell>
          <cell r="O895" t="str">
            <v>Coto</v>
          </cell>
          <cell r="P895" t="str">
            <v>Esc. Fray Casiano De Madrid</v>
          </cell>
          <cell r="Q895">
            <v>7</v>
          </cell>
          <cell r="R895">
            <v>3259</v>
          </cell>
        </row>
        <row r="896">
          <cell r="N896" t="str">
            <v>Centro Educativo</v>
          </cell>
          <cell r="O896" t="str">
            <v>Coto</v>
          </cell>
          <cell r="P896" t="str">
            <v>Esc. Guayabi</v>
          </cell>
          <cell r="Q896">
            <v>9</v>
          </cell>
          <cell r="R896">
            <v>2991</v>
          </cell>
        </row>
        <row r="897">
          <cell r="N897" t="str">
            <v>Centro Educativo</v>
          </cell>
          <cell r="O897" t="str">
            <v>Coto</v>
          </cell>
          <cell r="P897" t="str">
            <v>Esc. Guayacan</v>
          </cell>
          <cell r="Q897">
            <v>11</v>
          </cell>
          <cell r="R897">
            <v>2955</v>
          </cell>
        </row>
        <row r="898">
          <cell r="N898" t="str">
            <v>Centro Educativo</v>
          </cell>
          <cell r="O898" t="str">
            <v>Coto</v>
          </cell>
          <cell r="P898" t="str">
            <v>Esc. Guaymí</v>
          </cell>
          <cell r="Q898">
            <v>14</v>
          </cell>
          <cell r="R898">
            <v>2937</v>
          </cell>
        </row>
        <row r="899">
          <cell r="N899" t="str">
            <v>Centro Educativo</v>
          </cell>
          <cell r="O899" t="str">
            <v>Coto</v>
          </cell>
          <cell r="P899" t="str">
            <v>Esc. I.D.A. Agroindustrial</v>
          </cell>
          <cell r="Q899">
            <v>1</v>
          </cell>
          <cell r="R899">
            <v>3222</v>
          </cell>
        </row>
        <row r="900">
          <cell r="N900" t="str">
            <v>Centro Educativo</v>
          </cell>
          <cell r="O900" t="str">
            <v>Coto</v>
          </cell>
          <cell r="P900" t="str">
            <v>Esc. I.D.A. Agujas</v>
          </cell>
          <cell r="Q900">
            <v>3</v>
          </cell>
          <cell r="R900">
            <v>3071</v>
          </cell>
        </row>
        <row r="901">
          <cell r="N901" t="str">
            <v>Centro Educativo</v>
          </cell>
          <cell r="O901" t="str">
            <v>Coto</v>
          </cell>
          <cell r="P901" t="str">
            <v>Esc. I.D.A. Guadalupe</v>
          </cell>
          <cell r="Q901">
            <v>3</v>
          </cell>
          <cell r="R901">
            <v>3165</v>
          </cell>
        </row>
        <row r="902">
          <cell r="N902" t="str">
            <v>Centro Educativo</v>
          </cell>
          <cell r="O902" t="str">
            <v>Coto</v>
          </cell>
          <cell r="P902" t="str">
            <v>Esc. I.D.A. Porto Llano</v>
          </cell>
          <cell r="Q902">
            <v>6</v>
          </cell>
          <cell r="R902">
            <v>2952</v>
          </cell>
        </row>
        <row r="903">
          <cell r="N903" t="str">
            <v>Centro Educativo</v>
          </cell>
          <cell r="O903" t="str">
            <v>Coto</v>
          </cell>
          <cell r="P903" t="str">
            <v>Esc. Irygüy</v>
          </cell>
          <cell r="Q903">
            <v>14</v>
          </cell>
          <cell r="R903">
            <v>3089</v>
          </cell>
        </row>
        <row r="904">
          <cell r="N904" t="str">
            <v>Centro Educativo</v>
          </cell>
          <cell r="O904" t="str">
            <v>Coto</v>
          </cell>
          <cell r="P904" t="str">
            <v>Esc. Jaime Gutiérrez Brown</v>
          </cell>
          <cell r="Q904">
            <v>5</v>
          </cell>
          <cell r="R904">
            <v>3006</v>
          </cell>
        </row>
        <row r="905">
          <cell r="N905" t="str">
            <v>Centro Educativo</v>
          </cell>
          <cell r="O905" t="str">
            <v>Coto</v>
          </cell>
          <cell r="P905" t="str">
            <v>Esc. Jardín Nibiribudu</v>
          </cell>
          <cell r="Q905">
            <v>14</v>
          </cell>
          <cell r="R905">
            <v>3024</v>
          </cell>
        </row>
        <row r="906">
          <cell r="N906" t="str">
            <v>Centro Educativo</v>
          </cell>
          <cell r="O906" t="str">
            <v>Coto</v>
          </cell>
          <cell r="P906" t="str">
            <v>Esc. Jobo Civil</v>
          </cell>
          <cell r="Q906">
            <v>11</v>
          </cell>
          <cell r="R906">
            <v>3058</v>
          </cell>
        </row>
        <row r="907">
          <cell r="N907" t="str">
            <v>Centro Educativo</v>
          </cell>
          <cell r="O907" t="str">
            <v>Coto</v>
          </cell>
          <cell r="P907" t="str">
            <v>Esc. Jönkruhorä</v>
          </cell>
          <cell r="Q907">
            <v>13</v>
          </cell>
          <cell r="R907">
            <v>6368</v>
          </cell>
        </row>
        <row r="908">
          <cell r="N908" t="str">
            <v>Centro Educativo</v>
          </cell>
          <cell r="O908" t="str">
            <v>Coto</v>
          </cell>
          <cell r="P908" t="str">
            <v>Esc. José Gonzalo Acuña Hernández</v>
          </cell>
          <cell r="Q908">
            <v>6</v>
          </cell>
          <cell r="R908">
            <v>3065</v>
          </cell>
        </row>
        <row r="909">
          <cell r="N909" t="str">
            <v>Centro Educativo</v>
          </cell>
          <cell r="O909" t="str">
            <v>Coto</v>
          </cell>
          <cell r="P909" t="str">
            <v>Esc. Ju Kribätä</v>
          </cell>
          <cell r="Q909">
            <v>13</v>
          </cell>
          <cell r="R909">
            <v>6877</v>
          </cell>
        </row>
        <row r="910">
          <cell r="N910" t="str">
            <v>Centro Educativo</v>
          </cell>
          <cell r="O910" t="str">
            <v>Coto</v>
          </cell>
          <cell r="P910" t="str">
            <v>Esc. Juan Lara Alfaro</v>
          </cell>
          <cell r="Q910">
            <v>11</v>
          </cell>
          <cell r="R910">
            <v>3069</v>
          </cell>
        </row>
        <row r="911">
          <cell r="N911" t="str">
            <v>Centro Educativo</v>
          </cell>
          <cell r="O911" t="str">
            <v>Coto</v>
          </cell>
          <cell r="P911" t="str">
            <v>Esc. Kamakiri</v>
          </cell>
          <cell r="Q911">
            <v>12</v>
          </cell>
          <cell r="R911">
            <v>2974</v>
          </cell>
        </row>
        <row r="912">
          <cell r="N912" t="str">
            <v>Centro Educativo</v>
          </cell>
          <cell r="O912" t="str">
            <v>Coto</v>
          </cell>
          <cell r="P912" t="str">
            <v>Esc. Kilometro 16</v>
          </cell>
          <cell r="Q912">
            <v>1</v>
          </cell>
          <cell r="R912">
            <v>3072</v>
          </cell>
        </row>
        <row r="913">
          <cell r="N913" t="str">
            <v>Centro Educativo</v>
          </cell>
          <cell r="O913" t="str">
            <v>Coto</v>
          </cell>
          <cell r="P913" t="str">
            <v>Esc. Kilometro 20</v>
          </cell>
          <cell r="Q913">
            <v>1</v>
          </cell>
          <cell r="R913">
            <v>3073</v>
          </cell>
        </row>
        <row r="914">
          <cell r="N914" t="str">
            <v>Centro Educativo</v>
          </cell>
          <cell r="O914" t="str">
            <v>Coto</v>
          </cell>
          <cell r="P914" t="str">
            <v>Esc. Kilometro 24</v>
          </cell>
          <cell r="Q914">
            <v>4</v>
          </cell>
          <cell r="R914">
            <v>3074</v>
          </cell>
        </row>
        <row r="915">
          <cell r="N915" t="str">
            <v>Centro Educativo</v>
          </cell>
          <cell r="O915" t="str">
            <v>Coto</v>
          </cell>
          <cell r="P915" t="str">
            <v>Esc. Kilometro 29</v>
          </cell>
          <cell r="Q915">
            <v>4</v>
          </cell>
          <cell r="R915">
            <v>3075</v>
          </cell>
        </row>
        <row r="916">
          <cell r="N916" t="str">
            <v>Centro Educativo</v>
          </cell>
          <cell r="O916" t="str">
            <v>Coto</v>
          </cell>
          <cell r="P916" t="str">
            <v>Esc. Kilometro Siete</v>
          </cell>
          <cell r="Q916">
            <v>1</v>
          </cell>
          <cell r="R916">
            <v>3076</v>
          </cell>
        </row>
        <row r="917">
          <cell r="N917" t="str">
            <v>Centro Educativo</v>
          </cell>
          <cell r="O917" t="str">
            <v>Coto</v>
          </cell>
          <cell r="P917" t="str">
            <v>Esc. Kilometro Uno</v>
          </cell>
          <cell r="Q917">
            <v>1</v>
          </cell>
          <cell r="R917">
            <v>3179</v>
          </cell>
        </row>
        <row r="918">
          <cell r="N918" t="str">
            <v>Centro Educativo</v>
          </cell>
          <cell r="O918" t="str">
            <v>Coto</v>
          </cell>
          <cell r="P918" t="str">
            <v>Esc. Kogokeaibta</v>
          </cell>
          <cell r="Q918">
            <v>14</v>
          </cell>
          <cell r="R918">
            <v>2932</v>
          </cell>
        </row>
        <row r="919">
          <cell r="N919" t="str">
            <v>Centro Educativo</v>
          </cell>
          <cell r="O919" t="str">
            <v>Coto</v>
          </cell>
          <cell r="P919" t="str">
            <v>Esc. Kogoribtda</v>
          </cell>
          <cell r="Q919">
            <v>14</v>
          </cell>
          <cell r="R919">
            <v>2960</v>
          </cell>
        </row>
        <row r="920">
          <cell r="N920" t="str">
            <v>Centro Educativo</v>
          </cell>
          <cell r="O920" t="str">
            <v>Coto</v>
          </cell>
          <cell r="P920" t="str">
            <v>Esc. La Amapola</v>
          </cell>
          <cell r="Q920">
            <v>3</v>
          </cell>
          <cell r="R920">
            <v>3004</v>
          </cell>
        </row>
        <row r="921">
          <cell r="N921" t="str">
            <v>Centro Educativo</v>
          </cell>
          <cell r="O921" t="str">
            <v>Coto</v>
          </cell>
          <cell r="P921" t="str">
            <v>Esc. La Amistad</v>
          </cell>
          <cell r="Q921">
            <v>8</v>
          </cell>
          <cell r="R921">
            <v>2945</v>
          </cell>
        </row>
        <row r="922">
          <cell r="N922" t="str">
            <v>Centro Educativo</v>
          </cell>
          <cell r="O922" t="str">
            <v>Coto</v>
          </cell>
          <cell r="P922" t="str">
            <v>Esc. La Balsa</v>
          </cell>
          <cell r="Q922">
            <v>3</v>
          </cell>
          <cell r="R922">
            <v>2958</v>
          </cell>
        </row>
        <row r="923">
          <cell r="N923" t="str">
            <v>Centro Educativo</v>
          </cell>
          <cell r="O923" t="str">
            <v>Coto</v>
          </cell>
          <cell r="P923" t="str">
            <v>Esc. La Bota</v>
          </cell>
          <cell r="Q923">
            <v>11</v>
          </cell>
          <cell r="R923">
            <v>2889</v>
          </cell>
        </row>
        <row r="924">
          <cell r="N924" t="str">
            <v>Centro Educativo</v>
          </cell>
          <cell r="O924" t="str">
            <v>Coto</v>
          </cell>
          <cell r="P924" t="str">
            <v>Esc. La Campiña</v>
          </cell>
          <cell r="Q924">
            <v>9</v>
          </cell>
          <cell r="R924">
            <v>3013</v>
          </cell>
        </row>
        <row r="925">
          <cell r="N925" t="str">
            <v>Centro Educativo</v>
          </cell>
          <cell r="O925" t="str">
            <v>Coto</v>
          </cell>
          <cell r="P925" t="str">
            <v>Esc. La Chiva</v>
          </cell>
          <cell r="Q925">
            <v>8</v>
          </cell>
          <cell r="R925">
            <v>2891</v>
          </cell>
        </row>
        <row r="926">
          <cell r="N926" t="str">
            <v>Centro Educativo</v>
          </cell>
          <cell r="O926" t="str">
            <v>Coto</v>
          </cell>
          <cell r="P926" t="str">
            <v>Esc. La Concordia</v>
          </cell>
          <cell r="Q926">
            <v>9</v>
          </cell>
          <cell r="R926">
            <v>3151</v>
          </cell>
        </row>
        <row r="927">
          <cell r="N927" t="str">
            <v>Centro Educativo</v>
          </cell>
          <cell r="O927" t="str">
            <v>Coto</v>
          </cell>
          <cell r="P927" t="str">
            <v>Esc. La Escuadra</v>
          </cell>
          <cell r="Q927">
            <v>2</v>
          </cell>
          <cell r="R927">
            <v>3007</v>
          </cell>
        </row>
        <row r="928">
          <cell r="N928" t="str">
            <v>Centro Educativo</v>
          </cell>
          <cell r="O928" t="str">
            <v>Coto</v>
          </cell>
          <cell r="P928" t="str">
            <v>Esc. La Esmeralda</v>
          </cell>
          <cell r="Q928">
            <v>6</v>
          </cell>
          <cell r="R928">
            <v>5017</v>
          </cell>
        </row>
        <row r="929">
          <cell r="N929" t="str">
            <v>Centro Educativo</v>
          </cell>
          <cell r="O929" t="str">
            <v>Coto</v>
          </cell>
          <cell r="P929" t="str">
            <v>Esc. La Esperanza (Golfito)</v>
          </cell>
          <cell r="Q929">
            <v>1</v>
          </cell>
          <cell r="R929">
            <v>3220</v>
          </cell>
        </row>
        <row r="930">
          <cell r="N930" t="str">
            <v>Centro Educativo</v>
          </cell>
          <cell r="O930" t="str">
            <v>Coto</v>
          </cell>
          <cell r="P930" t="str">
            <v>Esc. La Esperanza (Guaycara)</v>
          </cell>
          <cell r="Q930">
            <v>4</v>
          </cell>
          <cell r="R930">
            <v>3257</v>
          </cell>
        </row>
        <row r="931">
          <cell r="N931" t="str">
            <v>Centro Educativo</v>
          </cell>
          <cell r="O931" t="str">
            <v>Coto</v>
          </cell>
          <cell r="P931" t="str">
            <v>Esc. La Estrella</v>
          </cell>
          <cell r="Q931">
            <v>2</v>
          </cell>
          <cell r="R931">
            <v>3036</v>
          </cell>
        </row>
        <row r="932">
          <cell r="N932" t="str">
            <v>Centro Educativo</v>
          </cell>
          <cell r="O932" t="str">
            <v>Coto</v>
          </cell>
          <cell r="P932" t="str">
            <v>Esc. La Flor Del Roble</v>
          </cell>
          <cell r="Q932">
            <v>6</v>
          </cell>
          <cell r="R932">
            <v>3043</v>
          </cell>
        </row>
        <row r="933">
          <cell r="N933" t="str">
            <v>Centro Educativo</v>
          </cell>
          <cell r="O933" t="str">
            <v>Coto</v>
          </cell>
          <cell r="P933" t="str">
            <v>Esc. La Florida</v>
          </cell>
          <cell r="Q933">
            <v>1</v>
          </cell>
          <cell r="R933">
            <v>3064</v>
          </cell>
        </row>
        <row r="934">
          <cell r="N934" t="str">
            <v>Centro Educativo</v>
          </cell>
          <cell r="O934" t="str">
            <v>Coto</v>
          </cell>
          <cell r="P934" t="str">
            <v>Esc. La Fortuna (Corredores)</v>
          </cell>
          <cell r="Q934">
            <v>9</v>
          </cell>
          <cell r="R934">
            <v>2900</v>
          </cell>
        </row>
        <row r="935">
          <cell r="N935" t="str">
            <v>Centro Educativo</v>
          </cell>
          <cell r="O935" t="str">
            <v>Coto</v>
          </cell>
          <cell r="P935" t="str">
            <v>Esc. La Fortuna (Golfito)</v>
          </cell>
          <cell r="Q935">
            <v>2</v>
          </cell>
          <cell r="R935">
            <v>3238</v>
          </cell>
        </row>
        <row r="936">
          <cell r="N936" t="str">
            <v>Centro Educativo</v>
          </cell>
          <cell r="O936" t="str">
            <v>Coto</v>
          </cell>
          <cell r="P936" t="str">
            <v>Esc. La Fuente</v>
          </cell>
          <cell r="Q936">
            <v>9</v>
          </cell>
          <cell r="R936">
            <v>2965</v>
          </cell>
        </row>
        <row r="937">
          <cell r="N937" t="str">
            <v>Centro Educativo</v>
          </cell>
          <cell r="O937" t="str">
            <v>Coto</v>
          </cell>
          <cell r="P937" t="str">
            <v>Esc. La Fuente (Corredor)</v>
          </cell>
          <cell r="Q937">
            <v>9</v>
          </cell>
          <cell r="R937">
            <v>3078</v>
          </cell>
        </row>
        <row r="938">
          <cell r="N938" t="str">
            <v>Centro Educativo</v>
          </cell>
          <cell r="O938" t="str">
            <v>Coto</v>
          </cell>
          <cell r="P938" t="str">
            <v>Esc. La Gamba</v>
          </cell>
          <cell r="Q938">
            <v>4</v>
          </cell>
          <cell r="R938">
            <v>3079</v>
          </cell>
        </row>
        <row r="939">
          <cell r="N939" t="str">
            <v>Centro Educativo</v>
          </cell>
          <cell r="O939" t="str">
            <v>Coto</v>
          </cell>
          <cell r="P939" t="str">
            <v>Esc. La Hierba</v>
          </cell>
          <cell r="Q939">
            <v>2</v>
          </cell>
          <cell r="R939">
            <v>2942</v>
          </cell>
        </row>
        <row r="940">
          <cell r="N940" t="str">
            <v>Centro Educativo</v>
          </cell>
          <cell r="O940" t="str">
            <v>Coto</v>
          </cell>
          <cell r="P940" t="str">
            <v>Esc. La Independencia</v>
          </cell>
          <cell r="Q940">
            <v>3</v>
          </cell>
          <cell r="R940">
            <v>3000</v>
          </cell>
        </row>
        <row r="941">
          <cell r="N941" t="str">
            <v>Centro Educativo</v>
          </cell>
          <cell r="O941" t="str">
            <v>Coto</v>
          </cell>
          <cell r="P941" t="str">
            <v>Esc. La Isla</v>
          </cell>
          <cell r="Q941">
            <v>5</v>
          </cell>
          <cell r="R941">
            <v>3084</v>
          </cell>
        </row>
        <row r="942">
          <cell r="N942" t="str">
            <v>Centro Educativo</v>
          </cell>
          <cell r="O942" t="str">
            <v>Coto</v>
          </cell>
          <cell r="P942" t="str">
            <v>Esc. La Julieta</v>
          </cell>
          <cell r="Q942">
            <v>4</v>
          </cell>
          <cell r="R942">
            <v>3020</v>
          </cell>
        </row>
        <row r="943">
          <cell r="N943" t="str">
            <v>Centro Educativo</v>
          </cell>
          <cell r="O943" t="str">
            <v>Coto</v>
          </cell>
          <cell r="P943" t="str">
            <v>Esc. La Libertad (Corredores)</v>
          </cell>
          <cell r="Q943">
            <v>11</v>
          </cell>
          <cell r="R943">
            <v>3001</v>
          </cell>
        </row>
        <row r="944">
          <cell r="N944" t="str">
            <v>Centro Educativo</v>
          </cell>
          <cell r="O944" t="str">
            <v>Coto</v>
          </cell>
          <cell r="P944" t="str">
            <v>Esc. La Libertad (Coto Brus)</v>
          </cell>
          <cell r="Q944">
            <v>12</v>
          </cell>
          <cell r="R944">
            <v>3225</v>
          </cell>
        </row>
        <row r="945">
          <cell r="N945" t="str">
            <v>Centro Educativo</v>
          </cell>
          <cell r="O945" t="str">
            <v>Coto</v>
          </cell>
          <cell r="P945" t="str">
            <v>Esc. La Lucha</v>
          </cell>
          <cell r="Q945">
            <v>6</v>
          </cell>
          <cell r="R945">
            <v>3085</v>
          </cell>
        </row>
        <row r="946">
          <cell r="N946" t="str">
            <v>Centro Educativo</v>
          </cell>
          <cell r="O946" t="str">
            <v>Coto</v>
          </cell>
          <cell r="P946" t="str">
            <v>Esc. La Manchuria</v>
          </cell>
          <cell r="Q946">
            <v>8</v>
          </cell>
          <cell r="R946">
            <v>3086</v>
          </cell>
        </row>
        <row r="947">
          <cell r="N947" t="str">
            <v>Centro Educativo</v>
          </cell>
          <cell r="O947" t="str">
            <v>Coto</v>
          </cell>
          <cell r="P947" t="str">
            <v>Esc. La Maravilla</v>
          </cell>
          <cell r="Q947">
            <v>5</v>
          </cell>
          <cell r="R947">
            <v>3087</v>
          </cell>
        </row>
        <row r="948">
          <cell r="N948" t="str">
            <v>Centro Educativo</v>
          </cell>
          <cell r="O948" t="str">
            <v>Coto</v>
          </cell>
          <cell r="P948" t="str">
            <v>Esc. La Mariposa</v>
          </cell>
          <cell r="Q948">
            <v>10</v>
          </cell>
          <cell r="R948">
            <v>3088</v>
          </cell>
        </row>
        <row r="949">
          <cell r="N949" t="str">
            <v>Centro Educativo</v>
          </cell>
          <cell r="O949" t="str">
            <v>Coto</v>
          </cell>
          <cell r="P949" t="str">
            <v>Esc. La Mona</v>
          </cell>
          <cell r="Q949">
            <v>1</v>
          </cell>
          <cell r="R949">
            <v>3090</v>
          </cell>
        </row>
        <row r="950">
          <cell r="N950" t="str">
            <v>Centro Educativo</v>
          </cell>
          <cell r="O950" t="str">
            <v>Coto</v>
          </cell>
          <cell r="P950" t="str">
            <v>Esc. La Nubia</v>
          </cell>
          <cell r="Q950">
            <v>9</v>
          </cell>
          <cell r="R950">
            <v>2973</v>
          </cell>
        </row>
        <row r="951">
          <cell r="N951" t="str">
            <v>Centro Educativo</v>
          </cell>
          <cell r="O951" t="str">
            <v>Coto</v>
          </cell>
          <cell r="P951" t="str">
            <v>Esc. La Orquidea</v>
          </cell>
          <cell r="Q951">
            <v>3</v>
          </cell>
          <cell r="R951">
            <v>2895</v>
          </cell>
        </row>
        <row r="952">
          <cell r="N952" t="str">
            <v>Centro Educativo</v>
          </cell>
          <cell r="O952" t="str">
            <v>Coto</v>
          </cell>
          <cell r="P952" t="str">
            <v>Esc. La Palma</v>
          </cell>
          <cell r="Q952">
            <v>11</v>
          </cell>
          <cell r="R952">
            <v>3091</v>
          </cell>
        </row>
        <row r="953">
          <cell r="N953" t="str">
            <v>Centro Educativo</v>
          </cell>
          <cell r="O953" t="str">
            <v>Coto</v>
          </cell>
          <cell r="P953" t="str">
            <v>Esc. La Peña</v>
          </cell>
          <cell r="Q953">
            <v>11</v>
          </cell>
          <cell r="R953">
            <v>3092</v>
          </cell>
        </row>
        <row r="954">
          <cell r="N954" t="str">
            <v>Centro Educativo</v>
          </cell>
          <cell r="O954" t="str">
            <v>Coto</v>
          </cell>
          <cell r="P954" t="str">
            <v>Esc. La Primavera</v>
          </cell>
          <cell r="Q954">
            <v>6</v>
          </cell>
          <cell r="R954">
            <v>2995</v>
          </cell>
        </row>
        <row r="955">
          <cell r="N955" t="str">
            <v>Centro Educativo</v>
          </cell>
          <cell r="O955" t="str">
            <v>Coto</v>
          </cell>
          <cell r="P955" t="str">
            <v>Esc. La Rivera</v>
          </cell>
          <cell r="Q955">
            <v>1</v>
          </cell>
          <cell r="R955">
            <v>2930</v>
          </cell>
        </row>
        <row r="956">
          <cell r="N956" t="str">
            <v>Centro Educativo</v>
          </cell>
          <cell r="O956" t="str">
            <v>Coto</v>
          </cell>
          <cell r="P956" t="str">
            <v>Esc. La Sansi</v>
          </cell>
          <cell r="Q956">
            <v>8</v>
          </cell>
          <cell r="R956">
            <v>3040</v>
          </cell>
        </row>
        <row r="957">
          <cell r="N957" t="str">
            <v>Centro Educativo</v>
          </cell>
          <cell r="O957" t="str">
            <v>Coto</v>
          </cell>
          <cell r="P957" t="str">
            <v>Esc. La Unión (Guaycara)</v>
          </cell>
          <cell r="Q957">
            <v>4</v>
          </cell>
          <cell r="R957">
            <v>3255</v>
          </cell>
        </row>
        <row r="958">
          <cell r="N958" t="str">
            <v>Centro Educativo</v>
          </cell>
          <cell r="O958" t="str">
            <v>Coto</v>
          </cell>
          <cell r="P958" t="str">
            <v>Esc. La Unión (Limoncito)</v>
          </cell>
          <cell r="Q958">
            <v>8</v>
          </cell>
          <cell r="R958">
            <v>3095</v>
          </cell>
        </row>
        <row r="959">
          <cell r="N959" t="str">
            <v>Centro Educativo</v>
          </cell>
          <cell r="O959" t="str">
            <v>Coto</v>
          </cell>
          <cell r="P959" t="str">
            <v>Esc. La Unión (Sabalito)</v>
          </cell>
          <cell r="Q959">
            <v>6</v>
          </cell>
          <cell r="R959">
            <v>3096</v>
          </cell>
        </row>
        <row r="960">
          <cell r="N960" t="str">
            <v>Centro Educativo</v>
          </cell>
          <cell r="O960" t="str">
            <v>Coto</v>
          </cell>
          <cell r="P960" t="str">
            <v>Esc. La Unión Del Sur (Pavón)</v>
          </cell>
          <cell r="Q960">
            <v>2</v>
          </cell>
          <cell r="R960">
            <v>3206</v>
          </cell>
        </row>
        <row r="961">
          <cell r="N961" t="str">
            <v>Centro Educativo</v>
          </cell>
          <cell r="O961" t="str">
            <v>Coto</v>
          </cell>
          <cell r="P961" t="str">
            <v>Esc. La Victoria</v>
          </cell>
          <cell r="Q961">
            <v>8</v>
          </cell>
          <cell r="R961">
            <v>3108</v>
          </cell>
        </row>
        <row r="962">
          <cell r="N962" t="str">
            <v>Centro Educativo</v>
          </cell>
          <cell r="O962" t="str">
            <v>Coto</v>
          </cell>
          <cell r="P962" t="str">
            <v>Esc. La Virgen</v>
          </cell>
          <cell r="Q962">
            <v>2</v>
          </cell>
          <cell r="R962">
            <v>2951</v>
          </cell>
        </row>
        <row r="963">
          <cell r="N963" t="str">
            <v>Centro Educativo</v>
          </cell>
          <cell r="O963" t="str">
            <v>Coto</v>
          </cell>
          <cell r="P963" t="str">
            <v>Esc. Las Brisas</v>
          </cell>
          <cell r="Q963">
            <v>5</v>
          </cell>
          <cell r="R963">
            <v>3100</v>
          </cell>
        </row>
        <row r="964">
          <cell r="N964" t="str">
            <v>Centro Educativo</v>
          </cell>
          <cell r="O964" t="str">
            <v>Coto</v>
          </cell>
          <cell r="P964" t="str">
            <v>Esc. Las Gemelas</v>
          </cell>
          <cell r="Q964">
            <v>2</v>
          </cell>
          <cell r="R964">
            <v>2949</v>
          </cell>
        </row>
        <row r="965">
          <cell r="N965" t="str">
            <v>Centro Educativo</v>
          </cell>
          <cell r="O965" t="str">
            <v>Coto</v>
          </cell>
          <cell r="P965" t="str">
            <v>Esc. Las Juntas</v>
          </cell>
          <cell r="Q965">
            <v>5</v>
          </cell>
          <cell r="R965">
            <v>3192</v>
          </cell>
        </row>
        <row r="966">
          <cell r="N966" t="str">
            <v>Centro Educativo</v>
          </cell>
          <cell r="O966" t="str">
            <v>Coto</v>
          </cell>
          <cell r="P966" t="str">
            <v>Esc. Las Marías</v>
          </cell>
          <cell r="Q966">
            <v>12</v>
          </cell>
          <cell r="R966">
            <v>3248</v>
          </cell>
        </row>
        <row r="967">
          <cell r="N967" t="str">
            <v>Centro Educativo</v>
          </cell>
          <cell r="O967" t="str">
            <v>Coto</v>
          </cell>
          <cell r="P967" t="str">
            <v>Esc. Las Mellizas</v>
          </cell>
          <cell r="Q967">
            <v>6</v>
          </cell>
          <cell r="R967">
            <v>3101</v>
          </cell>
        </row>
        <row r="968">
          <cell r="N968" t="str">
            <v>Centro Educativo</v>
          </cell>
          <cell r="O968" t="str">
            <v>Coto</v>
          </cell>
          <cell r="P968" t="str">
            <v>Esc. Las Trenzas</v>
          </cell>
          <cell r="Q968">
            <v>1</v>
          </cell>
          <cell r="R968">
            <v>3103</v>
          </cell>
        </row>
        <row r="969">
          <cell r="N969" t="str">
            <v>Centro Educativo</v>
          </cell>
          <cell r="O969" t="str">
            <v>Coto</v>
          </cell>
          <cell r="P969" t="str">
            <v>Esc. Las Vegas De Abrojo Norte</v>
          </cell>
          <cell r="Q969">
            <v>10</v>
          </cell>
          <cell r="R969">
            <v>3216</v>
          </cell>
        </row>
        <row r="970">
          <cell r="N970" t="str">
            <v>Centro Educativo</v>
          </cell>
          <cell r="O970" t="str">
            <v>Coto</v>
          </cell>
          <cell r="P970" t="str">
            <v>Esc. Las Vegas De Río Abrojo</v>
          </cell>
          <cell r="Q970">
            <v>10</v>
          </cell>
          <cell r="R970">
            <v>3104</v>
          </cell>
        </row>
        <row r="971">
          <cell r="N971" t="str">
            <v>Centro Educativo</v>
          </cell>
          <cell r="O971" t="str">
            <v>Coto</v>
          </cell>
          <cell r="P971" t="str">
            <v>Esc. Las Veguitas</v>
          </cell>
          <cell r="Q971">
            <v>10</v>
          </cell>
          <cell r="R971">
            <v>3253</v>
          </cell>
        </row>
        <row r="972">
          <cell r="N972" t="str">
            <v>Centro Educativo</v>
          </cell>
          <cell r="O972" t="str">
            <v>Coto</v>
          </cell>
          <cell r="P972" t="str">
            <v>Esc. Laurel</v>
          </cell>
          <cell r="Q972">
            <v>11</v>
          </cell>
          <cell r="R972">
            <v>3008</v>
          </cell>
        </row>
        <row r="973">
          <cell r="N973" t="str">
            <v>Centro Educativo</v>
          </cell>
          <cell r="O973" t="str">
            <v>Coto</v>
          </cell>
          <cell r="P973" t="str">
            <v>Esc. Líder Comte</v>
          </cell>
          <cell r="Q973">
            <v>2</v>
          </cell>
          <cell r="R973">
            <v>3014</v>
          </cell>
        </row>
        <row r="974">
          <cell r="N974" t="str">
            <v>Centro Educativo</v>
          </cell>
          <cell r="O974" t="str">
            <v>Coto</v>
          </cell>
          <cell r="P974" t="str">
            <v>Esc. Limoncito</v>
          </cell>
          <cell r="Q974">
            <v>8</v>
          </cell>
          <cell r="R974">
            <v>3107</v>
          </cell>
        </row>
        <row r="975">
          <cell r="N975" t="str">
            <v>Centro Educativo</v>
          </cell>
          <cell r="O975" t="str">
            <v>Coto</v>
          </cell>
          <cell r="P975" t="str">
            <v>Esc. Linda Mar</v>
          </cell>
          <cell r="Q975">
            <v>2</v>
          </cell>
          <cell r="R975">
            <v>2939</v>
          </cell>
        </row>
        <row r="976">
          <cell r="N976" t="str">
            <v>Centro Educativo</v>
          </cell>
          <cell r="O976" t="str">
            <v>Coto</v>
          </cell>
          <cell r="P976" t="str">
            <v>Esc. Linda Vista (Coto Brus)</v>
          </cell>
          <cell r="Q976">
            <v>5</v>
          </cell>
          <cell r="R976">
            <v>3067</v>
          </cell>
        </row>
        <row r="977">
          <cell r="N977" t="str">
            <v>Centro Educativo</v>
          </cell>
          <cell r="O977" t="str">
            <v>Coto</v>
          </cell>
          <cell r="P977" t="str">
            <v>Esc. Linda Vista (Golfito)</v>
          </cell>
          <cell r="Q977">
            <v>4</v>
          </cell>
          <cell r="R977">
            <v>3127</v>
          </cell>
        </row>
        <row r="978">
          <cell r="N978" t="str">
            <v>Centro Educativo</v>
          </cell>
          <cell r="O978" t="str">
            <v>Coto</v>
          </cell>
          <cell r="P978" t="str">
            <v>Esc. Llano Bonito</v>
          </cell>
          <cell r="Q978">
            <v>4</v>
          </cell>
          <cell r="R978">
            <v>2962</v>
          </cell>
        </row>
        <row r="979">
          <cell r="N979" t="str">
            <v>Centro Educativo</v>
          </cell>
          <cell r="O979" t="str">
            <v>Coto</v>
          </cell>
          <cell r="P979" t="str">
            <v>Esc. Los Ángeles (Guaycara)</v>
          </cell>
          <cell r="Q979">
            <v>4</v>
          </cell>
          <cell r="R979">
            <v>3236</v>
          </cell>
        </row>
        <row r="980">
          <cell r="N980" t="str">
            <v>Centro Educativo</v>
          </cell>
          <cell r="O980" t="str">
            <v>Coto</v>
          </cell>
          <cell r="P980" t="str">
            <v>Esc. Los Ángeles (Limoncito)</v>
          </cell>
          <cell r="Q980">
            <v>8</v>
          </cell>
          <cell r="R980">
            <v>3098</v>
          </cell>
        </row>
        <row r="981">
          <cell r="N981" t="str">
            <v>Centro Educativo</v>
          </cell>
          <cell r="O981" t="str">
            <v>Coto</v>
          </cell>
          <cell r="P981" t="str">
            <v>Esc. Los Ángeles (Sabalito)</v>
          </cell>
          <cell r="Q981">
            <v>7</v>
          </cell>
          <cell r="R981">
            <v>3109</v>
          </cell>
        </row>
        <row r="982">
          <cell r="N982" t="str">
            <v>Centro Educativo</v>
          </cell>
          <cell r="O982" t="str">
            <v>Coto</v>
          </cell>
          <cell r="P982" t="str">
            <v>Esc. Los Castaños</v>
          </cell>
          <cell r="Q982">
            <v>9</v>
          </cell>
          <cell r="R982">
            <v>3017</v>
          </cell>
        </row>
        <row r="983">
          <cell r="N983" t="str">
            <v>Centro Educativo</v>
          </cell>
          <cell r="O983" t="str">
            <v>Coto</v>
          </cell>
          <cell r="P983" t="str">
            <v>Esc. Los Pilares</v>
          </cell>
          <cell r="Q983">
            <v>7</v>
          </cell>
          <cell r="R983">
            <v>3250</v>
          </cell>
        </row>
        <row r="984">
          <cell r="N984" t="str">
            <v>Centro Educativo</v>
          </cell>
          <cell r="O984" t="str">
            <v>Coto</v>
          </cell>
          <cell r="P984" t="str">
            <v>Esc. Los Plancitos</v>
          </cell>
          <cell r="Q984">
            <v>14</v>
          </cell>
          <cell r="R984">
            <v>5529</v>
          </cell>
        </row>
        <row r="985">
          <cell r="N985" t="str">
            <v>Centro Educativo</v>
          </cell>
          <cell r="O985" t="str">
            <v>Coto</v>
          </cell>
          <cell r="P985" t="str">
            <v>Esc. Los Planes</v>
          </cell>
          <cell r="Q985">
            <v>7</v>
          </cell>
          <cell r="R985">
            <v>3110</v>
          </cell>
        </row>
        <row r="986">
          <cell r="N986" t="str">
            <v>Centro Educativo</v>
          </cell>
          <cell r="O986" t="str">
            <v>Coto</v>
          </cell>
          <cell r="P986" t="str">
            <v>Esc. Lourdes</v>
          </cell>
          <cell r="Q986">
            <v>5</v>
          </cell>
          <cell r="R986">
            <v>3111</v>
          </cell>
        </row>
        <row r="987">
          <cell r="N987" t="str">
            <v>Centro Educativo</v>
          </cell>
          <cell r="O987" t="str">
            <v>Coto</v>
          </cell>
          <cell r="P987" t="str">
            <v>Esc. Luis Wachong Lee</v>
          </cell>
          <cell r="Q987">
            <v>6</v>
          </cell>
          <cell r="R987">
            <v>3164</v>
          </cell>
        </row>
        <row r="988">
          <cell r="N988" t="str">
            <v>Centro Educativo</v>
          </cell>
          <cell r="O988" t="str">
            <v>Coto</v>
          </cell>
          <cell r="P988" t="str">
            <v>Esc. Mädäribotdä</v>
          </cell>
          <cell r="Q988">
            <v>13</v>
          </cell>
          <cell r="R988">
            <v>3054</v>
          </cell>
        </row>
        <row r="989">
          <cell r="N989" t="str">
            <v>Centro Educativo</v>
          </cell>
          <cell r="O989" t="str">
            <v>Coto</v>
          </cell>
          <cell r="P989" t="str">
            <v>Esc. Maria Auxiliadora</v>
          </cell>
          <cell r="Q989">
            <v>5</v>
          </cell>
          <cell r="R989">
            <v>4756</v>
          </cell>
        </row>
        <row r="990">
          <cell r="N990" t="str">
            <v>Centro Educativo</v>
          </cell>
          <cell r="O990" t="str">
            <v>Coto</v>
          </cell>
          <cell r="P990" t="str">
            <v>Esc. María Auxiliadora</v>
          </cell>
          <cell r="Q990">
            <v>5</v>
          </cell>
          <cell r="R990">
            <v>3041</v>
          </cell>
        </row>
        <row r="991">
          <cell r="N991" t="str">
            <v>Centro Educativo</v>
          </cell>
          <cell r="O991" t="str">
            <v>Coto</v>
          </cell>
          <cell r="P991" t="str">
            <v>Esc. Mariaributa</v>
          </cell>
          <cell r="Q991">
            <v>14</v>
          </cell>
          <cell r="R991">
            <v>5865</v>
          </cell>
        </row>
        <row r="992">
          <cell r="N992" t="str">
            <v>Centro Educativo</v>
          </cell>
          <cell r="O992" t="str">
            <v>Coto</v>
          </cell>
          <cell r="P992" t="str">
            <v>Esc. Meta Ponto</v>
          </cell>
          <cell r="Q992">
            <v>7</v>
          </cell>
          <cell r="R992">
            <v>3083</v>
          </cell>
        </row>
        <row r="993">
          <cell r="N993" t="str">
            <v>Centro Educativo</v>
          </cell>
          <cell r="O993" t="str">
            <v>Coto</v>
          </cell>
          <cell r="P993" t="str">
            <v>Esc. Miraflores</v>
          </cell>
          <cell r="Q993">
            <v>6</v>
          </cell>
          <cell r="R993">
            <v>2957</v>
          </cell>
        </row>
        <row r="994">
          <cell r="N994" t="str">
            <v>Centro Educativo</v>
          </cell>
          <cell r="O994" t="str">
            <v>Coto</v>
          </cell>
          <cell r="P994" t="str">
            <v>Esc. Miramar</v>
          </cell>
          <cell r="Q994">
            <v>10</v>
          </cell>
          <cell r="R994">
            <v>3228</v>
          </cell>
        </row>
        <row r="995">
          <cell r="N995" t="str">
            <v>Centro Educativo</v>
          </cell>
          <cell r="O995" t="str">
            <v>Coto</v>
          </cell>
          <cell r="P995" t="str">
            <v>Esc. Moisés Vincenzi Pacheco</v>
          </cell>
          <cell r="Q995">
            <v>4</v>
          </cell>
          <cell r="R995">
            <v>3112</v>
          </cell>
        </row>
        <row r="996">
          <cell r="N996" t="str">
            <v>Centro Educativo</v>
          </cell>
          <cell r="O996" t="str">
            <v>Coto</v>
          </cell>
          <cell r="P996" t="str">
            <v>Esc. Mölötübtä</v>
          </cell>
          <cell r="Q996">
            <v>14</v>
          </cell>
          <cell r="R996">
            <v>5825</v>
          </cell>
        </row>
        <row r="997">
          <cell r="N997" t="str">
            <v>Centro Educativo</v>
          </cell>
          <cell r="O997" t="str">
            <v>Coto</v>
          </cell>
          <cell r="P997" t="str">
            <v>Esc. Monte Verde</v>
          </cell>
          <cell r="Q997">
            <v>11</v>
          </cell>
          <cell r="R997">
            <v>3150</v>
          </cell>
        </row>
        <row r="998">
          <cell r="N998" t="str">
            <v>Centro Educativo</v>
          </cell>
          <cell r="O998" t="str">
            <v>Coto</v>
          </cell>
          <cell r="P998" t="str">
            <v>Esc. Mrüsara</v>
          </cell>
          <cell r="Q998">
            <v>13</v>
          </cell>
          <cell r="R998">
            <v>5564</v>
          </cell>
        </row>
        <row r="999">
          <cell r="N999" t="str">
            <v>Centro Educativo</v>
          </cell>
          <cell r="O999" t="str">
            <v>Coto</v>
          </cell>
          <cell r="P999" t="str">
            <v>Esc. Nazareth</v>
          </cell>
          <cell r="Q999">
            <v>1</v>
          </cell>
          <cell r="R999">
            <v>3035</v>
          </cell>
        </row>
        <row r="1000">
          <cell r="N1000" t="str">
            <v>Centro Educativo</v>
          </cell>
          <cell r="O1000" t="str">
            <v>Coto</v>
          </cell>
          <cell r="P1000" t="str">
            <v>Esc. Ngöbegüe</v>
          </cell>
          <cell r="Q1000">
            <v>13</v>
          </cell>
          <cell r="R1000">
            <v>2934</v>
          </cell>
        </row>
        <row r="1001">
          <cell r="N1001" t="str">
            <v>Centro Educativo</v>
          </cell>
          <cell r="O1001" t="str">
            <v>Coto</v>
          </cell>
          <cell r="P1001" t="str">
            <v>Esc. Nueva Zelandia</v>
          </cell>
          <cell r="Q1001">
            <v>4</v>
          </cell>
          <cell r="R1001">
            <v>3134</v>
          </cell>
        </row>
        <row r="1002">
          <cell r="N1002" t="str">
            <v>Centro Educativo</v>
          </cell>
          <cell r="O1002" t="str">
            <v>Coto</v>
          </cell>
          <cell r="P1002" t="str">
            <v>Esc. Palmira</v>
          </cell>
          <cell r="Q1002">
            <v>12</v>
          </cell>
          <cell r="R1002">
            <v>2915</v>
          </cell>
        </row>
        <row r="1003">
          <cell r="N1003" t="str">
            <v>Centro Educativo</v>
          </cell>
          <cell r="O1003" t="str">
            <v>Coto</v>
          </cell>
          <cell r="P1003" t="str">
            <v>Esc. Paraíso</v>
          </cell>
          <cell r="Q1003">
            <v>8</v>
          </cell>
          <cell r="R1003">
            <v>2894</v>
          </cell>
        </row>
        <row r="1004">
          <cell r="N1004" t="str">
            <v>Centro Educativo</v>
          </cell>
          <cell r="O1004" t="str">
            <v>Coto</v>
          </cell>
          <cell r="P1004" t="str">
            <v>Esc. Paso Canoas</v>
          </cell>
          <cell r="Q1004">
            <v>10</v>
          </cell>
          <cell r="R1004">
            <v>3115</v>
          </cell>
        </row>
        <row r="1005">
          <cell r="N1005" t="str">
            <v>Centro Educativo</v>
          </cell>
          <cell r="O1005" t="str">
            <v>Coto</v>
          </cell>
          <cell r="P1005" t="str">
            <v>Esc. Paso Canoas</v>
          </cell>
          <cell r="Q1005">
            <v>10</v>
          </cell>
          <cell r="R1005">
            <v>4761</v>
          </cell>
        </row>
        <row r="1006">
          <cell r="N1006" t="str">
            <v>Centro Educativo</v>
          </cell>
          <cell r="O1006" t="str">
            <v>Coto</v>
          </cell>
          <cell r="P1006" t="str">
            <v>Esc. Playa Cacao</v>
          </cell>
          <cell r="Q1006">
            <v>1</v>
          </cell>
          <cell r="R1006">
            <v>3227</v>
          </cell>
        </row>
        <row r="1007">
          <cell r="N1007" t="str">
            <v>Centro Educativo</v>
          </cell>
          <cell r="O1007" t="str">
            <v>Coto</v>
          </cell>
          <cell r="P1007" t="str">
            <v>Esc. Pueblo De Dios</v>
          </cell>
          <cell r="Q1007">
            <v>11</v>
          </cell>
          <cell r="R1007">
            <v>2925</v>
          </cell>
        </row>
        <row r="1008">
          <cell r="N1008" t="str">
            <v>Centro Educativo</v>
          </cell>
          <cell r="O1008" t="str">
            <v>Coto</v>
          </cell>
          <cell r="P1008" t="str">
            <v>Esc. Pueblo Nuevo (Aguabuena)</v>
          </cell>
          <cell r="Q1008">
            <v>7</v>
          </cell>
          <cell r="R1008">
            <v>2922</v>
          </cell>
        </row>
        <row r="1009">
          <cell r="N1009" t="str">
            <v>Centro Educativo</v>
          </cell>
          <cell r="O1009" t="str">
            <v>Coto</v>
          </cell>
          <cell r="P1009" t="str">
            <v>Esc. Pueblo Nuevo (Golfito)</v>
          </cell>
          <cell r="Q1009">
            <v>1</v>
          </cell>
          <cell r="R1009">
            <v>3128</v>
          </cell>
        </row>
        <row r="1010">
          <cell r="N1010" t="str">
            <v>Centro Educativo</v>
          </cell>
          <cell r="O1010" t="str">
            <v>Coto</v>
          </cell>
          <cell r="P1010" t="str">
            <v>Esc. Pueblo Nuevo (Sabalito)</v>
          </cell>
          <cell r="Q1010">
            <v>6</v>
          </cell>
          <cell r="R1010">
            <v>3237</v>
          </cell>
        </row>
        <row r="1011">
          <cell r="N1011" t="str">
            <v>Centro Educativo</v>
          </cell>
          <cell r="O1011" t="str">
            <v>Coto</v>
          </cell>
          <cell r="P1011" t="str">
            <v>Esc. Puerto Escondido</v>
          </cell>
          <cell r="Q1011">
            <v>3</v>
          </cell>
          <cell r="R1011">
            <v>3129</v>
          </cell>
        </row>
        <row r="1012">
          <cell r="N1012" t="str">
            <v>Centro Educativo</v>
          </cell>
          <cell r="O1012" t="str">
            <v>Coto</v>
          </cell>
          <cell r="P1012" t="str">
            <v>Esc. Puesto La Playa</v>
          </cell>
          <cell r="Q1012">
            <v>11</v>
          </cell>
          <cell r="R1012">
            <v>3260</v>
          </cell>
        </row>
        <row r="1013">
          <cell r="N1013" t="str">
            <v>Centro Educativo</v>
          </cell>
          <cell r="O1013" t="str">
            <v>Coto</v>
          </cell>
          <cell r="P1013" t="str">
            <v>Esc. Punta Banco</v>
          </cell>
          <cell r="Q1013">
            <v>2</v>
          </cell>
          <cell r="R1013">
            <v>3037</v>
          </cell>
        </row>
        <row r="1014">
          <cell r="N1014" t="str">
            <v>Centro Educativo</v>
          </cell>
          <cell r="O1014" t="str">
            <v>Coto</v>
          </cell>
          <cell r="P1014" t="str">
            <v>Esc. Punta Vanegas</v>
          </cell>
          <cell r="Q1014">
            <v>11</v>
          </cell>
          <cell r="R1014">
            <v>2953</v>
          </cell>
        </row>
        <row r="1015">
          <cell r="N1015" t="str">
            <v>Centro Educativo</v>
          </cell>
          <cell r="O1015" t="str">
            <v>Coto</v>
          </cell>
          <cell r="P1015" t="str">
            <v>Esc. Punta Zancudo</v>
          </cell>
          <cell r="Q1015">
            <v>2</v>
          </cell>
          <cell r="R1015">
            <v>3131</v>
          </cell>
        </row>
        <row r="1016">
          <cell r="N1016" t="str">
            <v>Centro Educativo</v>
          </cell>
          <cell r="O1016" t="str">
            <v>Coto</v>
          </cell>
          <cell r="P1016" t="str">
            <v>Esc. Quebrada Bonita</v>
          </cell>
          <cell r="Q1016">
            <v>7</v>
          </cell>
          <cell r="R1016">
            <v>3207</v>
          </cell>
        </row>
        <row r="1017">
          <cell r="N1017" t="str">
            <v>Centro Educativo</v>
          </cell>
          <cell r="O1017" t="str">
            <v>Coto</v>
          </cell>
          <cell r="P1017" t="str">
            <v>Esc. Quebrada La Tarde</v>
          </cell>
          <cell r="Q1017">
            <v>3</v>
          </cell>
          <cell r="R1017">
            <v>2982</v>
          </cell>
        </row>
        <row r="1018">
          <cell r="N1018" t="str">
            <v>Centro Educativo</v>
          </cell>
          <cell r="O1018" t="str">
            <v>Coto</v>
          </cell>
          <cell r="P1018" t="str">
            <v>Esc. Quiabdo (Limoncito)</v>
          </cell>
          <cell r="Q1018">
            <v>13</v>
          </cell>
          <cell r="R1018">
            <v>3081</v>
          </cell>
        </row>
        <row r="1019">
          <cell r="N1019" t="str">
            <v>Centro Educativo</v>
          </cell>
          <cell r="O1019" t="str">
            <v>Coto</v>
          </cell>
          <cell r="P1019" t="str">
            <v>Esc. Residencial Ureña</v>
          </cell>
          <cell r="Q1019">
            <v>1</v>
          </cell>
          <cell r="R1019">
            <v>2940</v>
          </cell>
        </row>
        <row r="1020">
          <cell r="N1020" t="str">
            <v>Centro Educativo</v>
          </cell>
          <cell r="O1020" t="str">
            <v>Coto</v>
          </cell>
          <cell r="P1020" t="str">
            <v>Esc. Río Bonito</v>
          </cell>
          <cell r="Q1020">
            <v>9</v>
          </cell>
          <cell r="R1020">
            <v>3235</v>
          </cell>
        </row>
        <row r="1021">
          <cell r="N1021" t="str">
            <v>Centro Educativo</v>
          </cell>
          <cell r="O1021" t="str">
            <v>Coto</v>
          </cell>
          <cell r="P1021" t="str">
            <v>Esc. Río Esquinas</v>
          </cell>
          <cell r="Q1021">
            <v>1</v>
          </cell>
          <cell r="R1021">
            <v>3138</v>
          </cell>
        </row>
        <row r="1022">
          <cell r="N1022" t="str">
            <v>Centro Educativo</v>
          </cell>
          <cell r="O1022" t="str">
            <v>Coto</v>
          </cell>
          <cell r="P1022" t="str">
            <v>Esc. Río Incendio</v>
          </cell>
          <cell r="Q1022">
            <v>11</v>
          </cell>
          <cell r="R1022">
            <v>3044</v>
          </cell>
        </row>
        <row r="1023">
          <cell r="N1023" t="str">
            <v>Centro Educativo</v>
          </cell>
          <cell r="O1023" t="str">
            <v>Coto</v>
          </cell>
          <cell r="P1023" t="str">
            <v>Esc. Río Marzo</v>
          </cell>
          <cell r="Q1023">
            <v>12</v>
          </cell>
          <cell r="R1023">
            <v>2970</v>
          </cell>
        </row>
        <row r="1024">
          <cell r="N1024" t="str">
            <v>Centro Educativo</v>
          </cell>
          <cell r="O1024" t="str">
            <v>Coto</v>
          </cell>
          <cell r="P1024" t="str">
            <v>Esc. Río Nuevo</v>
          </cell>
          <cell r="Q1024">
            <v>9</v>
          </cell>
          <cell r="R1024">
            <v>2944</v>
          </cell>
        </row>
        <row r="1025">
          <cell r="N1025" t="str">
            <v>Centro Educativo</v>
          </cell>
          <cell r="O1025" t="str">
            <v>Coto</v>
          </cell>
          <cell r="P1025" t="str">
            <v>Esc. Río Oro</v>
          </cell>
          <cell r="Q1025">
            <v>3</v>
          </cell>
          <cell r="R1025">
            <v>3137</v>
          </cell>
        </row>
        <row r="1026">
          <cell r="N1026" t="str">
            <v>Centro Educativo</v>
          </cell>
          <cell r="O1026" t="str">
            <v>Coto</v>
          </cell>
          <cell r="P1026" t="str">
            <v>Esc. Río Piro</v>
          </cell>
          <cell r="Q1026">
            <v>3</v>
          </cell>
          <cell r="R1026">
            <v>3055</v>
          </cell>
        </row>
        <row r="1027">
          <cell r="N1027" t="str">
            <v>Centro Educativo</v>
          </cell>
          <cell r="O1027" t="str">
            <v>Coto</v>
          </cell>
          <cell r="P1027" t="str">
            <v>Esc. Río Salto</v>
          </cell>
          <cell r="Q1027">
            <v>7</v>
          </cell>
          <cell r="R1027">
            <v>3027</v>
          </cell>
        </row>
        <row r="1028">
          <cell r="N1028" t="str">
            <v>Centro Educativo</v>
          </cell>
          <cell r="O1028" t="str">
            <v>Coto</v>
          </cell>
          <cell r="P1028" t="str">
            <v>Esc. Río Sereno</v>
          </cell>
          <cell r="Q1028">
            <v>6</v>
          </cell>
          <cell r="R1028">
            <v>3205</v>
          </cell>
        </row>
        <row r="1029">
          <cell r="N1029" t="str">
            <v>Centro Educativo</v>
          </cell>
          <cell r="O1029" t="str">
            <v>Coto</v>
          </cell>
          <cell r="P1029" t="str">
            <v>Esc. Roberto Sandí Azofeifa</v>
          </cell>
          <cell r="Q1029">
            <v>8</v>
          </cell>
          <cell r="R1029">
            <v>3214</v>
          </cell>
        </row>
        <row r="1030">
          <cell r="N1030" t="str">
            <v>Centro Educativo</v>
          </cell>
          <cell r="O1030" t="str">
            <v>Coto</v>
          </cell>
          <cell r="P1030" t="str">
            <v>Esc. Sabanillas</v>
          </cell>
          <cell r="Q1030">
            <v>8</v>
          </cell>
          <cell r="R1030">
            <v>3154</v>
          </cell>
        </row>
        <row r="1031">
          <cell r="N1031" t="str">
            <v>Centro Educativo</v>
          </cell>
          <cell r="O1031" t="str">
            <v>Coto</v>
          </cell>
          <cell r="P1031" t="str">
            <v>Esc. San Antonio</v>
          </cell>
          <cell r="Q1031">
            <v>10</v>
          </cell>
          <cell r="R1031">
            <v>3215</v>
          </cell>
        </row>
        <row r="1032">
          <cell r="N1032" t="str">
            <v>Centro Educativo</v>
          </cell>
          <cell r="O1032" t="str">
            <v>Coto</v>
          </cell>
          <cell r="P1032" t="str">
            <v>Esc. San Antonio De Sabalito</v>
          </cell>
          <cell r="Q1032">
            <v>6</v>
          </cell>
          <cell r="R1032">
            <v>3155</v>
          </cell>
        </row>
        <row r="1033">
          <cell r="N1033" t="str">
            <v>Centro Educativo</v>
          </cell>
          <cell r="O1033" t="str">
            <v>Coto</v>
          </cell>
          <cell r="P1033" t="str">
            <v>Esc. San Francisco (Aguabuena)</v>
          </cell>
          <cell r="Q1033">
            <v>7</v>
          </cell>
          <cell r="R1033">
            <v>3159</v>
          </cell>
        </row>
        <row r="1034">
          <cell r="N1034" t="str">
            <v>Centro Educativo</v>
          </cell>
          <cell r="O1034" t="str">
            <v>Coto</v>
          </cell>
          <cell r="P1034" t="str">
            <v>Esc. San Francisco (Sabalito)</v>
          </cell>
          <cell r="Q1034">
            <v>6</v>
          </cell>
          <cell r="R1034">
            <v>3252</v>
          </cell>
        </row>
        <row r="1035">
          <cell r="N1035" t="str">
            <v>Centro Educativo</v>
          </cell>
          <cell r="O1035" t="str">
            <v>Coto</v>
          </cell>
          <cell r="P1035" t="str">
            <v>Esc. San Gerardo</v>
          </cell>
          <cell r="Q1035">
            <v>8</v>
          </cell>
          <cell r="R1035">
            <v>3160</v>
          </cell>
        </row>
        <row r="1036">
          <cell r="N1036" t="str">
            <v>Centro Educativo</v>
          </cell>
          <cell r="O1036" t="str">
            <v>Coto</v>
          </cell>
          <cell r="P1036" t="str">
            <v>Esc. San Isidro (Corredores)</v>
          </cell>
          <cell r="Q1036">
            <v>10</v>
          </cell>
          <cell r="R1036">
            <v>2916</v>
          </cell>
        </row>
        <row r="1037">
          <cell r="N1037" t="str">
            <v>Centro Educativo</v>
          </cell>
          <cell r="O1037" t="str">
            <v>Coto</v>
          </cell>
          <cell r="P1037" t="str">
            <v>Esc. San Isidro (Coto Brus)</v>
          </cell>
          <cell r="Q1037">
            <v>7</v>
          </cell>
          <cell r="R1037">
            <v>2983</v>
          </cell>
        </row>
        <row r="1038">
          <cell r="N1038" t="str">
            <v>Centro Educativo</v>
          </cell>
          <cell r="O1038" t="str">
            <v>Coto</v>
          </cell>
          <cell r="P1038" t="str">
            <v>Esc. San Joaquín</v>
          </cell>
          <cell r="Q1038">
            <v>5</v>
          </cell>
          <cell r="R1038">
            <v>3162</v>
          </cell>
        </row>
        <row r="1039">
          <cell r="N1039" t="str">
            <v>Centro Educativo</v>
          </cell>
          <cell r="O1039" t="str">
            <v>Coto</v>
          </cell>
          <cell r="P1039" t="str">
            <v>Esc. San Jorge</v>
          </cell>
          <cell r="Q1039">
            <v>4</v>
          </cell>
          <cell r="R1039">
            <v>3145</v>
          </cell>
        </row>
        <row r="1040">
          <cell r="N1040" t="str">
            <v>Centro Educativo</v>
          </cell>
          <cell r="O1040" t="str">
            <v>Coto</v>
          </cell>
          <cell r="P1040" t="str">
            <v>Esc. San Luis</v>
          </cell>
          <cell r="Q1040">
            <v>8</v>
          </cell>
          <cell r="R1040">
            <v>3003</v>
          </cell>
        </row>
        <row r="1041">
          <cell r="N1041" t="str">
            <v>Centro Educativo</v>
          </cell>
          <cell r="O1041" t="str">
            <v>Coto</v>
          </cell>
          <cell r="P1041" t="str">
            <v>Esc. San Marcos</v>
          </cell>
          <cell r="Q1041">
            <v>6</v>
          </cell>
          <cell r="R1041">
            <v>3204</v>
          </cell>
        </row>
        <row r="1042">
          <cell r="N1042" t="str">
            <v>Centro Educativo</v>
          </cell>
          <cell r="O1042" t="str">
            <v>Coto</v>
          </cell>
          <cell r="P1042" t="str">
            <v>Esc. San Martín</v>
          </cell>
          <cell r="Q1042">
            <v>10</v>
          </cell>
          <cell r="R1042">
            <v>2927</v>
          </cell>
        </row>
        <row r="1043">
          <cell r="N1043" t="str">
            <v>Centro Educativo</v>
          </cell>
          <cell r="O1043" t="str">
            <v>Coto</v>
          </cell>
          <cell r="P1043" t="str">
            <v>Esc. San Miguel (Corredores)</v>
          </cell>
          <cell r="Q1043">
            <v>10</v>
          </cell>
          <cell r="R1043">
            <v>3254</v>
          </cell>
        </row>
        <row r="1044">
          <cell r="N1044" t="str">
            <v>Centro Educativo</v>
          </cell>
          <cell r="O1044" t="str">
            <v>Coto</v>
          </cell>
          <cell r="P1044" t="str">
            <v>Esc. San Miguel (Coto Brus)</v>
          </cell>
          <cell r="Q1044">
            <v>6</v>
          </cell>
          <cell r="R1044">
            <v>3166</v>
          </cell>
        </row>
        <row r="1045">
          <cell r="N1045" t="str">
            <v>Centro Educativo</v>
          </cell>
          <cell r="O1045" t="str">
            <v>Coto</v>
          </cell>
          <cell r="P1045" t="str">
            <v>Esc. San Miguel (Golfito)</v>
          </cell>
          <cell r="Q1045">
            <v>3</v>
          </cell>
          <cell r="R1045">
            <v>3125</v>
          </cell>
        </row>
        <row r="1046">
          <cell r="N1046" t="str">
            <v>Centro Educativo</v>
          </cell>
          <cell r="O1046" t="str">
            <v>Coto</v>
          </cell>
          <cell r="P1046" t="str">
            <v>Esc. San Rafael (Corredor)</v>
          </cell>
          <cell r="Q1046">
            <v>10</v>
          </cell>
          <cell r="R1046">
            <v>3242</v>
          </cell>
        </row>
        <row r="1047">
          <cell r="N1047" t="str">
            <v>Centro Educativo</v>
          </cell>
          <cell r="O1047" t="str">
            <v>Coto</v>
          </cell>
          <cell r="P1047" t="str">
            <v>Esc. San Rafael Norte</v>
          </cell>
          <cell r="Q1047">
            <v>13</v>
          </cell>
          <cell r="R1047">
            <v>3229</v>
          </cell>
        </row>
        <row r="1048">
          <cell r="N1048" t="str">
            <v>Centro Educativo</v>
          </cell>
          <cell r="O1048" t="str">
            <v>Coto</v>
          </cell>
          <cell r="P1048" t="str">
            <v>Esc. San Ramón (Sabalito)</v>
          </cell>
          <cell r="Q1048">
            <v>6</v>
          </cell>
          <cell r="R1048">
            <v>3187</v>
          </cell>
        </row>
        <row r="1049">
          <cell r="N1049" t="str">
            <v>Centro Educativo</v>
          </cell>
          <cell r="O1049" t="str">
            <v>Coto</v>
          </cell>
          <cell r="P1049" t="str">
            <v>Esc. San Ramón De Rio Claro</v>
          </cell>
          <cell r="Q1049">
            <v>4</v>
          </cell>
          <cell r="R1049">
            <v>2981</v>
          </cell>
        </row>
        <row r="1050">
          <cell r="N1050" t="str">
            <v>Centro Educativo</v>
          </cell>
          <cell r="O1050" t="str">
            <v>Coto</v>
          </cell>
          <cell r="P1050" t="str">
            <v>Esc. Santa Cecilia (Aguabuena)</v>
          </cell>
          <cell r="Q1050">
            <v>7</v>
          </cell>
          <cell r="R1050">
            <v>3194</v>
          </cell>
        </row>
        <row r="1051">
          <cell r="N1051" t="str">
            <v>Centro Educativo</v>
          </cell>
          <cell r="O1051" t="str">
            <v>Coto</v>
          </cell>
          <cell r="P1051" t="str">
            <v>Esc. Santa Cecilia (Corredores)</v>
          </cell>
          <cell r="Q1051">
            <v>9</v>
          </cell>
          <cell r="R1051">
            <v>3139</v>
          </cell>
        </row>
        <row r="1052">
          <cell r="N1052" t="str">
            <v>Centro Educativo</v>
          </cell>
          <cell r="O1052" t="str">
            <v>Coto</v>
          </cell>
          <cell r="P1052" t="str">
            <v>Esc. Santa Cecilia (Limoncito)</v>
          </cell>
          <cell r="Q1052">
            <v>8</v>
          </cell>
          <cell r="R1052">
            <v>3230</v>
          </cell>
        </row>
        <row r="1053">
          <cell r="N1053" t="str">
            <v>Centro Educativo</v>
          </cell>
          <cell r="O1053" t="str">
            <v>Coto</v>
          </cell>
          <cell r="P1053" t="str">
            <v>Esc. Santa Clara (Coto Brus)</v>
          </cell>
          <cell r="Q1053">
            <v>8</v>
          </cell>
          <cell r="R1053">
            <v>3208</v>
          </cell>
        </row>
        <row r="1054">
          <cell r="N1054" t="str">
            <v>Centro Educativo</v>
          </cell>
          <cell r="O1054" t="str">
            <v>Coto</v>
          </cell>
          <cell r="P1054" t="str">
            <v>Esc. Santa Clara (Golfito)</v>
          </cell>
          <cell r="Q1054">
            <v>2</v>
          </cell>
          <cell r="R1054">
            <v>2912</v>
          </cell>
        </row>
        <row r="1055">
          <cell r="N1055" t="str">
            <v>Centro Educativo</v>
          </cell>
          <cell r="O1055" t="str">
            <v>Coto</v>
          </cell>
          <cell r="P1055" t="str">
            <v>Esc. Santa Constanza</v>
          </cell>
          <cell r="Q1055">
            <v>5</v>
          </cell>
          <cell r="R1055">
            <v>3195</v>
          </cell>
        </row>
        <row r="1056">
          <cell r="N1056" t="str">
            <v>Centro Educativo</v>
          </cell>
          <cell r="O1056" t="str">
            <v>Coto</v>
          </cell>
          <cell r="P1056" t="str">
            <v>Esc. Santa Elena</v>
          </cell>
          <cell r="Q1056">
            <v>12</v>
          </cell>
          <cell r="R1056">
            <v>2990</v>
          </cell>
        </row>
        <row r="1057">
          <cell r="N1057" t="str">
            <v>Centro Educativo</v>
          </cell>
          <cell r="O1057" t="str">
            <v>Coto</v>
          </cell>
          <cell r="P1057" t="str">
            <v>Esc. Santa Fe</v>
          </cell>
          <cell r="Q1057">
            <v>12</v>
          </cell>
          <cell r="R1057">
            <v>3221</v>
          </cell>
        </row>
        <row r="1058">
          <cell r="N1058" t="str">
            <v>Centro Educativo</v>
          </cell>
          <cell r="O1058" t="str">
            <v>Coto</v>
          </cell>
          <cell r="P1058" t="str">
            <v>Esc. Santa Lucía</v>
          </cell>
          <cell r="Q1058">
            <v>11</v>
          </cell>
          <cell r="R1058">
            <v>3057</v>
          </cell>
        </row>
        <row r="1059">
          <cell r="N1059" t="str">
            <v>Centro Educativo</v>
          </cell>
          <cell r="O1059" t="str">
            <v>Coto</v>
          </cell>
          <cell r="P1059" t="str">
            <v>Esc. Santa María De Pittier</v>
          </cell>
          <cell r="Q1059">
            <v>12</v>
          </cell>
          <cell r="R1059">
            <v>3116</v>
          </cell>
        </row>
        <row r="1060">
          <cell r="N1060" t="str">
            <v>Centro Educativo</v>
          </cell>
          <cell r="O1060" t="str">
            <v>Coto</v>
          </cell>
          <cell r="P1060" t="str">
            <v>Esc. Santa Marta (Aguabuena)</v>
          </cell>
          <cell r="Q1060">
            <v>7</v>
          </cell>
          <cell r="R1060">
            <v>3147</v>
          </cell>
        </row>
        <row r="1061">
          <cell r="N1061" t="str">
            <v>Centro Educativo</v>
          </cell>
          <cell r="O1061" t="str">
            <v>Coto</v>
          </cell>
          <cell r="P1061" t="str">
            <v>Esc. Santa Marta (Corredores)</v>
          </cell>
          <cell r="Q1061">
            <v>10</v>
          </cell>
          <cell r="R1061">
            <v>3197</v>
          </cell>
        </row>
        <row r="1062">
          <cell r="N1062" t="str">
            <v>Centro Educativo</v>
          </cell>
          <cell r="O1062" t="str">
            <v>Coto</v>
          </cell>
          <cell r="P1062" t="str">
            <v>Esc. Santa Marta (Limoncito)</v>
          </cell>
          <cell r="Q1062">
            <v>8</v>
          </cell>
          <cell r="R1062">
            <v>2956</v>
          </cell>
        </row>
        <row r="1063">
          <cell r="N1063" t="str">
            <v>Centro Educativo</v>
          </cell>
          <cell r="O1063" t="str">
            <v>Coto</v>
          </cell>
          <cell r="P1063" t="str">
            <v>Esc. Santa Rita</v>
          </cell>
          <cell r="Q1063">
            <v>8</v>
          </cell>
          <cell r="R1063">
            <v>3224</v>
          </cell>
        </row>
        <row r="1064">
          <cell r="N1064" t="str">
            <v>Centro Educativo</v>
          </cell>
          <cell r="O1064" t="str">
            <v>Coto</v>
          </cell>
          <cell r="P1064" t="str">
            <v>Esc. Santa Rosa (Corredores)</v>
          </cell>
          <cell r="Q1064">
            <v>11</v>
          </cell>
          <cell r="R1064">
            <v>2908</v>
          </cell>
        </row>
        <row r="1065">
          <cell r="N1065" t="str">
            <v>Centro Educativo</v>
          </cell>
          <cell r="O1065" t="str">
            <v>Coto</v>
          </cell>
          <cell r="P1065" t="str">
            <v>Esc. Santa Rosa (Coto Brus)</v>
          </cell>
          <cell r="Q1065">
            <v>6</v>
          </cell>
          <cell r="R1065">
            <v>3198</v>
          </cell>
        </row>
        <row r="1066">
          <cell r="N1066" t="str">
            <v>Centro Educativo</v>
          </cell>
          <cell r="O1066" t="str">
            <v>Coto</v>
          </cell>
          <cell r="P1066" t="str">
            <v>Esc. Santa Teresita</v>
          </cell>
          <cell r="Q1066">
            <v>6</v>
          </cell>
          <cell r="R1066">
            <v>3210</v>
          </cell>
        </row>
        <row r="1067">
          <cell r="N1067" t="str">
            <v>Centro Educativo</v>
          </cell>
          <cell r="O1067" t="str">
            <v>Coto</v>
          </cell>
          <cell r="P1067" t="str">
            <v>Esc. Santiago</v>
          </cell>
          <cell r="Q1067">
            <v>4</v>
          </cell>
          <cell r="R1067">
            <v>3136</v>
          </cell>
        </row>
        <row r="1068">
          <cell r="N1068" t="str">
            <v>Centro Educativo</v>
          </cell>
          <cell r="O1068" t="str">
            <v>Coto</v>
          </cell>
          <cell r="P1068" t="str">
            <v>Esc. Santiago De Caracol</v>
          </cell>
          <cell r="Q1068">
            <v>9</v>
          </cell>
          <cell r="R1068">
            <v>3199</v>
          </cell>
        </row>
        <row r="1069">
          <cell r="N1069" t="str">
            <v>Centro Educativo</v>
          </cell>
          <cell r="O1069" t="str">
            <v>Coto</v>
          </cell>
          <cell r="P1069" t="str">
            <v>Esc. Saturnino Cedeño Cedeño</v>
          </cell>
          <cell r="Q1069">
            <v>3</v>
          </cell>
          <cell r="R1069">
            <v>3201</v>
          </cell>
        </row>
        <row r="1070">
          <cell r="N1070" t="str">
            <v>Centro Educativo</v>
          </cell>
          <cell r="O1070" t="str">
            <v>Coto</v>
          </cell>
          <cell r="P1070" t="str">
            <v>Esc. Siete Colinas</v>
          </cell>
          <cell r="Q1070">
            <v>5</v>
          </cell>
          <cell r="R1070">
            <v>2943</v>
          </cell>
        </row>
        <row r="1071">
          <cell r="N1071" t="str">
            <v>Centro Educativo</v>
          </cell>
          <cell r="O1071" t="str">
            <v>Coto</v>
          </cell>
          <cell r="P1071" t="str">
            <v>Esc. Surik</v>
          </cell>
          <cell r="Q1071">
            <v>11</v>
          </cell>
          <cell r="R1071">
            <v>2976</v>
          </cell>
        </row>
        <row r="1072">
          <cell r="N1072" t="str">
            <v>Centro Educativo</v>
          </cell>
          <cell r="O1072" t="str">
            <v>Coto</v>
          </cell>
          <cell r="P1072" t="str">
            <v>Esc. Tigrito</v>
          </cell>
          <cell r="Q1072">
            <v>2</v>
          </cell>
          <cell r="R1072">
            <v>3146</v>
          </cell>
        </row>
        <row r="1073">
          <cell r="N1073" t="str">
            <v>Centro Educativo</v>
          </cell>
          <cell r="O1073" t="str">
            <v>Coto</v>
          </cell>
          <cell r="P1073" t="str">
            <v>Esc. Torre Alta</v>
          </cell>
          <cell r="Q1073">
            <v>8</v>
          </cell>
          <cell r="R1073">
            <v>3213</v>
          </cell>
        </row>
        <row r="1074">
          <cell r="N1074" t="str">
            <v>Centro Educativo</v>
          </cell>
          <cell r="O1074" t="str">
            <v>Coto</v>
          </cell>
          <cell r="P1074" t="str">
            <v>Esc. Tres Ríos</v>
          </cell>
          <cell r="Q1074">
            <v>5</v>
          </cell>
          <cell r="R1074">
            <v>2950</v>
          </cell>
        </row>
        <row r="1075">
          <cell r="N1075" t="str">
            <v>Centro Educativo</v>
          </cell>
          <cell r="O1075" t="str">
            <v>Coto</v>
          </cell>
          <cell r="P1075" t="str">
            <v>Esc. Valle Azul</v>
          </cell>
          <cell r="Q1075">
            <v>7</v>
          </cell>
          <cell r="R1075">
            <v>2948</v>
          </cell>
        </row>
        <row r="1076">
          <cell r="N1076" t="str">
            <v>Centro Educativo</v>
          </cell>
          <cell r="O1076" t="str">
            <v>Coto</v>
          </cell>
          <cell r="P1076" t="str">
            <v>Esc. Valle Hermoso</v>
          </cell>
          <cell r="Q1076">
            <v>6</v>
          </cell>
          <cell r="R1076">
            <v>2918</v>
          </cell>
        </row>
        <row r="1077">
          <cell r="N1077" t="str">
            <v>Centro Educativo</v>
          </cell>
          <cell r="O1077" t="str">
            <v>Coto</v>
          </cell>
          <cell r="P1077" t="str">
            <v>Esc. Valle Los Cedros</v>
          </cell>
          <cell r="Q1077">
            <v>4</v>
          </cell>
          <cell r="R1077">
            <v>2919</v>
          </cell>
        </row>
        <row r="1078">
          <cell r="N1078" t="str">
            <v>Centro Educativo</v>
          </cell>
          <cell r="O1078" t="str">
            <v>Coto</v>
          </cell>
          <cell r="P1078" t="str">
            <v>Esc. Vereh</v>
          </cell>
          <cell r="Q1078">
            <v>11</v>
          </cell>
          <cell r="R1078">
            <v>3028</v>
          </cell>
        </row>
        <row r="1079">
          <cell r="N1079" t="str">
            <v>Centro Educativo</v>
          </cell>
          <cell r="O1079" t="str">
            <v>Coto</v>
          </cell>
          <cell r="P1079" t="str">
            <v>Esc. Villa Nueva</v>
          </cell>
          <cell r="Q1079">
            <v>4</v>
          </cell>
          <cell r="R1079">
            <v>3124</v>
          </cell>
        </row>
        <row r="1080">
          <cell r="N1080" t="str">
            <v>Centro Educativo</v>
          </cell>
          <cell r="O1080" t="str">
            <v>Coto</v>
          </cell>
          <cell r="P1080" t="str">
            <v>Esc. Villa Palacios (Limoncito)</v>
          </cell>
          <cell r="Q1080">
            <v>13</v>
          </cell>
          <cell r="R1080">
            <v>3023</v>
          </cell>
        </row>
        <row r="1081">
          <cell r="N1081" t="str">
            <v>Centro Educativo</v>
          </cell>
          <cell r="O1081" t="str">
            <v>Coto</v>
          </cell>
          <cell r="P1081" t="str">
            <v>Esc. Villa Roma</v>
          </cell>
          <cell r="Q1081">
            <v>7</v>
          </cell>
          <cell r="R1081">
            <v>2907</v>
          </cell>
        </row>
        <row r="1082">
          <cell r="N1082" t="str">
            <v>Centro Educativo</v>
          </cell>
          <cell r="O1082" t="str">
            <v>Coto</v>
          </cell>
          <cell r="P1082" t="str">
            <v>Esc. Viquilla Dos</v>
          </cell>
          <cell r="Q1082">
            <v>4</v>
          </cell>
          <cell r="R1082">
            <v>2893</v>
          </cell>
        </row>
        <row r="1083">
          <cell r="N1083" t="str">
            <v>Centro Educativo</v>
          </cell>
          <cell r="O1083" t="str">
            <v>Coto</v>
          </cell>
          <cell r="P1083" t="str">
            <v>Esc. Vista Del Mar</v>
          </cell>
          <cell r="Q1083">
            <v>2</v>
          </cell>
          <cell r="R1083">
            <v>3149</v>
          </cell>
        </row>
        <row r="1084">
          <cell r="N1084" t="str">
            <v>Centro Educativo</v>
          </cell>
          <cell r="O1084" t="str">
            <v>Coto</v>
          </cell>
          <cell r="P1084" t="str">
            <v>Experimental Bilingüe De Agua Buena</v>
          </cell>
          <cell r="Q1084">
            <v>7</v>
          </cell>
          <cell r="R1084">
            <v>4127</v>
          </cell>
        </row>
        <row r="1085">
          <cell r="N1085" t="str">
            <v>Centro Educativo</v>
          </cell>
          <cell r="O1085" t="str">
            <v>Coto</v>
          </cell>
          <cell r="P1085" t="str">
            <v>Ipec Agua Buena</v>
          </cell>
          <cell r="Q1085">
            <v>7</v>
          </cell>
          <cell r="R1085">
            <v>4887</v>
          </cell>
        </row>
        <row r="1086">
          <cell r="N1086" t="str">
            <v>Centro Educativo</v>
          </cell>
          <cell r="O1086" t="str">
            <v>Coto</v>
          </cell>
          <cell r="P1086" t="str">
            <v>Liceo Bilingüe Italo Costarricense</v>
          </cell>
          <cell r="Q1086">
            <v>5</v>
          </cell>
          <cell r="R1086">
            <v>6156</v>
          </cell>
        </row>
        <row r="1087">
          <cell r="N1087" t="str">
            <v>Centro Educativo</v>
          </cell>
          <cell r="O1087" t="str">
            <v>Coto</v>
          </cell>
          <cell r="P1087" t="str">
            <v>Liceo Ciudad Neily</v>
          </cell>
          <cell r="Q1087">
            <v>9</v>
          </cell>
          <cell r="R1087">
            <v>4125</v>
          </cell>
        </row>
        <row r="1088">
          <cell r="N1088" t="str">
            <v>Centro Educativo</v>
          </cell>
          <cell r="O1088" t="str">
            <v>Coto</v>
          </cell>
          <cell r="P1088" t="str">
            <v>Liceo Ciudad Neily</v>
          </cell>
          <cell r="Q1088">
            <v>9</v>
          </cell>
          <cell r="R1088">
            <v>5893</v>
          </cell>
        </row>
        <row r="1089">
          <cell r="N1089" t="str">
            <v>Centro Educativo</v>
          </cell>
          <cell r="O1089" t="str">
            <v>Coto</v>
          </cell>
          <cell r="P1089" t="str">
            <v>Liceo Comte</v>
          </cell>
          <cell r="Q1089">
            <v>2</v>
          </cell>
          <cell r="R1089">
            <v>4123</v>
          </cell>
        </row>
        <row r="1090">
          <cell r="N1090" t="str">
            <v>Centro Educativo</v>
          </cell>
          <cell r="O1090" t="str">
            <v>Coto</v>
          </cell>
          <cell r="P1090" t="str">
            <v>Liceo Rural Abrojo Moctezuma</v>
          </cell>
          <cell r="Q1090">
            <v>13</v>
          </cell>
          <cell r="R1090">
            <v>5575</v>
          </cell>
        </row>
        <row r="1091">
          <cell r="N1091" t="str">
            <v>Centro Educativo</v>
          </cell>
          <cell r="O1091" t="str">
            <v>Coto</v>
          </cell>
          <cell r="P1091" t="str">
            <v>Liceo Rural Alto Comte</v>
          </cell>
          <cell r="Q1091">
            <v>14</v>
          </cell>
          <cell r="R1091">
            <v>5843</v>
          </cell>
        </row>
        <row r="1092">
          <cell r="N1092" t="str">
            <v>Centro Educativo</v>
          </cell>
          <cell r="O1092" t="str">
            <v>Coto</v>
          </cell>
          <cell r="P1092" t="str">
            <v>Liceo Rural Alto Guaymi</v>
          </cell>
          <cell r="Q1092">
            <v>14</v>
          </cell>
          <cell r="R1092">
            <v>5842</v>
          </cell>
        </row>
        <row r="1093">
          <cell r="N1093" t="str">
            <v>Centro Educativo</v>
          </cell>
          <cell r="O1093" t="str">
            <v>Coto</v>
          </cell>
          <cell r="P1093" t="str">
            <v>Liceo Rural El Progreso</v>
          </cell>
          <cell r="Q1093">
            <v>14</v>
          </cell>
          <cell r="R1093">
            <v>6571</v>
          </cell>
        </row>
        <row r="1094">
          <cell r="N1094" t="str">
            <v>Centro Educativo</v>
          </cell>
          <cell r="O1094" t="str">
            <v>Coto</v>
          </cell>
          <cell r="P1094" t="str">
            <v>Liceo Rural Paraiso</v>
          </cell>
          <cell r="Q1094">
            <v>8</v>
          </cell>
          <cell r="R1094">
            <v>5981</v>
          </cell>
        </row>
        <row r="1095">
          <cell r="N1095" t="str">
            <v>Centro Educativo</v>
          </cell>
          <cell r="O1095" t="str">
            <v>Coto</v>
          </cell>
          <cell r="P1095" t="str">
            <v>Liceo Rural San Rafael</v>
          </cell>
          <cell r="Q1095">
            <v>13</v>
          </cell>
          <cell r="R1095">
            <v>5657</v>
          </cell>
        </row>
        <row r="1096">
          <cell r="N1096" t="str">
            <v>Centro Educativo</v>
          </cell>
          <cell r="O1096" t="str">
            <v>Coto</v>
          </cell>
          <cell r="P1096" t="str">
            <v>Liceo Rural Santa Rosa</v>
          </cell>
          <cell r="Q1096">
            <v>11</v>
          </cell>
          <cell r="R1096">
            <v>5576</v>
          </cell>
        </row>
        <row r="1097">
          <cell r="N1097" t="str">
            <v>Centro Educativo</v>
          </cell>
          <cell r="O1097" t="str">
            <v>Coto</v>
          </cell>
          <cell r="P1097" t="str">
            <v>Liceo Sabanillas</v>
          </cell>
          <cell r="Q1097">
            <v>8</v>
          </cell>
          <cell r="R1097">
            <v>5350</v>
          </cell>
        </row>
        <row r="1098">
          <cell r="N1098" t="str">
            <v>Centro Educativo</v>
          </cell>
          <cell r="O1098" t="str">
            <v>Coto</v>
          </cell>
          <cell r="P1098" t="str">
            <v>Nocturno De Ciudad Neily</v>
          </cell>
          <cell r="Q1098">
            <v>9</v>
          </cell>
          <cell r="R1098">
            <v>4881</v>
          </cell>
        </row>
        <row r="1099">
          <cell r="N1099" t="str">
            <v>Centro Educativo</v>
          </cell>
          <cell r="O1099" t="str">
            <v>Coto</v>
          </cell>
          <cell r="P1099" t="str">
            <v>Nocturno De Golfito</v>
          </cell>
          <cell r="Q1099">
            <v>1</v>
          </cell>
          <cell r="R1099">
            <v>4882</v>
          </cell>
        </row>
        <row r="1100">
          <cell r="N1100" t="str">
            <v>Centro Educativo</v>
          </cell>
          <cell r="O1100" t="str">
            <v>Coto</v>
          </cell>
          <cell r="P1100" t="str">
            <v>Nocturno De San Vito</v>
          </cell>
          <cell r="Q1100">
            <v>5</v>
          </cell>
          <cell r="R1100">
            <v>4883</v>
          </cell>
        </row>
        <row r="1101">
          <cell r="N1101" t="str">
            <v>Centro Educativo</v>
          </cell>
          <cell r="O1101" t="str">
            <v>Coto</v>
          </cell>
          <cell r="P1101" t="str">
            <v>Nocturno Guaycara</v>
          </cell>
          <cell r="Q1101">
            <v>4</v>
          </cell>
          <cell r="R1101">
            <v>5732</v>
          </cell>
        </row>
        <row r="1102">
          <cell r="N1102" t="str">
            <v>Centro Educativo</v>
          </cell>
          <cell r="O1102" t="str">
            <v>Coto</v>
          </cell>
          <cell r="P1102" t="str">
            <v>Nocturno La Cuesta</v>
          </cell>
          <cell r="Q1102">
            <v>10</v>
          </cell>
          <cell r="R1102">
            <v>4888</v>
          </cell>
        </row>
        <row r="1103">
          <cell r="N1103" t="str">
            <v>Centro Educativo</v>
          </cell>
          <cell r="O1103" t="str">
            <v>Coto</v>
          </cell>
          <cell r="P1103" t="str">
            <v>Pograma Itinerante Segunda Lengua I Y Ii Ciclo</v>
          </cell>
          <cell r="Q1103">
            <v>1</v>
          </cell>
          <cell r="R1103">
            <v>5678</v>
          </cell>
        </row>
        <row r="1104">
          <cell r="N1104" t="str">
            <v>Centro Educativo</v>
          </cell>
          <cell r="O1104" t="str">
            <v>Coto</v>
          </cell>
          <cell r="P1104" t="str">
            <v>Prog. Educ. Abierta Coto</v>
          </cell>
          <cell r="Q1104">
            <v>1</v>
          </cell>
          <cell r="R1104">
            <v>6616</v>
          </cell>
        </row>
        <row r="1105">
          <cell r="N1105" t="str">
            <v>Centro Educativo</v>
          </cell>
          <cell r="O1105" t="str">
            <v>Coto</v>
          </cell>
          <cell r="P1105" t="str">
            <v>Serv. Itin. Com. El Encuentro</v>
          </cell>
          <cell r="Q1105">
            <v>5</v>
          </cell>
          <cell r="R1105">
            <v>3933</v>
          </cell>
        </row>
        <row r="1106">
          <cell r="N1106" t="str">
            <v>Centro Educativo</v>
          </cell>
          <cell r="O1106" t="str">
            <v>Coto</v>
          </cell>
          <cell r="P1106" t="str">
            <v>Serv. Itin. Ens. Espec. Coto</v>
          </cell>
          <cell r="Q1106">
            <v>1</v>
          </cell>
          <cell r="R1106">
            <v>4768</v>
          </cell>
        </row>
        <row r="1107">
          <cell r="N1107" t="str">
            <v>Centro Educativo</v>
          </cell>
          <cell r="O1107" t="str">
            <v>Desamparados</v>
          </cell>
          <cell r="P1107" t="str">
            <v>Asoc. De Damas Salesianas</v>
          </cell>
          <cell r="Q1107">
            <v>3</v>
          </cell>
          <cell r="R1107">
            <v>6414</v>
          </cell>
        </row>
        <row r="1108">
          <cell r="N1108" t="str">
            <v>Centro Educativo</v>
          </cell>
          <cell r="O1108" t="str">
            <v>Desamparados</v>
          </cell>
          <cell r="P1108" t="str">
            <v>C.T.P Maximo Quesada</v>
          </cell>
          <cell r="Q1108">
            <v>1</v>
          </cell>
          <cell r="R1108">
            <v>5366</v>
          </cell>
        </row>
        <row r="1109">
          <cell r="N1109" t="str">
            <v>Centro Educativo</v>
          </cell>
          <cell r="O1109" t="str">
            <v>Desamparados</v>
          </cell>
          <cell r="P1109" t="str">
            <v>C.T.P. Braulio Odio Herrera</v>
          </cell>
          <cell r="Q1109">
            <v>3</v>
          </cell>
          <cell r="R1109">
            <v>6583</v>
          </cell>
        </row>
        <row r="1110">
          <cell r="N1110" t="str">
            <v>Centro Educativo</v>
          </cell>
          <cell r="O1110" t="str">
            <v>Desamparados</v>
          </cell>
          <cell r="P1110" t="str">
            <v>C.T.P. De Acosta</v>
          </cell>
          <cell r="Q1110">
            <v>5</v>
          </cell>
          <cell r="R1110">
            <v>4162</v>
          </cell>
        </row>
        <row r="1111">
          <cell r="N1111" t="str">
            <v>Centro Educativo</v>
          </cell>
          <cell r="O1111" t="str">
            <v>Desamparados</v>
          </cell>
          <cell r="P1111" t="str">
            <v>C.T.P. De Acosta</v>
          </cell>
          <cell r="Q1111">
            <v>5</v>
          </cell>
          <cell r="R1111">
            <v>4368</v>
          </cell>
        </row>
        <row r="1112">
          <cell r="N1112" t="str">
            <v>Centro Educativo</v>
          </cell>
          <cell r="O1112" t="str">
            <v>Desamparados</v>
          </cell>
          <cell r="P1112" t="str">
            <v>C.T.P. De Aserri</v>
          </cell>
          <cell r="Q1112">
            <v>3</v>
          </cell>
          <cell r="R1112">
            <v>6531</v>
          </cell>
        </row>
        <row r="1113">
          <cell r="N1113" t="str">
            <v>Centro Educativo</v>
          </cell>
          <cell r="O1113" t="str">
            <v>Desamparados</v>
          </cell>
          <cell r="P1113" t="str">
            <v>C.T.P. Dos Cercas</v>
          </cell>
          <cell r="Q1113">
            <v>1</v>
          </cell>
          <cell r="R1113">
            <v>4158</v>
          </cell>
        </row>
        <row r="1114">
          <cell r="N1114" t="str">
            <v>Centro Educativo</v>
          </cell>
          <cell r="O1114" t="str">
            <v>Desamparados</v>
          </cell>
          <cell r="P1114" t="str">
            <v>C.T.P. Dos Cercas</v>
          </cell>
          <cell r="Q1114">
            <v>1</v>
          </cell>
          <cell r="R1114">
            <v>4378</v>
          </cell>
        </row>
        <row r="1115">
          <cell r="N1115" t="str">
            <v>Centro Educativo</v>
          </cell>
          <cell r="O1115" t="str">
            <v>Desamparados</v>
          </cell>
          <cell r="P1115" t="str">
            <v>C.T.P. Jose Albertazzi</v>
          </cell>
          <cell r="Q1115">
            <v>2</v>
          </cell>
          <cell r="R1115">
            <v>6104</v>
          </cell>
        </row>
        <row r="1116">
          <cell r="N1116" t="str">
            <v>Centro Educativo</v>
          </cell>
          <cell r="O1116" t="str">
            <v>Desamparados</v>
          </cell>
          <cell r="P1116" t="str">
            <v>C.T.P. Jose Figueres Ferrer</v>
          </cell>
          <cell r="Q1116">
            <v>4</v>
          </cell>
          <cell r="R1116">
            <v>4160</v>
          </cell>
        </row>
        <row r="1117">
          <cell r="N1117" t="str">
            <v>Centro Educativo</v>
          </cell>
          <cell r="O1117" t="str">
            <v>Desamparados</v>
          </cell>
          <cell r="P1117" t="str">
            <v>C.T.P. Jose Maria Zeledon Brenes</v>
          </cell>
          <cell r="Q1117">
            <v>2</v>
          </cell>
          <cell r="R1117">
            <v>6574</v>
          </cell>
        </row>
        <row r="1118">
          <cell r="N1118" t="str">
            <v>Centro Educativo</v>
          </cell>
          <cell r="O1118" t="str">
            <v>Desamparados</v>
          </cell>
          <cell r="P1118" t="str">
            <v>C.T.P. Maximo Quesada</v>
          </cell>
          <cell r="Q1118">
            <v>1</v>
          </cell>
          <cell r="R1118">
            <v>6527</v>
          </cell>
        </row>
        <row r="1119">
          <cell r="N1119" t="str">
            <v>Centro Educativo</v>
          </cell>
          <cell r="O1119" t="str">
            <v>Desamparados</v>
          </cell>
          <cell r="P1119" t="str">
            <v>C.T.P. Monseñor Sanabria</v>
          </cell>
          <cell r="Q1119">
            <v>7</v>
          </cell>
          <cell r="R1119">
            <v>4159</v>
          </cell>
        </row>
        <row r="1120">
          <cell r="N1120" t="str">
            <v>Centro Educativo</v>
          </cell>
          <cell r="O1120" t="str">
            <v>Desamparados</v>
          </cell>
          <cell r="P1120" t="str">
            <v>C.T.P. Roberto Gamboa Valverde</v>
          </cell>
          <cell r="Q1120">
            <v>7</v>
          </cell>
          <cell r="R1120">
            <v>6582</v>
          </cell>
        </row>
        <row r="1121">
          <cell r="N1121" t="str">
            <v>Centro Educativo</v>
          </cell>
          <cell r="O1121" t="str">
            <v>Desamparados</v>
          </cell>
          <cell r="P1121" t="str">
            <v>C.T.P. San Juan Sur</v>
          </cell>
          <cell r="Q1121">
            <v>4</v>
          </cell>
          <cell r="R1121">
            <v>4161</v>
          </cell>
        </row>
        <row r="1122">
          <cell r="N1122" t="str">
            <v>Centro Educativo</v>
          </cell>
          <cell r="O1122" t="str">
            <v>Desamparados</v>
          </cell>
          <cell r="P1122" t="str">
            <v>Caipad Afiace-Centro De Adultos Apmgd</v>
          </cell>
          <cell r="Q1122">
            <v>1</v>
          </cell>
          <cell r="R1122">
            <v>5509</v>
          </cell>
        </row>
        <row r="1123">
          <cell r="N1123" t="str">
            <v>Centro Educativo</v>
          </cell>
          <cell r="O1123" t="str">
            <v>Desamparados</v>
          </cell>
          <cell r="P1123" t="str">
            <v>Caipad Apriopeda</v>
          </cell>
          <cell r="Q1123">
            <v>5</v>
          </cell>
          <cell r="R1123">
            <v>5097</v>
          </cell>
        </row>
        <row r="1124">
          <cell r="N1124" t="str">
            <v>Centro Educativo</v>
          </cell>
          <cell r="O1124" t="str">
            <v>Desamparados</v>
          </cell>
          <cell r="P1124" t="str">
            <v>Centro Enseñanza Especial Lenin Salazar Quesada</v>
          </cell>
          <cell r="Q1124">
            <v>5</v>
          </cell>
          <cell r="R1124">
            <v>5557</v>
          </cell>
        </row>
        <row r="1125">
          <cell r="N1125" t="str">
            <v>Centro Educativo</v>
          </cell>
          <cell r="O1125" t="str">
            <v>Desamparados</v>
          </cell>
          <cell r="P1125" t="str">
            <v>Centro Integral San Felipe Neri</v>
          </cell>
          <cell r="Q1125">
            <v>1</v>
          </cell>
          <cell r="R1125">
            <v>4352</v>
          </cell>
        </row>
        <row r="1126">
          <cell r="N1126" t="str">
            <v>Centro Educativo</v>
          </cell>
          <cell r="O1126" t="str">
            <v>Desamparados</v>
          </cell>
          <cell r="P1126" t="str">
            <v>Cindea San Juan De Dios</v>
          </cell>
          <cell r="Q1126">
            <v>2</v>
          </cell>
          <cell r="R1126">
            <v>5280</v>
          </cell>
        </row>
        <row r="1127">
          <cell r="N1127" t="str">
            <v>Centro Educativo</v>
          </cell>
          <cell r="O1127" t="str">
            <v>Desamparados</v>
          </cell>
          <cell r="P1127" t="str">
            <v>Cnvmts. C.T.P. De Acosta</v>
          </cell>
          <cell r="Q1127">
            <v>5</v>
          </cell>
          <cell r="R1127">
            <v>6246</v>
          </cell>
        </row>
        <row r="1128">
          <cell r="N1128" t="str">
            <v>Centro Educativo</v>
          </cell>
          <cell r="O1128" t="str">
            <v>Desamparados</v>
          </cell>
          <cell r="P1128" t="str">
            <v>Cnvmts. C.T.P. Dos Cercas</v>
          </cell>
          <cell r="Q1128">
            <v>1</v>
          </cell>
          <cell r="R1128">
            <v>6246</v>
          </cell>
        </row>
        <row r="1129">
          <cell r="N1129" t="str">
            <v>Centro Educativo</v>
          </cell>
          <cell r="O1129" t="str">
            <v>Desamparados</v>
          </cell>
          <cell r="P1129" t="str">
            <v>Cnvmts. C.T.P. Jose Albertazzi Avendaño</v>
          </cell>
          <cell r="Q1129">
            <v>2</v>
          </cell>
          <cell r="R1129">
            <v>6246</v>
          </cell>
        </row>
        <row r="1130">
          <cell r="N1130" t="str">
            <v>Centro Educativo</v>
          </cell>
          <cell r="O1130" t="str">
            <v>Desamparados</v>
          </cell>
          <cell r="P1130" t="str">
            <v>Cnvmts. Liceo De Aserri</v>
          </cell>
          <cell r="Q1130">
            <v>3</v>
          </cell>
          <cell r="R1130">
            <v>6246</v>
          </cell>
        </row>
        <row r="1131">
          <cell r="N1131" t="str">
            <v>Centro Educativo</v>
          </cell>
          <cell r="O1131" t="str">
            <v>Desamparados</v>
          </cell>
          <cell r="P1131" t="str">
            <v>Cnvmts. Liceo De Calle Fallas</v>
          </cell>
          <cell r="Q1131">
            <v>7</v>
          </cell>
          <cell r="R1131">
            <v>6246</v>
          </cell>
        </row>
        <row r="1132">
          <cell r="N1132" t="str">
            <v>Centro Educativo</v>
          </cell>
          <cell r="O1132" t="str">
            <v>Desamparados</v>
          </cell>
          <cell r="P1132" t="str">
            <v>Cnvmts. Liceo San Gabriel</v>
          </cell>
          <cell r="Q1132">
            <v>3</v>
          </cell>
          <cell r="R1132">
            <v>6246</v>
          </cell>
        </row>
        <row r="1133">
          <cell r="N1133" t="str">
            <v>Centro Educativo</v>
          </cell>
          <cell r="O1133" t="str">
            <v>Desamparados</v>
          </cell>
          <cell r="P1133" t="str">
            <v>Cnvmts. Liceo San Miguel</v>
          </cell>
          <cell r="Q1133">
            <v>2</v>
          </cell>
          <cell r="R1133">
            <v>6246</v>
          </cell>
        </row>
        <row r="1134">
          <cell r="N1134" t="str">
            <v>Centro Educativo</v>
          </cell>
          <cell r="O1134" t="str">
            <v>Desamparados</v>
          </cell>
          <cell r="P1134" t="str">
            <v>Colegio De Gravilias</v>
          </cell>
          <cell r="Q1134">
            <v>1</v>
          </cell>
          <cell r="R1134">
            <v>5072</v>
          </cell>
        </row>
        <row r="1135">
          <cell r="N1135" t="str">
            <v>Centro Educativo</v>
          </cell>
          <cell r="O1135" t="str">
            <v>Desamparados</v>
          </cell>
          <cell r="P1135" t="str">
            <v>Colegio De Gravilias</v>
          </cell>
          <cell r="Q1135">
            <v>1</v>
          </cell>
          <cell r="R1135">
            <v>5234</v>
          </cell>
        </row>
        <row r="1136">
          <cell r="N1136" t="str">
            <v>Centro Educativo</v>
          </cell>
          <cell r="O1136" t="str">
            <v>Desamparados</v>
          </cell>
          <cell r="P1136" t="str">
            <v>Coned Acosta</v>
          </cell>
          <cell r="Q1136">
            <v>5</v>
          </cell>
          <cell r="R1136">
            <v>6427</v>
          </cell>
        </row>
        <row r="1137">
          <cell r="N1137" t="str">
            <v>Centro Educativo</v>
          </cell>
          <cell r="O1137" t="str">
            <v>Desamparados</v>
          </cell>
          <cell r="P1137" t="str">
            <v>Esc. Agua Blanca</v>
          </cell>
          <cell r="Q1137">
            <v>5</v>
          </cell>
          <cell r="R1137">
            <v>475</v>
          </cell>
        </row>
        <row r="1138">
          <cell r="N1138" t="str">
            <v>Centro Educativo</v>
          </cell>
          <cell r="O1138" t="str">
            <v>Desamparados</v>
          </cell>
          <cell r="P1138" t="str">
            <v>Esc. Agustin Segura</v>
          </cell>
          <cell r="Q1138">
            <v>4</v>
          </cell>
          <cell r="R1138">
            <v>516</v>
          </cell>
        </row>
        <row r="1139">
          <cell r="N1139" t="str">
            <v>Centro Educativo</v>
          </cell>
          <cell r="O1139" t="str">
            <v>Desamparados</v>
          </cell>
          <cell r="P1139" t="str">
            <v>Esc. Alejandro Rodriguez Rodriguez</v>
          </cell>
          <cell r="Q1139">
            <v>3</v>
          </cell>
          <cell r="R1139">
            <v>583</v>
          </cell>
        </row>
        <row r="1140">
          <cell r="N1140" t="str">
            <v>Centro Educativo</v>
          </cell>
          <cell r="O1140" t="str">
            <v>Desamparados</v>
          </cell>
          <cell r="P1140" t="str">
            <v>Esc. Andrés Corrales Mora</v>
          </cell>
          <cell r="Q1140">
            <v>3</v>
          </cell>
          <cell r="R1140">
            <v>545</v>
          </cell>
        </row>
        <row r="1141">
          <cell r="N1141" t="str">
            <v>Centro Educativo</v>
          </cell>
          <cell r="O1141" t="str">
            <v>Desamparados</v>
          </cell>
          <cell r="P1141" t="str">
            <v>Esc. Aruba</v>
          </cell>
          <cell r="Q1141">
            <v>2</v>
          </cell>
          <cell r="R1141">
            <v>4929</v>
          </cell>
        </row>
        <row r="1142">
          <cell r="N1142" t="str">
            <v>Centro Educativo</v>
          </cell>
          <cell r="O1142" t="str">
            <v>Desamparados</v>
          </cell>
          <cell r="P1142" t="str">
            <v>Esc. Bajo De Cedral</v>
          </cell>
          <cell r="Q1142">
            <v>3</v>
          </cell>
          <cell r="R1142">
            <v>485</v>
          </cell>
        </row>
        <row r="1143">
          <cell r="N1143" t="str">
            <v>Centro Educativo</v>
          </cell>
          <cell r="O1143" t="str">
            <v>Desamparados</v>
          </cell>
          <cell r="P1143" t="str">
            <v>Esc. Bajo Los Arias</v>
          </cell>
          <cell r="Q1143">
            <v>5</v>
          </cell>
          <cell r="R1143">
            <v>482</v>
          </cell>
        </row>
        <row r="1144">
          <cell r="N1144" t="str">
            <v>Centro Educativo</v>
          </cell>
          <cell r="O1144" t="str">
            <v>Desamparados</v>
          </cell>
          <cell r="P1144" t="str">
            <v>Esc. Bajos De Plomo</v>
          </cell>
          <cell r="Q1144">
            <v>6</v>
          </cell>
          <cell r="R1144">
            <v>584</v>
          </cell>
        </row>
        <row r="1145">
          <cell r="N1145" t="str">
            <v>Centro Educativo</v>
          </cell>
          <cell r="O1145" t="str">
            <v>Desamparados</v>
          </cell>
          <cell r="P1145" t="str">
            <v>Esc. Bajos De Praga</v>
          </cell>
          <cell r="Q1145">
            <v>3</v>
          </cell>
          <cell r="R1145">
            <v>570</v>
          </cell>
        </row>
        <row r="1146">
          <cell r="N1146" t="str">
            <v>Centro Educativo</v>
          </cell>
          <cell r="O1146" t="str">
            <v>Desamparados</v>
          </cell>
          <cell r="P1146" t="str">
            <v>Esc. Barrio Lámparas</v>
          </cell>
          <cell r="Q1146">
            <v>3</v>
          </cell>
          <cell r="R1146">
            <v>323</v>
          </cell>
        </row>
        <row r="1147">
          <cell r="N1147" t="str">
            <v>Centro Educativo</v>
          </cell>
          <cell r="O1147" t="str">
            <v>Desamparados</v>
          </cell>
          <cell r="P1147" t="str">
            <v>Esc. Braulio Castro Chacón</v>
          </cell>
          <cell r="Q1147">
            <v>5</v>
          </cell>
          <cell r="R1147">
            <v>539</v>
          </cell>
        </row>
        <row r="1148">
          <cell r="N1148" t="str">
            <v>Centro Educativo</v>
          </cell>
          <cell r="O1148" t="str">
            <v>Desamparados</v>
          </cell>
          <cell r="P1148" t="str">
            <v>Esc. Braulio Odio Herrera</v>
          </cell>
          <cell r="Q1148">
            <v>3</v>
          </cell>
          <cell r="R1148">
            <v>537</v>
          </cell>
        </row>
        <row r="1149">
          <cell r="N1149" t="str">
            <v>Centro Educativo</v>
          </cell>
          <cell r="O1149" t="str">
            <v>Desamparados</v>
          </cell>
          <cell r="P1149" t="str">
            <v>Esc. Cangrejal</v>
          </cell>
          <cell r="Q1149">
            <v>6</v>
          </cell>
          <cell r="R1149">
            <v>493</v>
          </cell>
        </row>
        <row r="1150">
          <cell r="N1150" t="str">
            <v>Centro Educativo</v>
          </cell>
          <cell r="O1150" t="str">
            <v>Desamparados</v>
          </cell>
          <cell r="P1150" t="str">
            <v>Esc. Capri</v>
          </cell>
          <cell r="Q1150">
            <v>2</v>
          </cell>
          <cell r="R1150">
            <v>4372</v>
          </cell>
        </row>
        <row r="1151">
          <cell r="N1151" t="str">
            <v>Centro Educativo</v>
          </cell>
          <cell r="O1151" t="str">
            <v>Desamparados</v>
          </cell>
          <cell r="P1151" t="str">
            <v>Esc. Caragral</v>
          </cell>
          <cell r="Q1151">
            <v>5</v>
          </cell>
          <cell r="R1151">
            <v>494</v>
          </cell>
        </row>
        <row r="1152">
          <cell r="N1152" t="str">
            <v>Centro Educativo</v>
          </cell>
          <cell r="O1152" t="str">
            <v>Desamparados</v>
          </cell>
          <cell r="P1152" t="str">
            <v>Esc. Caspirola</v>
          </cell>
          <cell r="Q1152">
            <v>6</v>
          </cell>
          <cell r="R1152">
            <v>586</v>
          </cell>
        </row>
        <row r="1153">
          <cell r="N1153" t="str">
            <v>Centro Educativo</v>
          </cell>
          <cell r="O1153" t="str">
            <v>Desamparados</v>
          </cell>
          <cell r="P1153" t="str">
            <v>Esc. Cecilia Orlich Figueres</v>
          </cell>
          <cell r="Q1153">
            <v>4</v>
          </cell>
          <cell r="R1153">
            <v>525</v>
          </cell>
        </row>
        <row r="1154">
          <cell r="N1154" t="str">
            <v>Centro Educativo</v>
          </cell>
          <cell r="O1154" t="str">
            <v>Desamparados</v>
          </cell>
          <cell r="P1154" t="str">
            <v>Esc. Cecilio Piedra Gutierrez</v>
          </cell>
          <cell r="Q1154">
            <v>4</v>
          </cell>
          <cell r="R1154">
            <v>510</v>
          </cell>
        </row>
        <row r="1155">
          <cell r="N1155" t="str">
            <v>Centro Educativo</v>
          </cell>
          <cell r="O1155" t="str">
            <v>Desamparados</v>
          </cell>
          <cell r="P1155" t="str">
            <v>Esc. Cedral Arriba</v>
          </cell>
          <cell r="Q1155">
            <v>3</v>
          </cell>
          <cell r="R1155">
            <v>5534</v>
          </cell>
        </row>
        <row r="1156">
          <cell r="N1156" t="str">
            <v>Centro Educativo</v>
          </cell>
          <cell r="O1156" t="str">
            <v>Desamparados</v>
          </cell>
          <cell r="P1156" t="str">
            <v>Esc. Ceiba Alta</v>
          </cell>
          <cell r="Q1156">
            <v>6</v>
          </cell>
          <cell r="R1156">
            <v>496</v>
          </cell>
        </row>
        <row r="1157">
          <cell r="N1157" t="str">
            <v>Centro Educativo</v>
          </cell>
          <cell r="O1157" t="str">
            <v>Desamparados</v>
          </cell>
          <cell r="P1157" t="str">
            <v>Esc. Ceiba Baja</v>
          </cell>
          <cell r="Q1157">
            <v>6</v>
          </cell>
          <cell r="R1157">
            <v>520</v>
          </cell>
        </row>
        <row r="1158">
          <cell r="N1158" t="str">
            <v>Centro Educativo</v>
          </cell>
          <cell r="O1158" t="str">
            <v>Desamparados</v>
          </cell>
          <cell r="P1158" t="str">
            <v>Esc. Ceiba Este</v>
          </cell>
          <cell r="Q1158">
            <v>6</v>
          </cell>
          <cell r="R1158">
            <v>521</v>
          </cell>
        </row>
        <row r="1159">
          <cell r="N1159" t="str">
            <v>Centro Educativo</v>
          </cell>
          <cell r="O1159" t="str">
            <v>Desamparados</v>
          </cell>
          <cell r="P1159" t="str">
            <v>Esc. Chirogres</v>
          </cell>
          <cell r="Q1159">
            <v>4</v>
          </cell>
          <cell r="R1159">
            <v>526</v>
          </cell>
        </row>
        <row r="1160">
          <cell r="N1160" t="str">
            <v>Centro Educativo</v>
          </cell>
          <cell r="O1160" t="str">
            <v>Desamparados</v>
          </cell>
          <cell r="P1160" t="str">
            <v>Esc. Ciudadela Fátima</v>
          </cell>
          <cell r="Q1160">
            <v>1</v>
          </cell>
          <cell r="R1160">
            <v>509</v>
          </cell>
        </row>
        <row r="1161">
          <cell r="N1161" t="str">
            <v>Centro Educativo</v>
          </cell>
          <cell r="O1161" t="str">
            <v>Desamparados</v>
          </cell>
          <cell r="P1161" t="str">
            <v>Esc. Colorado</v>
          </cell>
          <cell r="Q1161">
            <v>6</v>
          </cell>
          <cell r="R1161">
            <v>5689</v>
          </cell>
        </row>
        <row r="1162">
          <cell r="N1162" t="str">
            <v>Centro Educativo</v>
          </cell>
          <cell r="O1162" t="str">
            <v>Desamparados</v>
          </cell>
          <cell r="P1162" t="str">
            <v>Esc. Corazon De Jesus</v>
          </cell>
          <cell r="Q1162">
            <v>3</v>
          </cell>
          <cell r="R1162">
            <v>4382</v>
          </cell>
        </row>
        <row r="1163">
          <cell r="N1163" t="str">
            <v>Centro Educativo</v>
          </cell>
          <cell r="O1163" t="str">
            <v>Desamparados</v>
          </cell>
          <cell r="P1163" t="str">
            <v>Esc. Corazón De Jesús</v>
          </cell>
          <cell r="Q1163">
            <v>3</v>
          </cell>
          <cell r="R1163">
            <v>505</v>
          </cell>
        </row>
        <row r="1164">
          <cell r="N1164" t="str">
            <v>Centro Educativo</v>
          </cell>
          <cell r="O1164" t="str">
            <v>Desamparados</v>
          </cell>
          <cell r="P1164" t="str">
            <v>Esc. Cristóbal Colón</v>
          </cell>
          <cell r="Q1164">
            <v>5</v>
          </cell>
          <cell r="R1164">
            <v>559</v>
          </cell>
        </row>
        <row r="1165">
          <cell r="N1165" t="str">
            <v>Centro Educativo</v>
          </cell>
          <cell r="O1165" t="str">
            <v>Desamparados</v>
          </cell>
          <cell r="P1165" t="str">
            <v>Esc. Domingo Faustino Sarmiento</v>
          </cell>
          <cell r="Q1165">
            <v>3</v>
          </cell>
          <cell r="R1165">
            <v>4930</v>
          </cell>
        </row>
        <row r="1166">
          <cell r="N1166" t="str">
            <v>Centro Educativo</v>
          </cell>
          <cell r="O1166" t="str">
            <v>Desamparados</v>
          </cell>
          <cell r="P1166" t="str">
            <v>Esc. Dos Cercas</v>
          </cell>
          <cell r="Q1166">
            <v>1</v>
          </cell>
          <cell r="R1166">
            <v>593</v>
          </cell>
        </row>
        <row r="1167">
          <cell r="N1167" t="str">
            <v>Centro Educativo</v>
          </cell>
          <cell r="O1167" t="str">
            <v>Desamparados</v>
          </cell>
          <cell r="P1167" t="str">
            <v>Esc. Dos Cercas</v>
          </cell>
          <cell r="Q1167">
            <v>1</v>
          </cell>
          <cell r="R1167">
            <v>4373</v>
          </cell>
        </row>
        <row r="1168">
          <cell r="N1168" t="str">
            <v>Centro Educativo</v>
          </cell>
          <cell r="O1168" t="str">
            <v>Desamparados</v>
          </cell>
          <cell r="P1168" t="str">
            <v>Esc. Dr. Calderon Muñoz</v>
          </cell>
          <cell r="Q1168">
            <v>2</v>
          </cell>
          <cell r="R1168">
            <v>4359</v>
          </cell>
        </row>
        <row r="1169">
          <cell r="N1169" t="str">
            <v>Centro Educativo</v>
          </cell>
          <cell r="O1169" t="str">
            <v>Desamparados</v>
          </cell>
          <cell r="P1169" t="str">
            <v>Esc. Dr. Calderón Muñoz</v>
          </cell>
          <cell r="Q1169">
            <v>2</v>
          </cell>
          <cell r="R1169">
            <v>514</v>
          </cell>
        </row>
        <row r="1170">
          <cell r="N1170" t="str">
            <v>Centro Educativo</v>
          </cell>
          <cell r="O1170" t="str">
            <v>Desamparados</v>
          </cell>
          <cell r="P1170" t="str">
            <v>Esc. Dr. Mariano Figueres Forges</v>
          </cell>
          <cell r="Q1170">
            <v>4</v>
          </cell>
          <cell r="R1170">
            <v>571</v>
          </cell>
        </row>
        <row r="1171">
          <cell r="N1171" t="str">
            <v>Centro Educativo</v>
          </cell>
          <cell r="O1171" t="str">
            <v>Desamparados</v>
          </cell>
          <cell r="P1171" t="str">
            <v>Esc. Edwin Porras Ulloa</v>
          </cell>
          <cell r="Q1171">
            <v>2</v>
          </cell>
          <cell r="R1171">
            <v>513</v>
          </cell>
        </row>
        <row r="1172">
          <cell r="N1172" t="str">
            <v>Centro Educativo</v>
          </cell>
          <cell r="O1172" t="str">
            <v>Desamparados</v>
          </cell>
          <cell r="P1172" t="str">
            <v>Esc. El Manzano</v>
          </cell>
          <cell r="Q1172">
            <v>4</v>
          </cell>
          <cell r="R1172">
            <v>507</v>
          </cell>
        </row>
        <row r="1173">
          <cell r="N1173" t="str">
            <v>Centro Educativo</v>
          </cell>
          <cell r="O1173" t="str">
            <v>Desamparados</v>
          </cell>
          <cell r="P1173" t="str">
            <v>Esc. El Rosario</v>
          </cell>
          <cell r="Q1173">
            <v>4</v>
          </cell>
          <cell r="R1173">
            <v>551</v>
          </cell>
        </row>
        <row r="1174">
          <cell r="N1174" t="str">
            <v>Centro Educativo</v>
          </cell>
          <cell r="O1174" t="str">
            <v>Desamparados</v>
          </cell>
          <cell r="P1174" t="str">
            <v>Esc. El Tigre</v>
          </cell>
          <cell r="Q1174">
            <v>3</v>
          </cell>
          <cell r="R1174">
            <v>508</v>
          </cell>
        </row>
        <row r="1175">
          <cell r="N1175" t="str">
            <v>Centro Educativo</v>
          </cell>
          <cell r="O1175" t="str">
            <v>Desamparados</v>
          </cell>
          <cell r="P1175" t="str">
            <v>Esc. Elias Jimenez Castro</v>
          </cell>
          <cell r="Q1175">
            <v>7</v>
          </cell>
          <cell r="R1175">
            <v>4366</v>
          </cell>
        </row>
        <row r="1176">
          <cell r="N1176" t="str">
            <v>Centro Educativo</v>
          </cell>
          <cell r="O1176" t="str">
            <v>Desamparados</v>
          </cell>
          <cell r="P1176" t="str">
            <v>Esc. Elías Jiménez Castro</v>
          </cell>
          <cell r="Q1176">
            <v>7</v>
          </cell>
          <cell r="R1176">
            <v>567</v>
          </cell>
        </row>
        <row r="1177">
          <cell r="N1177" t="str">
            <v>Centro Educativo</v>
          </cell>
          <cell r="O1177" t="str">
            <v>Desamparados</v>
          </cell>
          <cell r="P1177" t="str">
            <v>Esc. Fernando De Aragón</v>
          </cell>
          <cell r="Q1177">
            <v>5</v>
          </cell>
          <cell r="R1177">
            <v>582</v>
          </cell>
        </row>
        <row r="1178">
          <cell r="N1178" t="str">
            <v>Centro Educativo</v>
          </cell>
          <cell r="O1178" t="str">
            <v>Desamparados</v>
          </cell>
          <cell r="P1178" t="str">
            <v>Esc. Finca Capri</v>
          </cell>
          <cell r="Q1178">
            <v>2</v>
          </cell>
          <cell r="R1178">
            <v>477</v>
          </cell>
        </row>
        <row r="1179">
          <cell r="N1179" t="str">
            <v>Centro Educativo</v>
          </cell>
          <cell r="O1179" t="str">
            <v>Desamparados</v>
          </cell>
          <cell r="P1179" t="str">
            <v>Esc. Floria Zeledón Trejos</v>
          </cell>
          <cell r="Q1179">
            <v>3</v>
          </cell>
          <cell r="R1179">
            <v>536</v>
          </cell>
        </row>
        <row r="1180">
          <cell r="N1180" t="str">
            <v>Centro Educativo</v>
          </cell>
          <cell r="O1180" t="str">
            <v>Desamparados</v>
          </cell>
          <cell r="P1180" t="str">
            <v>Esc. Francisco Gamboa Mora</v>
          </cell>
          <cell r="Q1180">
            <v>1</v>
          </cell>
          <cell r="R1180">
            <v>548</v>
          </cell>
        </row>
        <row r="1181">
          <cell r="N1181" t="str">
            <v>Centro Educativo</v>
          </cell>
          <cell r="O1181" t="str">
            <v>Desamparados</v>
          </cell>
          <cell r="P1181" t="str">
            <v>Esc. Gabriel Brenes Robles</v>
          </cell>
          <cell r="Q1181">
            <v>3</v>
          </cell>
          <cell r="R1181">
            <v>558</v>
          </cell>
        </row>
        <row r="1182">
          <cell r="N1182" t="str">
            <v>Centro Educativo</v>
          </cell>
          <cell r="O1182" t="str">
            <v>Desamparados</v>
          </cell>
          <cell r="P1182" t="str">
            <v>Esc. Gabriel Brenes Robles</v>
          </cell>
          <cell r="Q1182">
            <v>3</v>
          </cell>
          <cell r="R1182">
            <v>4374</v>
          </cell>
        </row>
        <row r="1183">
          <cell r="N1183" t="str">
            <v>Centro Educativo</v>
          </cell>
          <cell r="O1183" t="str">
            <v>Desamparados</v>
          </cell>
          <cell r="P1183" t="str">
            <v>Esc. Guaitil</v>
          </cell>
          <cell r="Q1183">
            <v>5</v>
          </cell>
          <cell r="R1183">
            <v>512</v>
          </cell>
        </row>
        <row r="1184">
          <cell r="N1184" t="str">
            <v>Centro Educativo</v>
          </cell>
          <cell r="O1184" t="str">
            <v>Desamparados</v>
          </cell>
          <cell r="P1184" t="str">
            <v>Esc. Guatuso</v>
          </cell>
          <cell r="Q1184">
            <v>1</v>
          </cell>
          <cell r="R1184">
            <v>590</v>
          </cell>
        </row>
        <row r="1185">
          <cell r="N1185" t="str">
            <v>Centro Educativo</v>
          </cell>
          <cell r="O1185" t="str">
            <v>Desamparados</v>
          </cell>
          <cell r="P1185" t="str">
            <v>Esc. Herberth Farrer Knights</v>
          </cell>
          <cell r="Q1185">
            <v>3</v>
          </cell>
          <cell r="R1185">
            <v>473</v>
          </cell>
        </row>
        <row r="1186">
          <cell r="N1186" t="str">
            <v>Centro Educativo</v>
          </cell>
          <cell r="O1186" t="str">
            <v>Desamparados</v>
          </cell>
          <cell r="P1186" t="str">
            <v>Esc. Higuito</v>
          </cell>
          <cell r="Q1186">
            <v>2</v>
          </cell>
          <cell r="R1186">
            <v>490</v>
          </cell>
        </row>
        <row r="1187">
          <cell r="N1187" t="str">
            <v>Centro Educativo</v>
          </cell>
          <cell r="O1187" t="str">
            <v>Desamparados</v>
          </cell>
          <cell r="P1187" t="str">
            <v>Esc. Ildefonso Camacho Portuguéz</v>
          </cell>
          <cell r="Q1187">
            <v>3</v>
          </cell>
          <cell r="R1187">
            <v>484</v>
          </cell>
        </row>
        <row r="1188">
          <cell r="N1188" t="str">
            <v>Centro Educativo</v>
          </cell>
          <cell r="O1188" t="str">
            <v>Desamparados</v>
          </cell>
          <cell r="P1188" t="str">
            <v>Esc. Isabel La Católica</v>
          </cell>
          <cell r="Q1188">
            <v>5</v>
          </cell>
          <cell r="R1188">
            <v>499</v>
          </cell>
        </row>
        <row r="1189">
          <cell r="N1189" t="str">
            <v>Centro Educativo</v>
          </cell>
          <cell r="O1189" t="str">
            <v>Desamparados</v>
          </cell>
          <cell r="P1189" t="str">
            <v>Esc. Jesús Morales Garbanzo</v>
          </cell>
          <cell r="Q1189">
            <v>4</v>
          </cell>
          <cell r="R1189">
            <v>592</v>
          </cell>
        </row>
        <row r="1190">
          <cell r="N1190" t="str">
            <v>Centro Educativo</v>
          </cell>
          <cell r="O1190" t="str">
            <v>Desamparados</v>
          </cell>
          <cell r="P1190" t="str">
            <v>Esc. Jesús Quesada Alvarado</v>
          </cell>
          <cell r="Q1190">
            <v>5</v>
          </cell>
          <cell r="R1190">
            <v>619</v>
          </cell>
        </row>
        <row r="1191">
          <cell r="N1191" t="str">
            <v>Centro Educativo</v>
          </cell>
          <cell r="O1191" t="str">
            <v>Desamparados</v>
          </cell>
          <cell r="P1191" t="str">
            <v>Esc. Jesús Rojas Cruz</v>
          </cell>
          <cell r="Q1191">
            <v>6</v>
          </cell>
          <cell r="R1191">
            <v>530</v>
          </cell>
        </row>
        <row r="1192">
          <cell r="N1192" t="str">
            <v>Centro Educativo</v>
          </cell>
          <cell r="O1192" t="str">
            <v>Desamparados</v>
          </cell>
          <cell r="P1192" t="str">
            <v>Esc. Joaquin Garcia Monge</v>
          </cell>
          <cell r="Q1192">
            <v>7</v>
          </cell>
          <cell r="R1192">
            <v>4355</v>
          </cell>
        </row>
        <row r="1193">
          <cell r="N1193" t="str">
            <v>Centro Educativo</v>
          </cell>
          <cell r="O1193" t="str">
            <v>Desamparados</v>
          </cell>
          <cell r="P1193" t="str">
            <v>Esc. Joaquín García Monge</v>
          </cell>
          <cell r="Q1193">
            <v>7</v>
          </cell>
          <cell r="R1193">
            <v>504</v>
          </cell>
        </row>
        <row r="1194">
          <cell r="N1194" t="str">
            <v>Centro Educativo</v>
          </cell>
          <cell r="O1194" t="str">
            <v>Desamparados</v>
          </cell>
          <cell r="P1194" t="str">
            <v>Esc. Jocotal Abajo</v>
          </cell>
          <cell r="Q1194">
            <v>3</v>
          </cell>
          <cell r="R1194">
            <v>517</v>
          </cell>
        </row>
        <row r="1195">
          <cell r="N1195" t="str">
            <v>Centro Educativo</v>
          </cell>
          <cell r="O1195" t="str">
            <v>Desamparados</v>
          </cell>
          <cell r="P1195" t="str">
            <v>Esc. José Ángel Padilla Solís</v>
          </cell>
          <cell r="Q1195">
            <v>4</v>
          </cell>
          <cell r="R1195">
            <v>497</v>
          </cell>
        </row>
        <row r="1196">
          <cell r="N1196" t="str">
            <v>Centro Educativo</v>
          </cell>
          <cell r="O1196" t="str">
            <v>Desamparados</v>
          </cell>
          <cell r="P1196" t="str">
            <v>Esc. José María Zeledón Brenes</v>
          </cell>
          <cell r="Q1196">
            <v>2</v>
          </cell>
          <cell r="R1196">
            <v>506</v>
          </cell>
        </row>
        <row r="1197">
          <cell r="N1197" t="str">
            <v>Centro Educativo</v>
          </cell>
          <cell r="O1197" t="str">
            <v>Desamparados</v>
          </cell>
          <cell r="P1197" t="str">
            <v>Esc. José Navarro Araya</v>
          </cell>
          <cell r="Q1197">
            <v>4</v>
          </cell>
          <cell r="R1197">
            <v>599</v>
          </cell>
        </row>
        <row r="1198">
          <cell r="N1198" t="str">
            <v>Centro Educativo</v>
          </cell>
          <cell r="O1198" t="str">
            <v>Desamparados</v>
          </cell>
          <cell r="P1198" t="str">
            <v>Esc. José Trinidad Mora Valverde</v>
          </cell>
          <cell r="Q1198">
            <v>7</v>
          </cell>
          <cell r="R1198">
            <v>492</v>
          </cell>
        </row>
        <row r="1199">
          <cell r="N1199" t="str">
            <v>Centro Educativo</v>
          </cell>
          <cell r="O1199" t="str">
            <v>Desamparados</v>
          </cell>
          <cell r="P1199" t="str">
            <v>Esc. Juan Calderón Valverde</v>
          </cell>
          <cell r="Q1199">
            <v>5</v>
          </cell>
          <cell r="R1199">
            <v>498</v>
          </cell>
        </row>
        <row r="1200">
          <cell r="N1200" t="str">
            <v>Centro Educativo</v>
          </cell>
          <cell r="O1200" t="str">
            <v>Desamparados</v>
          </cell>
          <cell r="P1200" t="str">
            <v>Esc. Juan Monge Guillén</v>
          </cell>
          <cell r="Q1200">
            <v>1</v>
          </cell>
          <cell r="R1200">
            <v>543</v>
          </cell>
        </row>
        <row r="1201">
          <cell r="N1201" t="str">
            <v>Centro Educativo</v>
          </cell>
          <cell r="O1201" t="str">
            <v>Desamparados</v>
          </cell>
          <cell r="P1201" t="str">
            <v>Esc. Juan Rudín Iselín</v>
          </cell>
          <cell r="Q1201">
            <v>6</v>
          </cell>
          <cell r="R1201">
            <v>519</v>
          </cell>
        </row>
        <row r="1202">
          <cell r="N1202" t="str">
            <v>Centro Educativo</v>
          </cell>
          <cell r="O1202" t="str">
            <v>Desamparados</v>
          </cell>
          <cell r="P1202" t="str">
            <v>Esc. Justo Maria Padilla Castro</v>
          </cell>
          <cell r="Q1202">
            <v>4</v>
          </cell>
          <cell r="R1202">
            <v>4363</v>
          </cell>
        </row>
        <row r="1203">
          <cell r="N1203" t="str">
            <v>Centro Educativo</v>
          </cell>
          <cell r="O1203" t="str">
            <v>Desamparados</v>
          </cell>
          <cell r="P1203" t="str">
            <v>Esc. Justo María Padilla Castro</v>
          </cell>
          <cell r="Q1203">
            <v>4</v>
          </cell>
          <cell r="R1203">
            <v>579</v>
          </cell>
        </row>
        <row r="1204">
          <cell r="N1204" t="str">
            <v>Centro Educativo</v>
          </cell>
          <cell r="O1204" t="str">
            <v>Desamparados</v>
          </cell>
          <cell r="P1204" t="str">
            <v>Esc. La Cruz</v>
          </cell>
          <cell r="Q1204">
            <v>5</v>
          </cell>
          <cell r="R1204">
            <v>522</v>
          </cell>
        </row>
        <row r="1205">
          <cell r="N1205" t="str">
            <v>Centro Educativo</v>
          </cell>
          <cell r="O1205" t="str">
            <v>Desamparados</v>
          </cell>
          <cell r="P1205" t="str">
            <v>Esc. La Escuadra</v>
          </cell>
          <cell r="Q1205">
            <v>6</v>
          </cell>
          <cell r="R1205">
            <v>523</v>
          </cell>
        </row>
        <row r="1206">
          <cell r="N1206" t="str">
            <v>Centro Educativo</v>
          </cell>
          <cell r="O1206" t="str">
            <v>Desamparados</v>
          </cell>
          <cell r="P1206" t="str">
            <v>Esc. La Esperanza</v>
          </cell>
          <cell r="Q1206">
            <v>5</v>
          </cell>
          <cell r="R1206">
            <v>591</v>
          </cell>
        </row>
        <row r="1207">
          <cell r="N1207" t="str">
            <v>Centro Educativo</v>
          </cell>
          <cell r="O1207" t="str">
            <v>Desamparados</v>
          </cell>
          <cell r="P1207" t="str">
            <v>Esc. La Fila</v>
          </cell>
          <cell r="Q1207">
            <v>3</v>
          </cell>
          <cell r="R1207">
            <v>552</v>
          </cell>
        </row>
        <row r="1208">
          <cell r="N1208" t="str">
            <v>Centro Educativo</v>
          </cell>
          <cell r="O1208" t="str">
            <v>Desamparados</v>
          </cell>
          <cell r="P1208" t="str">
            <v>Esc. La Joya</v>
          </cell>
          <cell r="Q1208">
            <v>3</v>
          </cell>
          <cell r="R1208">
            <v>524</v>
          </cell>
        </row>
        <row r="1209">
          <cell r="N1209" t="str">
            <v>Centro Educativo</v>
          </cell>
          <cell r="O1209" t="str">
            <v>Desamparados</v>
          </cell>
          <cell r="P1209" t="str">
            <v>Esc. La Mesa</v>
          </cell>
          <cell r="Q1209">
            <v>6</v>
          </cell>
          <cell r="R1209">
            <v>527</v>
          </cell>
        </row>
        <row r="1210">
          <cell r="N1210" t="str">
            <v>Centro Educativo</v>
          </cell>
          <cell r="O1210" t="str">
            <v>Desamparados</v>
          </cell>
          <cell r="P1210" t="str">
            <v>Esc. La Pacaya</v>
          </cell>
          <cell r="Q1210">
            <v>4</v>
          </cell>
          <cell r="R1210">
            <v>588</v>
          </cell>
        </row>
        <row r="1211">
          <cell r="N1211" t="str">
            <v>Centro Educativo</v>
          </cell>
          <cell r="O1211" t="str">
            <v>Desamparados</v>
          </cell>
          <cell r="P1211" t="str">
            <v>Esc. La Palma</v>
          </cell>
          <cell r="Q1211">
            <v>6</v>
          </cell>
          <cell r="R1211">
            <v>528</v>
          </cell>
        </row>
        <row r="1212">
          <cell r="N1212" t="str">
            <v>Centro Educativo</v>
          </cell>
          <cell r="O1212" t="str">
            <v>Desamparados</v>
          </cell>
          <cell r="P1212" t="str">
            <v>Esc. La Trinidad</v>
          </cell>
          <cell r="Q1212">
            <v>3</v>
          </cell>
          <cell r="R1212">
            <v>529</v>
          </cell>
        </row>
        <row r="1213">
          <cell r="N1213" t="str">
            <v>Centro Educativo</v>
          </cell>
          <cell r="O1213" t="str">
            <v>Desamparados</v>
          </cell>
          <cell r="P1213" t="str">
            <v>Esc. La Uruca</v>
          </cell>
          <cell r="Q1213">
            <v>3</v>
          </cell>
          <cell r="R1213">
            <v>518</v>
          </cell>
        </row>
        <row r="1214">
          <cell r="N1214" t="str">
            <v>Centro Educativo</v>
          </cell>
          <cell r="O1214" t="str">
            <v>Desamparados</v>
          </cell>
          <cell r="P1214" t="str">
            <v>Esc. La Valencia</v>
          </cell>
          <cell r="Q1214">
            <v>7</v>
          </cell>
          <cell r="R1214">
            <v>600</v>
          </cell>
        </row>
        <row r="1215">
          <cell r="N1215" t="str">
            <v>Centro Educativo</v>
          </cell>
          <cell r="O1215" t="str">
            <v>Desamparados</v>
          </cell>
          <cell r="P1215" t="str">
            <v>Esc. Lagunillas</v>
          </cell>
          <cell r="Q1215">
            <v>5</v>
          </cell>
          <cell r="R1215">
            <v>500</v>
          </cell>
        </row>
        <row r="1216">
          <cell r="N1216" t="str">
            <v>Centro Educativo</v>
          </cell>
          <cell r="O1216" t="str">
            <v>Desamparados</v>
          </cell>
          <cell r="P1216" t="str">
            <v>Esc. Las Gravilias</v>
          </cell>
          <cell r="Q1216">
            <v>1</v>
          </cell>
          <cell r="R1216">
            <v>5232</v>
          </cell>
        </row>
        <row r="1217">
          <cell r="N1217" t="str">
            <v>Centro Educativo</v>
          </cell>
          <cell r="O1217" t="str">
            <v>Desamparados</v>
          </cell>
          <cell r="P1217" t="str">
            <v>Esc. Las Gravilias (Acosta)</v>
          </cell>
          <cell r="Q1217">
            <v>6</v>
          </cell>
          <cell r="R1217">
            <v>581</v>
          </cell>
        </row>
        <row r="1218">
          <cell r="N1218" t="str">
            <v>Centro Educativo</v>
          </cell>
          <cell r="O1218" t="str">
            <v>Desamparados</v>
          </cell>
          <cell r="P1218" t="str">
            <v>Esc. Las Gravilias (Desamparados)</v>
          </cell>
          <cell r="Q1218">
            <v>1</v>
          </cell>
          <cell r="R1218">
            <v>531</v>
          </cell>
        </row>
        <row r="1219">
          <cell r="N1219" t="str">
            <v>Centro Educativo</v>
          </cell>
          <cell r="O1219" t="str">
            <v>Desamparados</v>
          </cell>
          <cell r="P1219" t="str">
            <v>Esc. Las Letras</v>
          </cell>
          <cell r="Q1219">
            <v>2</v>
          </cell>
          <cell r="R1219">
            <v>601</v>
          </cell>
        </row>
        <row r="1220">
          <cell r="N1220" t="str">
            <v>Centro Educativo</v>
          </cell>
          <cell r="O1220" t="str">
            <v>Desamparados</v>
          </cell>
          <cell r="P1220" t="str">
            <v>Esc. Las Limas</v>
          </cell>
          <cell r="Q1220">
            <v>6</v>
          </cell>
          <cell r="R1220">
            <v>532</v>
          </cell>
        </row>
        <row r="1221">
          <cell r="N1221" t="str">
            <v>Centro Educativo</v>
          </cell>
          <cell r="O1221" t="str">
            <v>Desamparados</v>
          </cell>
          <cell r="P1221" t="str">
            <v>Esc. Las Mercedes</v>
          </cell>
          <cell r="Q1221">
            <v>3</v>
          </cell>
          <cell r="R1221">
            <v>550</v>
          </cell>
        </row>
        <row r="1222">
          <cell r="N1222" t="str">
            <v>Centro Educativo</v>
          </cell>
          <cell r="O1222" t="str">
            <v>Desamparados</v>
          </cell>
          <cell r="P1222" t="str">
            <v>Esc. Las Vegas</v>
          </cell>
          <cell r="Q1222">
            <v>6</v>
          </cell>
          <cell r="R1222">
            <v>587</v>
          </cell>
        </row>
        <row r="1223">
          <cell r="N1223" t="str">
            <v>Centro Educativo</v>
          </cell>
          <cell r="O1223" t="str">
            <v>Desamparados</v>
          </cell>
          <cell r="P1223" t="str">
            <v>Esc. Leandro Fonseca Naranjo</v>
          </cell>
          <cell r="Q1223">
            <v>4</v>
          </cell>
          <cell r="R1223">
            <v>511</v>
          </cell>
        </row>
        <row r="1224">
          <cell r="N1224" t="str">
            <v>Centro Educativo</v>
          </cell>
          <cell r="O1224" t="str">
            <v>Desamparados</v>
          </cell>
          <cell r="P1224" t="str">
            <v>Esc. Linda Vista</v>
          </cell>
          <cell r="Q1224">
            <v>1</v>
          </cell>
          <cell r="R1224">
            <v>4383</v>
          </cell>
        </row>
        <row r="1225">
          <cell r="N1225" t="str">
            <v>Centro Educativo</v>
          </cell>
          <cell r="O1225" t="str">
            <v>Desamparados</v>
          </cell>
          <cell r="P1225" t="str">
            <v>Esc. Linda Vista (Acosta)</v>
          </cell>
          <cell r="Q1225">
            <v>6</v>
          </cell>
          <cell r="R1225">
            <v>549</v>
          </cell>
        </row>
        <row r="1226">
          <cell r="N1226" t="str">
            <v>Centro Educativo</v>
          </cell>
          <cell r="O1226" t="str">
            <v>Desamparados</v>
          </cell>
          <cell r="P1226" t="str">
            <v>Esc. Linda Vista (Río Azul)</v>
          </cell>
          <cell r="Q1226">
            <v>1</v>
          </cell>
          <cell r="R1226">
            <v>476</v>
          </cell>
        </row>
        <row r="1227">
          <cell r="N1227" t="str">
            <v>Centro Educativo</v>
          </cell>
          <cell r="O1227" t="str">
            <v>Desamparados</v>
          </cell>
          <cell r="P1227" t="str">
            <v>Esc. Llano Bonito (Acosta)</v>
          </cell>
          <cell r="Q1227">
            <v>6</v>
          </cell>
          <cell r="R1227">
            <v>534</v>
          </cell>
        </row>
        <row r="1228">
          <cell r="N1228" t="str">
            <v>Centro Educativo</v>
          </cell>
          <cell r="O1228" t="str">
            <v>Desamparados</v>
          </cell>
          <cell r="P1228" t="str">
            <v>Esc. Llano Bonito (Desamparados)</v>
          </cell>
          <cell r="Q1228">
            <v>4</v>
          </cell>
          <cell r="R1228">
            <v>598</v>
          </cell>
        </row>
        <row r="1229">
          <cell r="N1229" t="str">
            <v>Centro Educativo</v>
          </cell>
          <cell r="O1229" t="str">
            <v>Desamparados</v>
          </cell>
          <cell r="P1229" t="str">
            <v>Esc. Los Guido</v>
          </cell>
          <cell r="Q1229">
            <v>2</v>
          </cell>
          <cell r="R1229">
            <v>602</v>
          </cell>
        </row>
        <row r="1230">
          <cell r="N1230" t="str">
            <v>Centro Educativo</v>
          </cell>
          <cell r="O1230" t="str">
            <v>Desamparados</v>
          </cell>
          <cell r="P1230" t="str">
            <v>Esc. Los Guido</v>
          </cell>
          <cell r="Q1230">
            <v>2</v>
          </cell>
          <cell r="R1230">
            <v>4354</v>
          </cell>
        </row>
        <row r="1231">
          <cell r="N1231" t="str">
            <v>Centro Educativo</v>
          </cell>
          <cell r="O1231" t="str">
            <v>Desamparados</v>
          </cell>
          <cell r="P1231" t="str">
            <v>Esc. Luis Aguilar</v>
          </cell>
          <cell r="Q1231">
            <v>5</v>
          </cell>
          <cell r="R1231">
            <v>596</v>
          </cell>
        </row>
        <row r="1232">
          <cell r="N1232" t="str">
            <v>Centro Educativo</v>
          </cell>
          <cell r="O1232" t="str">
            <v>Desamparados</v>
          </cell>
          <cell r="P1232" t="str">
            <v>Esc. Manuel Hidalgo Mora</v>
          </cell>
          <cell r="Q1232">
            <v>3</v>
          </cell>
          <cell r="R1232">
            <v>501</v>
          </cell>
        </row>
        <row r="1233">
          <cell r="N1233" t="str">
            <v>Centro Educativo</v>
          </cell>
          <cell r="O1233" t="str">
            <v>Desamparados</v>
          </cell>
          <cell r="P1233" t="str">
            <v>Esc. Manuel Hidalgo Mora</v>
          </cell>
          <cell r="Q1233">
            <v>3</v>
          </cell>
          <cell r="R1233">
            <v>4370</v>
          </cell>
        </row>
        <row r="1234">
          <cell r="N1234" t="str">
            <v>Centro Educativo</v>
          </cell>
          <cell r="O1234" t="str">
            <v>Desamparados</v>
          </cell>
          <cell r="P1234" t="str">
            <v>Esc. Manuel Ortuño Boutin</v>
          </cell>
          <cell r="Q1234">
            <v>2</v>
          </cell>
          <cell r="R1234">
            <v>573</v>
          </cell>
        </row>
        <row r="1235">
          <cell r="N1235" t="str">
            <v>Centro Educativo</v>
          </cell>
          <cell r="O1235" t="str">
            <v>Desamparados</v>
          </cell>
          <cell r="P1235" t="str">
            <v>Esc. Manuel Ortuño Boutin</v>
          </cell>
          <cell r="Q1235">
            <v>2</v>
          </cell>
          <cell r="R1235">
            <v>4377</v>
          </cell>
        </row>
        <row r="1236">
          <cell r="N1236" t="str">
            <v>Centro Educativo</v>
          </cell>
          <cell r="O1236" t="str">
            <v>Desamparados</v>
          </cell>
          <cell r="P1236" t="str">
            <v>Esc. Manuel Padilla Ureña</v>
          </cell>
          <cell r="Q1236">
            <v>4</v>
          </cell>
          <cell r="R1236">
            <v>535</v>
          </cell>
        </row>
        <row r="1237">
          <cell r="N1237" t="str">
            <v>Centro Educativo</v>
          </cell>
          <cell r="O1237" t="str">
            <v>Desamparados</v>
          </cell>
          <cell r="P1237" t="str">
            <v>Esc. María García Araya</v>
          </cell>
          <cell r="Q1237">
            <v>3</v>
          </cell>
          <cell r="R1237">
            <v>544</v>
          </cell>
        </row>
        <row r="1238">
          <cell r="N1238" t="str">
            <v>Centro Educativo</v>
          </cell>
          <cell r="O1238" t="str">
            <v>Desamparados</v>
          </cell>
          <cell r="P1238" t="str">
            <v>Esc. María Teresa Obregón Loría</v>
          </cell>
          <cell r="Q1238">
            <v>6</v>
          </cell>
          <cell r="R1238">
            <v>489</v>
          </cell>
        </row>
        <row r="1239">
          <cell r="N1239" t="str">
            <v>Centro Educativo</v>
          </cell>
          <cell r="O1239" t="str">
            <v>Desamparados</v>
          </cell>
          <cell r="P1239" t="str">
            <v>Esc. Martín Mora Rojas</v>
          </cell>
          <cell r="Q1239">
            <v>4</v>
          </cell>
          <cell r="R1239">
            <v>491</v>
          </cell>
        </row>
        <row r="1240">
          <cell r="N1240" t="str">
            <v>Centro Educativo</v>
          </cell>
          <cell r="O1240" t="str">
            <v>Desamparados</v>
          </cell>
          <cell r="P1240" t="str">
            <v>Esc. Matías Camacho Castro</v>
          </cell>
          <cell r="Q1240">
            <v>6</v>
          </cell>
          <cell r="R1240">
            <v>553</v>
          </cell>
        </row>
        <row r="1241">
          <cell r="N1241" t="str">
            <v>Centro Educativo</v>
          </cell>
          <cell r="O1241" t="str">
            <v>Desamparados</v>
          </cell>
          <cell r="P1241" t="str">
            <v>Esc. Mixta San Cristobal Sur</v>
          </cell>
          <cell r="Q1241">
            <v>4</v>
          </cell>
          <cell r="R1241">
            <v>557</v>
          </cell>
        </row>
        <row r="1242">
          <cell r="N1242" t="str">
            <v>Centro Educativo</v>
          </cell>
          <cell r="O1242" t="str">
            <v>Desamparados</v>
          </cell>
          <cell r="P1242" t="str">
            <v>Esc. Naranjal</v>
          </cell>
          <cell r="Q1242">
            <v>6</v>
          </cell>
          <cell r="R1242">
            <v>538</v>
          </cell>
        </row>
        <row r="1243">
          <cell r="N1243" t="str">
            <v>Centro Educativo</v>
          </cell>
          <cell r="O1243" t="str">
            <v>Desamparados</v>
          </cell>
          <cell r="P1243" t="str">
            <v>Esc. Ojo De Agua</v>
          </cell>
          <cell r="Q1243">
            <v>3</v>
          </cell>
          <cell r="R1243">
            <v>474</v>
          </cell>
        </row>
        <row r="1244">
          <cell r="N1244" t="str">
            <v>Centro Educativo</v>
          </cell>
          <cell r="O1244" t="str">
            <v>Desamparados</v>
          </cell>
          <cell r="P1244" t="str">
            <v>Esc. Paquita Ferrer De Figueres</v>
          </cell>
          <cell r="Q1244">
            <v>4</v>
          </cell>
          <cell r="R1244">
            <v>578</v>
          </cell>
        </row>
        <row r="1245">
          <cell r="N1245" t="str">
            <v>Centro Educativo</v>
          </cell>
          <cell r="O1245" t="str">
            <v>Desamparados</v>
          </cell>
          <cell r="P1245" t="str">
            <v>Esc. Praga</v>
          </cell>
          <cell r="Q1245">
            <v>3</v>
          </cell>
          <cell r="R1245">
            <v>546</v>
          </cell>
        </row>
        <row r="1246">
          <cell r="N1246" t="str">
            <v>Centro Educativo</v>
          </cell>
          <cell r="O1246" t="str">
            <v>Desamparados</v>
          </cell>
          <cell r="P1246" t="str">
            <v>Esc. República De Honduras</v>
          </cell>
          <cell r="Q1246">
            <v>2</v>
          </cell>
          <cell r="R1246">
            <v>565</v>
          </cell>
        </row>
        <row r="1247">
          <cell r="N1247" t="str">
            <v>Centro Educativo</v>
          </cell>
          <cell r="O1247" t="str">
            <v>Desamparados</v>
          </cell>
          <cell r="P1247" t="str">
            <v>Esc. Republica De Panama</v>
          </cell>
          <cell r="Q1247">
            <v>1</v>
          </cell>
          <cell r="R1247">
            <v>4353</v>
          </cell>
        </row>
        <row r="1248">
          <cell r="N1248" t="str">
            <v>Centro Educativo</v>
          </cell>
          <cell r="O1248" t="str">
            <v>Desamparados</v>
          </cell>
          <cell r="P1248" t="str">
            <v>Esc. República De Panamá</v>
          </cell>
          <cell r="Q1248">
            <v>1</v>
          </cell>
          <cell r="R1248">
            <v>556</v>
          </cell>
        </row>
        <row r="1249">
          <cell r="N1249" t="str">
            <v>Centro Educativo</v>
          </cell>
          <cell r="O1249" t="str">
            <v>Desamparados</v>
          </cell>
          <cell r="P1249" t="str">
            <v>Esc. República Federal De Alemania</v>
          </cell>
          <cell r="Q1249">
            <v>1</v>
          </cell>
          <cell r="R1249">
            <v>547</v>
          </cell>
        </row>
        <row r="1250">
          <cell r="N1250" t="str">
            <v>Centro Educativo</v>
          </cell>
          <cell r="O1250" t="str">
            <v>Desamparados</v>
          </cell>
          <cell r="P1250" t="str">
            <v>Esc. Reverendo Francisco Schmitz</v>
          </cell>
          <cell r="Q1250">
            <v>1</v>
          </cell>
          <cell r="R1250">
            <v>597</v>
          </cell>
        </row>
        <row r="1251">
          <cell r="N1251" t="str">
            <v>Centro Educativo</v>
          </cell>
          <cell r="O1251" t="str">
            <v>Desamparados</v>
          </cell>
          <cell r="P1251" t="str">
            <v>Esc. Reverendo Francisco Schmitz</v>
          </cell>
          <cell r="Q1251">
            <v>1</v>
          </cell>
          <cell r="R1251">
            <v>5231</v>
          </cell>
        </row>
        <row r="1252">
          <cell r="N1252" t="str">
            <v>Centro Educativo</v>
          </cell>
          <cell r="O1252" t="str">
            <v>Desamparados</v>
          </cell>
          <cell r="P1252" t="str">
            <v>Esc. Ricardo Jiménez Oreamuno</v>
          </cell>
          <cell r="Q1252">
            <v>3</v>
          </cell>
          <cell r="R1252">
            <v>533</v>
          </cell>
        </row>
        <row r="1253">
          <cell r="N1253" t="str">
            <v>Centro Educativo</v>
          </cell>
          <cell r="O1253" t="str">
            <v>Desamparados</v>
          </cell>
          <cell r="P1253" t="str">
            <v>Esc. Sabanillas</v>
          </cell>
          <cell r="Q1253">
            <v>6</v>
          </cell>
          <cell r="R1253">
            <v>554</v>
          </cell>
        </row>
        <row r="1254">
          <cell r="N1254" t="str">
            <v>Centro Educativo</v>
          </cell>
          <cell r="O1254" t="str">
            <v>Desamparados</v>
          </cell>
          <cell r="P1254" t="str">
            <v>Esc. San Jerónimo (Acosta)</v>
          </cell>
          <cell r="Q1254">
            <v>6</v>
          </cell>
          <cell r="R1254">
            <v>560</v>
          </cell>
        </row>
        <row r="1255">
          <cell r="N1255" t="str">
            <v>Centro Educativo</v>
          </cell>
          <cell r="O1255" t="str">
            <v>Desamparados</v>
          </cell>
          <cell r="P1255" t="str">
            <v>Esc. San Jerónimo (Desamparados)</v>
          </cell>
          <cell r="Q1255">
            <v>7</v>
          </cell>
          <cell r="R1255">
            <v>594</v>
          </cell>
        </row>
        <row r="1256">
          <cell r="N1256" t="str">
            <v>Centro Educativo</v>
          </cell>
          <cell r="O1256" t="str">
            <v>Desamparados</v>
          </cell>
          <cell r="P1256" t="str">
            <v>Esc. San Luis</v>
          </cell>
          <cell r="Q1256">
            <v>5</v>
          </cell>
          <cell r="R1256">
            <v>564</v>
          </cell>
        </row>
        <row r="1257">
          <cell r="N1257" t="str">
            <v>Centro Educativo</v>
          </cell>
          <cell r="O1257" t="str">
            <v>Desamparados</v>
          </cell>
          <cell r="P1257" t="str">
            <v>Esc. San Rafael</v>
          </cell>
          <cell r="Q1257">
            <v>7</v>
          </cell>
          <cell r="R1257">
            <v>480</v>
          </cell>
        </row>
        <row r="1258">
          <cell r="N1258" t="str">
            <v>Centro Educativo</v>
          </cell>
          <cell r="O1258" t="str">
            <v>Desamparados</v>
          </cell>
          <cell r="P1258" t="str">
            <v>Esc. San Rafael</v>
          </cell>
          <cell r="Q1258">
            <v>7</v>
          </cell>
          <cell r="R1258">
            <v>4364</v>
          </cell>
        </row>
        <row r="1259">
          <cell r="N1259" t="str">
            <v>Centro Educativo</v>
          </cell>
          <cell r="O1259" t="str">
            <v>Desamparados</v>
          </cell>
          <cell r="P1259" t="str">
            <v>Esc. Santa Marta</v>
          </cell>
          <cell r="Q1259">
            <v>6</v>
          </cell>
          <cell r="R1259">
            <v>575</v>
          </cell>
        </row>
        <row r="1260">
          <cell r="N1260" t="str">
            <v>Centro Educativo</v>
          </cell>
          <cell r="O1260" t="str">
            <v>Desamparados</v>
          </cell>
          <cell r="P1260" t="str">
            <v>Esc. Santa Teresita</v>
          </cell>
          <cell r="Q1260">
            <v>3</v>
          </cell>
          <cell r="R1260">
            <v>502</v>
          </cell>
        </row>
        <row r="1261">
          <cell r="N1261" t="str">
            <v>Centro Educativo</v>
          </cell>
          <cell r="O1261" t="str">
            <v>Desamparados</v>
          </cell>
          <cell r="P1261" t="str">
            <v>Esc. Saurez</v>
          </cell>
          <cell r="Q1261">
            <v>3</v>
          </cell>
          <cell r="R1261">
            <v>478</v>
          </cell>
        </row>
        <row r="1262">
          <cell r="N1262" t="str">
            <v>Centro Educativo</v>
          </cell>
          <cell r="O1262" t="str">
            <v>Desamparados</v>
          </cell>
          <cell r="P1262" t="str">
            <v>Esc. Sector Siete</v>
          </cell>
          <cell r="Q1262">
            <v>2</v>
          </cell>
          <cell r="R1262">
            <v>603</v>
          </cell>
        </row>
        <row r="1263">
          <cell r="N1263" t="str">
            <v>Centro Educativo</v>
          </cell>
          <cell r="O1263" t="str">
            <v>Desamparados</v>
          </cell>
          <cell r="P1263" t="str">
            <v>Esc. Sevilla</v>
          </cell>
          <cell r="Q1263">
            <v>5</v>
          </cell>
          <cell r="R1263">
            <v>572</v>
          </cell>
        </row>
        <row r="1264">
          <cell r="N1264" t="str">
            <v>Centro Educativo</v>
          </cell>
          <cell r="O1264" t="str">
            <v>Desamparados</v>
          </cell>
          <cell r="P1264" t="str">
            <v>Esc. Soledad</v>
          </cell>
          <cell r="Q1264">
            <v>6</v>
          </cell>
          <cell r="R1264">
            <v>563</v>
          </cell>
        </row>
        <row r="1265">
          <cell r="N1265" t="str">
            <v>Centro Educativo</v>
          </cell>
          <cell r="O1265" t="str">
            <v>Desamparados</v>
          </cell>
          <cell r="P1265" t="str">
            <v>Esc. Sor María Romero Menéses</v>
          </cell>
          <cell r="Q1265">
            <v>2</v>
          </cell>
          <cell r="R1265">
            <v>595</v>
          </cell>
        </row>
        <row r="1266">
          <cell r="N1266" t="str">
            <v>Centro Educativo</v>
          </cell>
          <cell r="O1266" t="str">
            <v>Desamparados</v>
          </cell>
          <cell r="P1266" t="str">
            <v>Esc. Sotero Gonzalez Barquero</v>
          </cell>
          <cell r="Q1266">
            <v>2</v>
          </cell>
          <cell r="R1266">
            <v>4362</v>
          </cell>
        </row>
        <row r="1267">
          <cell r="N1267" t="str">
            <v>Centro Educativo</v>
          </cell>
          <cell r="O1267" t="str">
            <v>Desamparados</v>
          </cell>
          <cell r="P1267" t="str">
            <v>Esc. Sotero González Barquero</v>
          </cell>
          <cell r="Q1267">
            <v>2</v>
          </cell>
          <cell r="R1267">
            <v>561</v>
          </cell>
        </row>
        <row r="1268">
          <cell r="N1268" t="str">
            <v>Centro Educativo</v>
          </cell>
          <cell r="O1268" t="str">
            <v>Desamparados</v>
          </cell>
          <cell r="P1268" t="str">
            <v>Esc. Tablazo</v>
          </cell>
          <cell r="Q1268">
            <v>5</v>
          </cell>
          <cell r="R1268">
            <v>589</v>
          </cell>
        </row>
        <row r="1269">
          <cell r="N1269" t="str">
            <v>Centro Educativo</v>
          </cell>
          <cell r="O1269" t="str">
            <v>Desamparados</v>
          </cell>
          <cell r="P1269" t="str">
            <v>Esc. Teruel</v>
          </cell>
          <cell r="Q1269">
            <v>6</v>
          </cell>
          <cell r="R1269">
            <v>576</v>
          </cell>
        </row>
        <row r="1270">
          <cell r="N1270" t="str">
            <v>Centro Educativo</v>
          </cell>
          <cell r="O1270" t="str">
            <v>Desamparados</v>
          </cell>
          <cell r="P1270" t="str">
            <v>Esc. Tiquiritos</v>
          </cell>
          <cell r="Q1270">
            <v>6</v>
          </cell>
          <cell r="R1270">
            <v>577</v>
          </cell>
        </row>
        <row r="1271">
          <cell r="N1271" t="str">
            <v>Centro Educativo</v>
          </cell>
          <cell r="O1271" t="str">
            <v>Desamparados</v>
          </cell>
          <cell r="P1271" t="str">
            <v>Esc. Toledo</v>
          </cell>
          <cell r="Q1271">
            <v>5</v>
          </cell>
          <cell r="R1271">
            <v>580</v>
          </cell>
        </row>
        <row r="1272">
          <cell r="N1272" t="str">
            <v>Centro Educativo</v>
          </cell>
          <cell r="O1272" t="str">
            <v>Desamparados</v>
          </cell>
          <cell r="P1272" t="str">
            <v>Esc. Tomás De Acosta</v>
          </cell>
          <cell r="Q1272">
            <v>5</v>
          </cell>
          <cell r="R1272">
            <v>481</v>
          </cell>
        </row>
        <row r="1273">
          <cell r="N1273" t="str">
            <v>Centro Educativo</v>
          </cell>
          <cell r="O1273" t="str">
            <v>Desamparados</v>
          </cell>
          <cell r="P1273" t="str">
            <v>Esc. Tranquerillas</v>
          </cell>
          <cell r="Q1273">
            <v>3</v>
          </cell>
          <cell r="R1273">
            <v>503</v>
          </cell>
        </row>
        <row r="1274">
          <cell r="N1274" t="str">
            <v>Centro Educativo</v>
          </cell>
          <cell r="O1274" t="str">
            <v>Desamparados</v>
          </cell>
          <cell r="P1274" t="str">
            <v>Esc. Zoncuano</v>
          </cell>
          <cell r="Q1274">
            <v>6</v>
          </cell>
          <cell r="R1274">
            <v>585</v>
          </cell>
        </row>
        <row r="1275">
          <cell r="N1275" t="str">
            <v>Centro Educativo</v>
          </cell>
          <cell r="O1275" t="str">
            <v>Desamparados</v>
          </cell>
          <cell r="P1275" t="str">
            <v>I.E.G.B. Republica De Panama</v>
          </cell>
          <cell r="Q1275">
            <v>1</v>
          </cell>
          <cell r="R1275">
            <v>6108</v>
          </cell>
        </row>
        <row r="1276">
          <cell r="N1276" t="str">
            <v>Centro Educativo</v>
          </cell>
          <cell r="O1276" t="str">
            <v>Desamparados</v>
          </cell>
          <cell r="P1276" t="str">
            <v>J.N. Las Letras</v>
          </cell>
          <cell r="Q1276">
            <v>2</v>
          </cell>
          <cell r="R1276">
            <v>5641</v>
          </cell>
        </row>
        <row r="1277">
          <cell r="N1277" t="str">
            <v>Centro Educativo</v>
          </cell>
          <cell r="O1277" t="str">
            <v>Desamparados</v>
          </cell>
          <cell r="P1277" t="str">
            <v>J.N. Manuel Ortuño Boutin</v>
          </cell>
          <cell r="Q1277">
            <v>2</v>
          </cell>
          <cell r="R1277">
            <v>574</v>
          </cell>
        </row>
        <row r="1278">
          <cell r="N1278" t="str">
            <v>Centro Educativo</v>
          </cell>
          <cell r="O1278" t="str">
            <v>Desamparados</v>
          </cell>
          <cell r="P1278" t="str">
            <v>J.N. Maria Jimenez Ureña</v>
          </cell>
          <cell r="Q1278">
            <v>7</v>
          </cell>
          <cell r="R1278">
            <v>488</v>
          </cell>
        </row>
        <row r="1279">
          <cell r="N1279" t="str">
            <v>Centro Educativo</v>
          </cell>
          <cell r="O1279" t="str">
            <v>Desamparados</v>
          </cell>
          <cell r="P1279" t="str">
            <v>J.N. Maria Retana Salazar</v>
          </cell>
          <cell r="Q1279">
            <v>7</v>
          </cell>
          <cell r="R1279">
            <v>566</v>
          </cell>
        </row>
        <row r="1280">
          <cell r="N1280" t="str">
            <v>Centro Educativo</v>
          </cell>
          <cell r="O1280" t="str">
            <v>Desamparados</v>
          </cell>
          <cell r="P1280" t="str">
            <v>J.N. Sotero Gonzalez Barquero</v>
          </cell>
          <cell r="Q1280">
            <v>2</v>
          </cell>
          <cell r="R1280">
            <v>562</v>
          </cell>
        </row>
        <row r="1281">
          <cell r="N1281" t="str">
            <v>Centro Educativo</v>
          </cell>
          <cell r="O1281" t="str">
            <v>Desamparados</v>
          </cell>
          <cell r="P1281" t="str">
            <v>J.N. Valencia</v>
          </cell>
          <cell r="Q1281">
            <v>7</v>
          </cell>
          <cell r="R1281">
            <v>604</v>
          </cell>
        </row>
        <row r="1282">
          <cell r="N1282" t="str">
            <v>Centro Educativo</v>
          </cell>
          <cell r="O1282" t="str">
            <v>Desamparados</v>
          </cell>
          <cell r="P1282" t="str">
            <v>Liceo De Aserri</v>
          </cell>
          <cell r="Q1282">
            <v>3</v>
          </cell>
          <cell r="R1282">
            <v>3989</v>
          </cell>
        </row>
        <row r="1283">
          <cell r="N1283" t="str">
            <v>Centro Educativo</v>
          </cell>
          <cell r="O1283" t="str">
            <v>Desamparados</v>
          </cell>
          <cell r="P1283" t="str">
            <v>Liceo De Aserri</v>
          </cell>
          <cell r="Q1283">
            <v>3</v>
          </cell>
          <cell r="R1283">
            <v>4379</v>
          </cell>
        </row>
        <row r="1284">
          <cell r="N1284" t="str">
            <v>Centro Educativo</v>
          </cell>
          <cell r="O1284" t="str">
            <v>Desamparados</v>
          </cell>
          <cell r="P1284" t="str">
            <v>Liceo De Calle Fallas</v>
          </cell>
          <cell r="Q1284">
            <v>7</v>
          </cell>
          <cell r="R1284">
            <v>3983</v>
          </cell>
        </row>
        <row r="1285">
          <cell r="N1285" t="str">
            <v>Centro Educativo</v>
          </cell>
          <cell r="O1285" t="str">
            <v>Desamparados</v>
          </cell>
          <cell r="P1285" t="str">
            <v>Liceo De Frailes</v>
          </cell>
          <cell r="Q1285">
            <v>4</v>
          </cell>
          <cell r="R1285">
            <v>3990</v>
          </cell>
        </row>
        <row r="1286">
          <cell r="N1286" t="str">
            <v>Centro Educativo</v>
          </cell>
          <cell r="O1286" t="str">
            <v>Desamparados</v>
          </cell>
          <cell r="P1286" t="str">
            <v>Liceo De Frailes</v>
          </cell>
          <cell r="Q1286">
            <v>4</v>
          </cell>
          <cell r="R1286">
            <v>6110</v>
          </cell>
        </row>
        <row r="1287">
          <cell r="N1287" t="str">
            <v>Centro Educativo</v>
          </cell>
          <cell r="O1287" t="str">
            <v>Desamparados</v>
          </cell>
          <cell r="P1287" t="str">
            <v>Liceo De Sabanillas</v>
          </cell>
          <cell r="Q1287">
            <v>6</v>
          </cell>
          <cell r="R1287">
            <v>3993</v>
          </cell>
        </row>
        <row r="1288">
          <cell r="N1288" t="str">
            <v>Centro Educativo</v>
          </cell>
          <cell r="O1288" t="str">
            <v>Desamparados</v>
          </cell>
          <cell r="P1288" t="str">
            <v>Liceo De Sabanillas</v>
          </cell>
          <cell r="Q1288">
            <v>6</v>
          </cell>
          <cell r="R1288">
            <v>6109</v>
          </cell>
        </row>
        <row r="1289">
          <cell r="N1289" t="str">
            <v>Centro Educativo</v>
          </cell>
          <cell r="O1289" t="str">
            <v>Desamparados</v>
          </cell>
          <cell r="P1289" t="str">
            <v>Liceo Higuito</v>
          </cell>
          <cell r="Q1289">
            <v>2</v>
          </cell>
          <cell r="R1289">
            <v>6027</v>
          </cell>
        </row>
        <row r="1290">
          <cell r="N1290" t="str">
            <v>Centro Educativo</v>
          </cell>
          <cell r="O1290" t="str">
            <v>Desamparados</v>
          </cell>
          <cell r="P1290" t="str">
            <v>Liceo Joaquin Gutierrez Mangel</v>
          </cell>
          <cell r="Q1290">
            <v>2</v>
          </cell>
          <cell r="R1290">
            <v>3995</v>
          </cell>
        </row>
        <row r="1291">
          <cell r="N1291" t="str">
            <v>Centro Educativo</v>
          </cell>
          <cell r="O1291" t="str">
            <v>Desamparados</v>
          </cell>
          <cell r="P1291" t="str">
            <v>Liceo Monseñor Ruben Odio Herrera</v>
          </cell>
          <cell r="Q1291">
            <v>7</v>
          </cell>
          <cell r="R1291">
            <v>3982</v>
          </cell>
        </row>
        <row r="1292">
          <cell r="N1292" t="str">
            <v>Centro Educativo</v>
          </cell>
          <cell r="O1292" t="str">
            <v>Desamparados</v>
          </cell>
          <cell r="P1292" t="str">
            <v>Liceo Nuestra Señora De Desamparados</v>
          </cell>
          <cell r="Q1292">
            <v>1</v>
          </cell>
          <cell r="R1292">
            <v>3984</v>
          </cell>
        </row>
        <row r="1293">
          <cell r="N1293" t="str">
            <v>Centro Educativo</v>
          </cell>
          <cell r="O1293" t="str">
            <v>Desamparados</v>
          </cell>
          <cell r="P1293" t="str">
            <v>Liceo Rural Las Ceibas</v>
          </cell>
          <cell r="Q1293">
            <v>6</v>
          </cell>
          <cell r="R1293">
            <v>5121</v>
          </cell>
        </row>
        <row r="1294">
          <cell r="N1294" t="str">
            <v>Centro Educativo</v>
          </cell>
          <cell r="O1294" t="str">
            <v>Desamparados</v>
          </cell>
          <cell r="P1294" t="str">
            <v>Liceo San Antonio</v>
          </cell>
          <cell r="Q1294">
            <v>1</v>
          </cell>
          <cell r="R1294">
            <v>3988</v>
          </cell>
        </row>
        <row r="1295">
          <cell r="N1295" t="str">
            <v>Centro Educativo</v>
          </cell>
          <cell r="O1295" t="str">
            <v>Desamparados</v>
          </cell>
          <cell r="P1295" t="str">
            <v>Liceo San Gabriel De Aserri</v>
          </cell>
          <cell r="Q1295">
            <v>3</v>
          </cell>
          <cell r="R1295">
            <v>3991</v>
          </cell>
        </row>
        <row r="1296">
          <cell r="N1296" t="str">
            <v>Centro Educativo</v>
          </cell>
          <cell r="O1296" t="str">
            <v>Desamparados</v>
          </cell>
          <cell r="P1296" t="str">
            <v>Liceo San Miguel</v>
          </cell>
          <cell r="Q1296">
            <v>2</v>
          </cell>
          <cell r="R1296">
            <v>3985</v>
          </cell>
        </row>
        <row r="1297">
          <cell r="N1297" t="str">
            <v>Centro Educativo</v>
          </cell>
          <cell r="O1297" t="str">
            <v>Desamparados</v>
          </cell>
          <cell r="P1297" t="str">
            <v>Liceo San Miguel</v>
          </cell>
          <cell r="Q1297">
            <v>2</v>
          </cell>
          <cell r="R1297">
            <v>5605</v>
          </cell>
        </row>
        <row r="1298">
          <cell r="N1298" t="str">
            <v>Centro Educativo</v>
          </cell>
          <cell r="O1298" t="str">
            <v>Desamparados</v>
          </cell>
          <cell r="P1298" t="str">
            <v>Liceo Vuelta De Jorco</v>
          </cell>
          <cell r="Q1298">
            <v>3</v>
          </cell>
          <cell r="R1298">
            <v>5814</v>
          </cell>
        </row>
        <row r="1299">
          <cell r="N1299" t="str">
            <v>Centro Educativo</v>
          </cell>
          <cell r="O1299" t="str">
            <v>Desamparados</v>
          </cell>
          <cell r="P1299" t="str">
            <v>Nocturno Desamparados</v>
          </cell>
          <cell r="Q1299">
            <v>7</v>
          </cell>
          <cell r="R1299">
            <v>4837</v>
          </cell>
        </row>
        <row r="1300">
          <cell r="N1300" t="str">
            <v>Centro Educativo</v>
          </cell>
          <cell r="O1300" t="str">
            <v>Desamparados</v>
          </cell>
          <cell r="P1300" t="str">
            <v>Prog. Educ. Abierta Desamparados</v>
          </cell>
          <cell r="Q1300">
            <v>1</v>
          </cell>
          <cell r="R1300">
            <v>6602</v>
          </cell>
        </row>
        <row r="1301">
          <cell r="N1301" t="str">
            <v>Centro Educativo</v>
          </cell>
          <cell r="O1301" t="str">
            <v>Desamparados</v>
          </cell>
          <cell r="P1301" t="str">
            <v>Programa Itinerante Segunda Lengua Trans</v>
          </cell>
          <cell r="Q1301">
            <v>1</v>
          </cell>
          <cell r="R1301">
            <v>5558</v>
          </cell>
        </row>
        <row r="1302">
          <cell r="N1302" t="str">
            <v>Centro Educativo</v>
          </cell>
          <cell r="O1302" t="str">
            <v>Desamparados</v>
          </cell>
          <cell r="P1302" t="str">
            <v>Serv. Itin. Ens. Espec. Desamparados</v>
          </cell>
          <cell r="Q1302">
            <v>1</v>
          </cell>
          <cell r="R1302">
            <v>5235</v>
          </cell>
        </row>
        <row r="1303">
          <cell r="N1303" t="str">
            <v>Centro Educativo</v>
          </cell>
          <cell r="O1303" t="str">
            <v>Desamparados</v>
          </cell>
          <cell r="P1303" t="str">
            <v>Unidad Pedagógica Juan Calderón Valverde</v>
          </cell>
          <cell r="Q1303">
            <v>5</v>
          </cell>
          <cell r="R1303">
            <v>6096</v>
          </cell>
        </row>
        <row r="1304">
          <cell r="N1304" t="str">
            <v>Centro Educativo</v>
          </cell>
          <cell r="O1304" t="str">
            <v>Desamparados</v>
          </cell>
          <cell r="P1304" t="str">
            <v>Unidad Pedagógica La Cruz</v>
          </cell>
          <cell r="Q1304">
            <v>5</v>
          </cell>
          <cell r="R1304">
            <v>6135</v>
          </cell>
        </row>
        <row r="1305">
          <cell r="N1305" t="str">
            <v>Centro Educativo</v>
          </cell>
          <cell r="O1305" t="str">
            <v>Desamparados</v>
          </cell>
          <cell r="P1305" t="str">
            <v>Unidad Pedagógica La Valencia</v>
          </cell>
          <cell r="Q1305">
            <v>7</v>
          </cell>
          <cell r="R1305">
            <v>5735</v>
          </cell>
        </row>
        <row r="1306">
          <cell r="N1306" t="str">
            <v>Centro Educativo</v>
          </cell>
          <cell r="O1306" t="str">
            <v>Desamparados</v>
          </cell>
          <cell r="P1306" t="str">
            <v>Unidad Pedagógica Sotero González Barquero</v>
          </cell>
          <cell r="Q1306">
            <v>2</v>
          </cell>
          <cell r="R1306">
            <v>5870</v>
          </cell>
        </row>
        <row r="1307">
          <cell r="N1307" t="str">
            <v>Centro Educativo</v>
          </cell>
          <cell r="O1307" t="str">
            <v>Grande De Térraba</v>
          </cell>
          <cell r="P1307" t="str">
            <v>C.T.P. Buenos Aires</v>
          </cell>
          <cell r="Q1307">
            <v>1</v>
          </cell>
          <cell r="R1307">
            <v>4425</v>
          </cell>
        </row>
        <row r="1308">
          <cell r="N1308" t="str">
            <v>Centro Educativo</v>
          </cell>
          <cell r="O1308" t="str">
            <v>Grande De Térraba</v>
          </cell>
          <cell r="P1308" t="str">
            <v>C.T.P. De Buenos Aires</v>
          </cell>
          <cell r="Q1308">
            <v>1</v>
          </cell>
          <cell r="R1308">
            <v>4170</v>
          </cell>
        </row>
        <row r="1309">
          <cell r="N1309" t="str">
            <v>Centro Educativo</v>
          </cell>
          <cell r="O1309" t="str">
            <v>Grande De Térraba</v>
          </cell>
          <cell r="P1309" t="str">
            <v>C.T.P. De Osa</v>
          </cell>
          <cell r="Q1309">
            <v>7</v>
          </cell>
          <cell r="R1309">
            <v>4213</v>
          </cell>
        </row>
        <row r="1310">
          <cell r="N1310" t="str">
            <v>Centro Educativo</v>
          </cell>
          <cell r="O1310" t="str">
            <v>Grande De Térraba</v>
          </cell>
          <cell r="P1310" t="str">
            <v>C.T.P. De Osa</v>
          </cell>
          <cell r="Q1310">
            <v>7</v>
          </cell>
          <cell r="R1310">
            <v>4762</v>
          </cell>
        </row>
        <row r="1311">
          <cell r="N1311" t="str">
            <v>Centro Educativo</v>
          </cell>
          <cell r="O1311" t="str">
            <v>Grande De Térraba</v>
          </cell>
          <cell r="P1311" t="str">
            <v>Cindea Buenos Aires</v>
          </cell>
          <cell r="Q1311">
            <v>1</v>
          </cell>
          <cell r="R1311">
            <v>6722</v>
          </cell>
        </row>
        <row r="1312">
          <cell r="N1312" t="str">
            <v>Centro Educativo</v>
          </cell>
          <cell r="O1312" t="str">
            <v>Grande De Térraba</v>
          </cell>
          <cell r="P1312" t="str">
            <v>Cindea Ciudad Cortés</v>
          </cell>
          <cell r="Q1312">
            <v>6</v>
          </cell>
          <cell r="R1312">
            <v>6720</v>
          </cell>
        </row>
        <row r="1313">
          <cell r="N1313" t="str">
            <v>Centro Educativo</v>
          </cell>
          <cell r="O1313" t="str">
            <v>Grande De Térraba</v>
          </cell>
          <cell r="P1313" t="str">
            <v>Cindea Ka Bata Siwa</v>
          </cell>
          <cell r="Q1313">
            <v>10</v>
          </cell>
          <cell r="R1313">
            <v>6946</v>
          </cell>
        </row>
        <row r="1314">
          <cell r="N1314" t="str">
            <v>Centro Educativo</v>
          </cell>
          <cell r="O1314" t="str">
            <v>Grande De Térraba</v>
          </cell>
          <cell r="P1314" t="str">
            <v>Cindea Kabakol</v>
          </cell>
          <cell r="Q1314">
            <v>12</v>
          </cell>
          <cell r="R1314">
            <v>6721</v>
          </cell>
        </row>
        <row r="1315">
          <cell r="N1315" t="str">
            <v>Centro Educativo</v>
          </cell>
          <cell r="O1315" t="str">
            <v>Grande De Térraba</v>
          </cell>
          <cell r="P1315" t="str">
            <v>Cnvmts. Esc. Coronado</v>
          </cell>
          <cell r="Q1315">
            <v>6</v>
          </cell>
          <cell r="R1315">
            <v>6805</v>
          </cell>
        </row>
        <row r="1316">
          <cell r="N1316" t="str">
            <v>Centro Educativo</v>
          </cell>
          <cell r="O1316" t="str">
            <v>Grande De Térraba</v>
          </cell>
          <cell r="P1316" t="str">
            <v>Cnvmts. Esc. Santa Cruz</v>
          </cell>
          <cell r="Q1316">
            <v>1</v>
          </cell>
          <cell r="R1316">
            <v>6805</v>
          </cell>
        </row>
        <row r="1317">
          <cell r="N1317" t="str">
            <v>Centro Educativo</v>
          </cell>
          <cell r="O1317" t="str">
            <v>Grande De Térraba</v>
          </cell>
          <cell r="P1317" t="str">
            <v>Colegio De Ujarrás</v>
          </cell>
          <cell r="Q1317">
            <v>10</v>
          </cell>
          <cell r="R1317">
            <v>5136</v>
          </cell>
        </row>
        <row r="1318">
          <cell r="N1318" t="str">
            <v>Centro Educativo</v>
          </cell>
          <cell r="O1318" t="str">
            <v>Grande De Térraba</v>
          </cell>
          <cell r="P1318" t="str">
            <v>Colegio Maíz De Los Uva</v>
          </cell>
          <cell r="Q1318">
            <v>5</v>
          </cell>
          <cell r="R1318">
            <v>5132</v>
          </cell>
        </row>
        <row r="1319">
          <cell r="N1319" t="str">
            <v>Centro Educativo</v>
          </cell>
          <cell r="O1319" t="str">
            <v>Grande De Térraba</v>
          </cell>
          <cell r="P1319" t="str">
            <v>Colegio Santa Eduviges</v>
          </cell>
          <cell r="Q1319">
            <v>1</v>
          </cell>
          <cell r="R1319">
            <v>5134</v>
          </cell>
        </row>
        <row r="1320">
          <cell r="N1320" t="str">
            <v>Centro Educativo</v>
          </cell>
          <cell r="O1320" t="str">
            <v>Grande De Térraba</v>
          </cell>
          <cell r="P1320" t="str">
            <v>Esc. Aguas Frescas</v>
          </cell>
          <cell r="Q1320">
            <v>6</v>
          </cell>
          <cell r="R1320">
            <v>3022</v>
          </cell>
        </row>
        <row r="1321">
          <cell r="N1321" t="str">
            <v>Centro Educativo</v>
          </cell>
          <cell r="O1321" t="str">
            <v>Grande De Térraba</v>
          </cell>
          <cell r="P1321" t="str">
            <v>Esc. Ajuntaderas</v>
          </cell>
          <cell r="Q1321">
            <v>8</v>
          </cell>
          <cell r="R1321">
            <v>2923</v>
          </cell>
        </row>
        <row r="1322">
          <cell r="N1322" t="str">
            <v>Centro Educativo</v>
          </cell>
          <cell r="O1322" t="str">
            <v>Grande De Térraba</v>
          </cell>
          <cell r="P1322" t="str">
            <v>Esc. Aköm</v>
          </cell>
          <cell r="Q1322">
            <v>12</v>
          </cell>
          <cell r="R1322">
            <v>6405</v>
          </cell>
        </row>
        <row r="1323">
          <cell r="N1323" t="str">
            <v>Centro Educativo</v>
          </cell>
          <cell r="O1323" t="str">
            <v>Grande De Térraba</v>
          </cell>
          <cell r="P1323" t="str">
            <v>Esc. Almirante</v>
          </cell>
          <cell r="Q1323">
            <v>8</v>
          </cell>
          <cell r="R1323">
            <v>3223</v>
          </cell>
        </row>
        <row r="1324">
          <cell r="N1324" t="str">
            <v>Centro Educativo</v>
          </cell>
          <cell r="O1324" t="str">
            <v>Grande De Térraba</v>
          </cell>
          <cell r="P1324" t="str">
            <v>Esc. Altamira (Biolley)</v>
          </cell>
          <cell r="Q1324">
            <v>4</v>
          </cell>
          <cell r="R1324">
            <v>1036</v>
          </cell>
        </row>
        <row r="1325">
          <cell r="N1325" t="str">
            <v>Centro Educativo</v>
          </cell>
          <cell r="O1325" t="str">
            <v>Grande De Térraba</v>
          </cell>
          <cell r="P1325" t="str">
            <v>Esc. Altamira (Volcán)</v>
          </cell>
          <cell r="Q1325">
            <v>2</v>
          </cell>
          <cell r="R1325">
            <v>1041</v>
          </cell>
        </row>
        <row r="1326">
          <cell r="N1326" t="str">
            <v>Centro Educativo</v>
          </cell>
          <cell r="O1326" t="str">
            <v>Grande De Térraba</v>
          </cell>
          <cell r="P1326" t="str">
            <v>Esc. Alto De Las Moras</v>
          </cell>
          <cell r="Q1326">
            <v>11</v>
          </cell>
          <cell r="R1326">
            <v>732</v>
          </cell>
        </row>
        <row r="1327">
          <cell r="N1327" t="str">
            <v>Centro Educativo</v>
          </cell>
          <cell r="O1327" t="str">
            <v>Grande De Térraba</v>
          </cell>
          <cell r="P1327" t="str">
            <v>Esc. Alto De Veragua</v>
          </cell>
          <cell r="Q1327">
            <v>13</v>
          </cell>
          <cell r="R1327">
            <v>790</v>
          </cell>
        </row>
        <row r="1328">
          <cell r="N1328" t="str">
            <v>Centro Educativo</v>
          </cell>
          <cell r="O1328" t="str">
            <v>Grande De Térraba</v>
          </cell>
          <cell r="P1328" t="str">
            <v>Esc. Alto Los Mogos</v>
          </cell>
          <cell r="Q1328">
            <v>8</v>
          </cell>
          <cell r="R1328">
            <v>2903</v>
          </cell>
        </row>
        <row r="1329">
          <cell r="N1329" t="str">
            <v>Centro Educativo</v>
          </cell>
          <cell r="O1329" t="str">
            <v>Grande De Térraba</v>
          </cell>
          <cell r="P1329" t="str">
            <v>Esc. Altos De Km. 83</v>
          </cell>
          <cell r="Q1329">
            <v>9</v>
          </cell>
          <cell r="R1329">
            <v>2890</v>
          </cell>
        </row>
        <row r="1330">
          <cell r="N1330" t="str">
            <v>Centro Educativo</v>
          </cell>
          <cell r="O1330" t="str">
            <v>Grande De Térraba</v>
          </cell>
          <cell r="P1330" t="str">
            <v>Esc. Antillas Neerlandesas</v>
          </cell>
          <cell r="Q1330">
            <v>3</v>
          </cell>
          <cell r="R1330">
            <v>4941</v>
          </cell>
        </row>
        <row r="1331">
          <cell r="N1331" t="str">
            <v>Centro Educativo</v>
          </cell>
          <cell r="O1331" t="str">
            <v>Grande De Térraba</v>
          </cell>
          <cell r="P1331" t="str">
            <v>Esc. Arturo Tinoco Jiménez</v>
          </cell>
          <cell r="Q1331">
            <v>12</v>
          </cell>
          <cell r="R1331">
            <v>755</v>
          </cell>
        </row>
        <row r="1332">
          <cell r="N1332" t="str">
            <v>Centro Educativo</v>
          </cell>
          <cell r="O1332" t="str">
            <v>Grande De Térraba</v>
          </cell>
          <cell r="P1332" t="str">
            <v>Esc. Asentamiento Salamá</v>
          </cell>
          <cell r="Q1332">
            <v>9</v>
          </cell>
          <cell r="R1332">
            <v>5887</v>
          </cell>
        </row>
        <row r="1333">
          <cell r="N1333" t="str">
            <v>Centro Educativo</v>
          </cell>
          <cell r="O1333" t="str">
            <v>Grande De Térraba</v>
          </cell>
          <cell r="P1333" t="str">
            <v>Esc. Bahía Chal</v>
          </cell>
          <cell r="Q1333">
            <v>8</v>
          </cell>
          <cell r="R1333">
            <v>3094</v>
          </cell>
        </row>
        <row r="1334">
          <cell r="N1334" t="str">
            <v>Centro Educativo</v>
          </cell>
          <cell r="O1334" t="str">
            <v>Grande De Térraba</v>
          </cell>
          <cell r="P1334" t="str">
            <v>Esc. Bajo De Mollejones</v>
          </cell>
          <cell r="Q1334">
            <v>12</v>
          </cell>
          <cell r="R1334">
            <v>5983</v>
          </cell>
        </row>
        <row r="1335">
          <cell r="N1335" t="str">
            <v>Centro Educativo</v>
          </cell>
          <cell r="O1335" t="str">
            <v>Grande De Térraba</v>
          </cell>
          <cell r="P1335" t="str">
            <v>Esc. Bajo De Sábalo</v>
          </cell>
          <cell r="Q1335">
            <v>4</v>
          </cell>
          <cell r="R1335">
            <v>750</v>
          </cell>
        </row>
        <row r="1336">
          <cell r="N1336" t="str">
            <v>Centro Educativo</v>
          </cell>
          <cell r="O1336" t="str">
            <v>Grande De Térraba</v>
          </cell>
          <cell r="P1336" t="str">
            <v>Esc. Bajo De Veragua</v>
          </cell>
          <cell r="Q1336">
            <v>11</v>
          </cell>
          <cell r="R1336">
            <v>917</v>
          </cell>
        </row>
        <row r="1337">
          <cell r="N1337" t="str">
            <v>Centro Educativo</v>
          </cell>
          <cell r="O1337" t="str">
            <v>Grande De Térraba</v>
          </cell>
          <cell r="P1337" t="str">
            <v>Esc. Bajos De Mamey</v>
          </cell>
          <cell r="Q1337">
            <v>11</v>
          </cell>
          <cell r="R1337">
            <v>1056</v>
          </cell>
        </row>
        <row r="1338">
          <cell r="N1338" t="str">
            <v>Centro Educativo</v>
          </cell>
          <cell r="O1338" t="str">
            <v>Grande De Térraba</v>
          </cell>
          <cell r="P1338" t="str">
            <v>Esc. Baköm Di</v>
          </cell>
          <cell r="Q1338">
            <v>12</v>
          </cell>
          <cell r="R1338">
            <v>6374</v>
          </cell>
        </row>
        <row r="1339">
          <cell r="N1339" t="str">
            <v>Centro Educativo</v>
          </cell>
          <cell r="O1339" t="str">
            <v>Grande De Térraba</v>
          </cell>
          <cell r="P1339" t="str">
            <v>Esc. Ballena</v>
          </cell>
          <cell r="Q1339">
            <v>6</v>
          </cell>
          <cell r="R1339">
            <v>5016</v>
          </cell>
        </row>
        <row r="1340">
          <cell r="N1340" t="str">
            <v>Centro Educativo</v>
          </cell>
          <cell r="O1340" t="str">
            <v>Grande De Térraba</v>
          </cell>
          <cell r="P1340" t="str">
            <v>Esc. Balsar</v>
          </cell>
          <cell r="Q1340">
            <v>6</v>
          </cell>
          <cell r="R1340">
            <v>2946</v>
          </cell>
        </row>
        <row r="1341">
          <cell r="N1341" t="str">
            <v>Centro Educativo</v>
          </cell>
          <cell r="O1341" t="str">
            <v>Grande De Térraba</v>
          </cell>
          <cell r="P1341" t="str">
            <v>Esc. Barrio Alemania</v>
          </cell>
          <cell r="Q1341">
            <v>7</v>
          </cell>
          <cell r="R1341">
            <v>3029</v>
          </cell>
        </row>
        <row r="1342">
          <cell r="N1342" t="str">
            <v>Centro Educativo</v>
          </cell>
          <cell r="O1342" t="str">
            <v>Grande De Térraba</v>
          </cell>
          <cell r="P1342" t="str">
            <v>Esc. Bella Vista</v>
          </cell>
          <cell r="Q1342">
            <v>11</v>
          </cell>
          <cell r="R1342">
            <v>808</v>
          </cell>
        </row>
        <row r="1343">
          <cell r="N1343" t="str">
            <v>Centro Educativo</v>
          </cell>
          <cell r="O1343" t="str">
            <v>Grande De Térraba</v>
          </cell>
          <cell r="P1343" t="str">
            <v>Esc. Bidyan</v>
          </cell>
          <cell r="Q1343">
            <v>12</v>
          </cell>
          <cell r="R1343">
            <v>734</v>
          </cell>
        </row>
        <row r="1344">
          <cell r="N1344" t="str">
            <v>Centro Educativo</v>
          </cell>
          <cell r="O1344" t="str">
            <v>Grande De Térraba</v>
          </cell>
          <cell r="P1344" t="str">
            <v>Esc. Bijagual</v>
          </cell>
          <cell r="Q1344">
            <v>13</v>
          </cell>
          <cell r="R1344">
            <v>824</v>
          </cell>
        </row>
        <row r="1345">
          <cell r="N1345" t="str">
            <v>Centro Educativo</v>
          </cell>
          <cell r="O1345" t="str">
            <v>Grande De Térraba</v>
          </cell>
          <cell r="P1345" t="str">
            <v>Esc. Bikakla Jaime Ortiz C.</v>
          </cell>
          <cell r="Q1345">
            <v>12</v>
          </cell>
          <cell r="R1345">
            <v>828</v>
          </cell>
        </row>
        <row r="1346">
          <cell r="N1346" t="str">
            <v>Centro Educativo</v>
          </cell>
          <cell r="O1346" t="str">
            <v>Grande De Térraba</v>
          </cell>
          <cell r="P1346" t="str">
            <v>Esc. Biolley</v>
          </cell>
          <cell r="Q1346">
            <v>4</v>
          </cell>
          <cell r="R1346">
            <v>1034</v>
          </cell>
        </row>
        <row r="1347">
          <cell r="N1347" t="str">
            <v>Centro Educativo</v>
          </cell>
          <cell r="O1347" t="str">
            <v>Grande De Térraba</v>
          </cell>
          <cell r="P1347" t="str">
            <v>Esc. Boca Brava</v>
          </cell>
          <cell r="Q1347">
            <v>6</v>
          </cell>
          <cell r="R1347">
            <v>6275</v>
          </cell>
        </row>
        <row r="1348">
          <cell r="N1348" t="str">
            <v>Centro Educativo</v>
          </cell>
          <cell r="O1348" t="str">
            <v>Grande De Térraba</v>
          </cell>
          <cell r="P1348" t="str">
            <v>Esc. Boca De Limón</v>
          </cell>
          <cell r="Q1348">
            <v>4</v>
          </cell>
          <cell r="R1348">
            <v>763</v>
          </cell>
        </row>
        <row r="1349">
          <cell r="N1349" t="str">
            <v>Centro Educativo</v>
          </cell>
          <cell r="O1349" t="str">
            <v>Grande De Térraba</v>
          </cell>
          <cell r="P1349" t="str">
            <v>Esc. Boca Guarumal</v>
          </cell>
          <cell r="Q1349">
            <v>6</v>
          </cell>
          <cell r="R1349">
            <v>2897</v>
          </cell>
        </row>
        <row r="1350">
          <cell r="N1350" t="str">
            <v>Centro Educativo</v>
          </cell>
          <cell r="O1350" t="str">
            <v>Grande De Térraba</v>
          </cell>
          <cell r="P1350" t="str">
            <v>Esc. Bökö Bata</v>
          </cell>
          <cell r="Q1350">
            <v>10</v>
          </cell>
          <cell r="R1350">
            <v>736</v>
          </cell>
        </row>
        <row r="1351">
          <cell r="N1351" t="str">
            <v>Centro Educativo</v>
          </cell>
          <cell r="O1351" t="str">
            <v>Grande De Térraba</v>
          </cell>
          <cell r="P1351" t="str">
            <v>Esc. Bolas</v>
          </cell>
          <cell r="Q1351">
            <v>12</v>
          </cell>
          <cell r="R1351">
            <v>781</v>
          </cell>
        </row>
        <row r="1352">
          <cell r="N1352" t="str">
            <v>Centro Educativo</v>
          </cell>
          <cell r="O1352" t="str">
            <v>Grande De Térraba</v>
          </cell>
          <cell r="P1352" t="str">
            <v>Esc. Boquete</v>
          </cell>
          <cell r="Q1352">
            <v>11</v>
          </cell>
          <cell r="R1352">
            <v>822</v>
          </cell>
        </row>
        <row r="1353">
          <cell r="N1353" t="str">
            <v>Centro Educativo</v>
          </cell>
          <cell r="O1353" t="str">
            <v>Grande De Térraba</v>
          </cell>
          <cell r="P1353" t="str">
            <v>Esc. Brazo De Oro</v>
          </cell>
          <cell r="Q1353">
            <v>12</v>
          </cell>
          <cell r="R1353">
            <v>847</v>
          </cell>
        </row>
        <row r="1354">
          <cell r="N1354" t="str">
            <v>Centro Educativo</v>
          </cell>
          <cell r="O1354" t="str">
            <v>Grande De Térraba</v>
          </cell>
          <cell r="P1354" t="str">
            <v>Esc. Buena Vista</v>
          </cell>
          <cell r="Q1354">
            <v>12</v>
          </cell>
          <cell r="R1354">
            <v>5982</v>
          </cell>
        </row>
        <row r="1355">
          <cell r="N1355" t="str">
            <v>Centro Educativo</v>
          </cell>
          <cell r="O1355" t="str">
            <v>Grande De Térraba</v>
          </cell>
          <cell r="P1355" t="str">
            <v>Esc. Cajón</v>
          </cell>
          <cell r="Q1355">
            <v>11</v>
          </cell>
          <cell r="R1355">
            <v>789</v>
          </cell>
        </row>
        <row r="1356">
          <cell r="N1356" t="str">
            <v>Centro Educativo</v>
          </cell>
          <cell r="O1356" t="str">
            <v>Grande De Térraba</v>
          </cell>
          <cell r="P1356" t="str">
            <v>Esc. Calderón</v>
          </cell>
          <cell r="Q1356">
            <v>12</v>
          </cell>
          <cell r="R1356">
            <v>1033</v>
          </cell>
        </row>
        <row r="1357">
          <cell r="N1357" t="str">
            <v>Centro Educativo</v>
          </cell>
          <cell r="O1357" t="str">
            <v>Grande De Térraba</v>
          </cell>
          <cell r="P1357" t="str">
            <v>Esc. Calienta Tigra</v>
          </cell>
          <cell r="Q1357">
            <v>11</v>
          </cell>
          <cell r="R1357">
            <v>5315</v>
          </cell>
        </row>
        <row r="1358">
          <cell r="N1358" t="str">
            <v>Centro Educativo</v>
          </cell>
          <cell r="O1358" t="str">
            <v>Grande De Térraba</v>
          </cell>
          <cell r="P1358" t="str">
            <v>Esc. Caña Blanca (Palmar)</v>
          </cell>
          <cell r="Q1358">
            <v>11</v>
          </cell>
          <cell r="R1358">
            <v>2966</v>
          </cell>
        </row>
        <row r="1359">
          <cell r="N1359" t="str">
            <v>Centro Educativo</v>
          </cell>
          <cell r="O1359" t="str">
            <v>Grande De Térraba</v>
          </cell>
          <cell r="P1359" t="str">
            <v>Esc. Cañas</v>
          </cell>
          <cell r="Q1359">
            <v>2</v>
          </cell>
          <cell r="R1359">
            <v>785</v>
          </cell>
        </row>
        <row r="1360">
          <cell r="N1360" t="str">
            <v>Centro Educativo</v>
          </cell>
          <cell r="O1360" t="str">
            <v>Grande De Térraba</v>
          </cell>
          <cell r="P1360" t="str">
            <v>Esc. Capacitacion Ambiental Veracruz</v>
          </cell>
          <cell r="Q1360">
            <v>1</v>
          </cell>
          <cell r="R1360">
            <v>5867</v>
          </cell>
        </row>
        <row r="1361">
          <cell r="N1361" t="str">
            <v>Centro Educativo</v>
          </cell>
          <cell r="O1361" t="str">
            <v>Grande De Térraba</v>
          </cell>
          <cell r="P1361" t="str">
            <v>Esc. Capri</v>
          </cell>
          <cell r="Q1361">
            <v>12</v>
          </cell>
          <cell r="R1361">
            <v>1032</v>
          </cell>
        </row>
        <row r="1362">
          <cell r="N1362" t="str">
            <v>Centro Educativo</v>
          </cell>
          <cell r="O1362" t="str">
            <v>Grande De Térraba</v>
          </cell>
          <cell r="P1362" t="str">
            <v>Esc. Cartago</v>
          </cell>
          <cell r="Q1362">
            <v>12</v>
          </cell>
          <cell r="R1362">
            <v>5522</v>
          </cell>
        </row>
        <row r="1363">
          <cell r="N1363" t="str">
            <v>Centro Educativo</v>
          </cell>
          <cell r="O1363" t="str">
            <v>Grande De Térraba</v>
          </cell>
          <cell r="P1363" t="str">
            <v>Esc. Cebror</v>
          </cell>
          <cell r="Q1363">
            <v>12</v>
          </cell>
          <cell r="R1363">
            <v>6279</v>
          </cell>
        </row>
        <row r="1364">
          <cell r="N1364" t="str">
            <v>Centro Educativo</v>
          </cell>
          <cell r="O1364" t="str">
            <v>Grande De Térraba</v>
          </cell>
          <cell r="P1364" t="str">
            <v>Esc. Ceibón</v>
          </cell>
          <cell r="Q1364">
            <v>13</v>
          </cell>
          <cell r="R1364">
            <v>745</v>
          </cell>
        </row>
        <row r="1365">
          <cell r="N1365" t="str">
            <v>Centro Educativo</v>
          </cell>
          <cell r="O1365" t="str">
            <v>Grande De Térraba</v>
          </cell>
          <cell r="P1365" t="str">
            <v>Esc. Chánguena</v>
          </cell>
          <cell r="Q1365">
            <v>3</v>
          </cell>
          <cell r="R1365">
            <v>806</v>
          </cell>
        </row>
        <row r="1366">
          <cell r="N1366" t="str">
            <v>Centro Educativo</v>
          </cell>
          <cell r="O1366" t="str">
            <v>Grande De Térraba</v>
          </cell>
          <cell r="P1366" t="str">
            <v>Esc. Chocuaco</v>
          </cell>
          <cell r="Q1366">
            <v>8</v>
          </cell>
          <cell r="R1366">
            <v>3031</v>
          </cell>
        </row>
        <row r="1367">
          <cell r="N1367" t="str">
            <v>Centro Educativo</v>
          </cell>
          <cell r="O1367" t="str">
            <v>Grande De Térraba</v>
          </cell>
          <cell r="P1367" t="str">
            <v>Esc. Clavera</v>
          </cell>
          <cell r="Q1367">
            <v>4</v>
          </cell>
          <cell r="R1367">
            <v>1043</v>
          </cell>
        </row>
        <row r="1368">
          <cell r="N1368" t="str">
            <v>Centro Educativo</v>
          </cell>
          <cell r="O1368" t="str">
            <v>Grande De Térraba</v>
          </cell>
          <cell r="P1368" t="str">
            <v>Esc. Colorado</v>
          </cell>
          <cell r="Q1368">
            <v>4</v>
          </cell>
          <cell r="R1368">
            <v>815</v>
          </cell>
        </row>
        <row r="1369">
          <cell r="N1369" t="str">
            <v>Centro Educativo</v>
          </cell>
          <cell r="O1369" t="str">
            <v>Grande De Térraba</v>
          </cell>
          <cell r="P1369" t="str">
            <v>Esc. Concepción</v>
          </cell>
          <cell r="Q1369">
            <v>5</v>
          </cell>
          <cell r="R1369">
            <v>812</v>
          </cell>
        </row>
        <row r="1370">
          <cell r="N1370" t="str">
            <v>Centro Educativo</v>
          </cell>
          <cell r="O1370" t="str">
            <v>Grande De Térraba</v>
          </cell>
          <cell r="P1370" t="str">
            <v>Esc. Convento</v>
          </cell>
          <cell r="Q1370">
            <v>2</v>
          </cell>
          <cell r="R1370">
            <v>814</v>
          </cell>
        </row>
        <row r="1371">
          <cell r="N1371" t="str">
            <v>Centro Educativo</v>
          </cell>
          <cell r="O1371" t="str">
            <v>Grande De Térraba</v>
          </cell>
          <cell r="P1371" t="str">
            <v>Esc. Coquito</v>
          </cell>
          <cell r="Q1371">
            <v>7</v>
          </cell>
          <cell r="R1371">
            <v>3059</v>
          </cell>
        </row>
        <row r="1372">
          <cell r="N1372" t="str">
            <v>Centro Educativo</v>
          </cell>
          <cell r="O1372" t="str">
            <v>Grande De Térraba</v>
          </cell>
          <cell r="P1372" t="str">
            <v>Esc. Cordoncillo</v>
          </cell>
          <cell r="Q1372">
            <v>2</v>
          </cell>
          <cell r="R1372">
            <v>817</v>
          </cell>
        </row>
        <row r="1373">
          <cell r="N1373" t="str">
            <v>Centro Educativo</v>
          </cell>
          <cell r="O1373" t="str">
            <v>Grande De Térraba</v>
          </cell>
          <cell r="P1373" t="str">
            <v>Esc. Coronado</v>
          </cell>
          <cell r="Q1373">
            <v>6</v>
          </cell>
          <cell r="R1373">
            <v>3021</v>
          </cell>
        </row>
        <row r="1374">
          <cell r="N1374" t="str">
            <v>Centro Educativo</v>
          </cell>
          <cell r="O1374" t="str">
            <v>Grande De Térraba</v>
          </cell>
          <cell r="P1374" t="str">
            <v>Esc. Curime</v>
          </cell>
          <cell r="Q1374">
            <v>8</v>
          </cell>
          <cell r="R1374">
            <v>3042</v>
          </cell>
        </row>
        <row r="1375">
          <cell r="N1375" t="str">
            <v>Centro Educativo</v>
          </cell>
          <cell r="O1375" t="str">
            <v>Grande De Térraba</v>
          </cell>
          <cell r="P1375" t="str">
            <v>Esc. Curré</v>
          </cell>
          <cell r="Q1375">
            <v>11</v>
          </cell>
          <cell r="R1375">
            <v>821</v>
          </cell>
        </row>
        <row r="1376">
          <cell r="N1376" t="str">
            <v>Centro Educativo</v>
          </cell>
          <cell r="O1376" t="str">
            <v>Grande De Térraba</v>
          </cell>
          <cell r="P1376" t="str">
            <v>Esc. Doris Z. Stone</v>
          </cell>
          <cell r="Q1376">
            <v>11</v>
          </cell>
          <cell r="R1376">
            <v>833</v>
          </cell>
        </row>
        <row r="1377">
          <cell r="N1377" t="str">
            <v>Centro Educativo</v>
          </cell>
          <cell r="O1377" t="str">
            <v>Grande De Térraba</v>
          </cell>
          <cell r="P1377" t="str">
            <v>Esc. Doris Z. Stone (Educ. Especial)</v>
          </cell>
          <cell r="Q1377">
            <v>11</v>
          </cell>
          <cell r="R1377">
            <v>6004</v>
          </cell>
        </row>
        <row r="1378">
          <cell r="N1378" t="str">
            <v>Centro Educativo</v>
          </cell>
          <cell r="O1378" t="str">
            <v>Grande De Térraba</v>
          </cell>
          <cell r="P1378" t="str">
            <v>Esc. Drake</v>
          </cell>
          <cell r="Q1378">
            <v>8</v>
          </cell>
          <cell r="R1378">
            <v>3049</v>
          </cell>
        </row>
        <row r="1379">
          <cell r="N1379" t="str">
            <v>Centro Educativo</v>
          </cell>
          <cell r="O1379" t="str">
            <v>Grande De Térraba</v>
          </cell>
          <cell r="P1379" t="str">
            <v>Esc. Duasklö</v>
          </cell>
          <cell r="Q1379">
            <v>10</v>
          </cell>
          <cell r="R1379">
            <v>6878</v>
          </cell>
        </row>
        <row r="1380">
          <cell r="N1380" t="str">
            <v>Centro Educativo</v>
          </cell>
          <cell r="O1380" t="str">
            <v>Grande De Térraba</v>
          </cell>
          <cell r="P1380" t="str">
            <v>Esc. Eduardo Garnier Ugalde</v>
          </cell>
          <cell r="Q1380">
            <v>7</v>
          </cell>
          <cell r="R1380">
            <v>3052</v>
          </cell>
        </row>
        <row r="1381">
          <cell r="N1381" t="str">
            <v>Centro Educativo</v>
          </cell>
          <cell r="O1381" t="str">
            <v>Grande De Térraba</v>
          </cell>
          <cell r="P1381" t="str">
            <v>Esc. Eduardo Garnier Ugalde</v>
          </cell>
          <cell r="Q1381">
            <v>7</v>
          </cell>
          <cell r="R1381">
            <v>4765</v>
          </cell>
        </row>
        <row r="1382">
          <cell r="N1382" t="str">
            <v>Centro Educativo</v>
          </cell>
          <cell r="O1382" t="str">
            <v>Grande De Térraba</v>
          </cell>
          <cell r="P1382" t="str">
            <v>Esc. El Cacao</v>
          </cell>
          <cell r="Q1382">
            <v>2</v>
          </cell>
          <cell r="R1382">
            <v>1061</v>
          </cell>
        </row>
        <row r="1383">
          <cell r="N1383" t="str">
            <v>Centro Educativo</v>
          </cell>
          <cell r="O1383" t="str">
            <v>Grande De Térraba</v>
          </cell>
          <cell r="P1383" t="str">
            <v>Esc. El Cacique</v>
          </cell>
          <cell r="Q1383">
            <v>11</v>
          </cell>
          <cell r="R1383">
            <v>1066</v>
          </cell>
        </row>
        <row r="1384">
          <cell r="N1384" t="str">
            <v>Centro Educativo</v>
          </cell>
          <cell r="O1384" t="str">
            <v>Grande De Térraba</v>
          </cell>
          <cell r="P1384" t="str">
            <v>Esc. El Campo (Biolley)</v>
          </cell>
          <cell r="Q1384">
            <v>4</v>
          </cell>
          <cell r="R1384">
            <v>766</v>
          </cell>
        </row>
        <row r="1385">
          <cell r="N1385" t="str">
            <v>Centro Educativo</v>
          </cell>
          <cell r="O1385" t="str">
            <v>Grande De Térraba</v>
          </cell>
          <cell r="P1385" t="str">
            <v>Esc. El Campo (Sierpe)</v>
          </cell>
          <cell r="Q1385">
            <v>8</v>
          </cell>
          <cell r="R1385">
            <v>3234</v>
          </cell>
        </row>
        <row r="1386">
          <cell r="N1386" t="str">
            <v>Centro Educativo</v>
          </cell>
          <cell r="O1386" t="str">
            <v>Grande De Térraba</v>
          </cell>
          <cell r="P1386" t="str">
            <v>Esc. El Carmen</v>
          </cell>
          <cell r="Q1386">
            <v>10</v>
          </cell>
          <cell r="R1386">
            <v>957</v>
          </cell>
        </row>
        <row r="1387">
          <cell r="N1387" t="str">
            <v>Centro Educativo</v>
          </cell>
          <cell r="O1387" t="str">
            <v>Grande De Térraba</v>
          </cell>
          <cell r="P1387" t="str">
            <v>Esc. El Ceibo</v>
          </cell>
          <cell r="Q1387">
            <v>1</v>
          </cell>
          <cell r="R1387">
            <v>843</v>
          </cell>
        </row>
        <row r="1388">
          <cell r="N1388" t="str">
            <v>Centro Educativo</v>
          </cell>
          <cell r="O1388" t="str">
            <v>Grande De Térraba</v>
          </cell>
          <cell r="P1388" t="str">
            <v>Esc. El Guayacán</v>
          </cell>
          <cell r="Q1388">
            <v>4</v>
          </cell>
          <cell r="R1388">
            <v>740</v>
          </cell>
        </row>
        <row r="1389">
          <cell r="N1389" t="str">
            <v>Centro Educativo</v>
          </cell>
          <cell r="O1389" t="str">
            <v>Grande De Térraba</v>
          </cell>
          <cell r="P1389" t="str">
            <v>Esc. El Jorón</v>
          </cell>
          <cell r="Q1389">
            <v>3</v>
          </cell>
          <cell r="R1389">
            <v>1023</v>
          </cell>
        </row>
        <row r="1390">
          <cell r="N1390" t="str">
            <v>Centro Educativo</v>
          </cell>
          <cell r="O1390" t="str">
            <v>Grande De Térraba</v>
          </cell>
          <cell r="P1390" t="str">
            <v>Esc. El Peje</v>
          </cell>
          <cell r="Q1390">
            <v>2</v>
          </cell>
          <cell r="R1390">
            <v>846</v>
          </cell>
        </row>
        <row r="1391">
          <cell r="N1391" t="str">
            <v>Centro Educativo</v>
          </cell>
          <cell r="O1391" t="str">
            <v>Grande De Térraba</v>
          </cell>
          <cell r="P1391" t="str">
            <v>Esc. El Progreso</v>
          </cell>
          <cell r="Q1391">
            <v>8</v>
          </cell>
          <cell r="R1391">
            <v>3153</v>
          </cell>
        </row>
        <row r="1392">
          <cell r="N1392" t="str">
            <v>Centro Educativo</v>
          </cell>
          <cell r="O1392" t="str">
            <v>Grande De Térraba</v>
          </cell>
          <cell r="P1392" t="str">
            <v>Esc. El Progreso</v>
          </cell>
          <cell r="Q1392">
            <v>11</v>
          </cell>
          <cell r="R1392">
            <v>742</v>
          </cell>
        </row>
        <row r="1393">
          <cell r="N1393" t="str">
            <v>Centro Educativo</v>
          </cell>
          <cell r="O1393" t="str">
            <v>Grande De Térraba</v>
          </cell>
          <cell r="P1393" t="str">
            <v>Esc. El Puente</v>
          </cell>
          <cell r="Q1393">
            <v>12</v>
          </cell>
          <cell r="R1393">
            <v>1040</v>
          </cell>
        </row>
        <row r="1394">
          <cell r="N1394" t="str">
            <v>Centro Educativo</v>
          </cell>
          <cell r="O1394" t="str">
            <v>Grande De Térraba</v>
          </cell>
          <cell r="P1394" t="str">
            <v>Esc. El Refugio</v>
          </cell>
          <cell r="Q1394">
            <v>8</v>
          </cell>
          <cell r="R1394">
            <v>3050</v>
          </cell>
        </row>
        <row r="1395">
          <cell r="N1395" t="str">
            <v>Centro Educativo</v>
          </cell>
          <cell r="O1395" t="str">
            <v>Grande De Térraba</v>
          </cell>
          <cell r="P1395" t="str">
            <v>Esc. El Socorro</v>
          </cell>
          <cell r="Q1395">
            <v>2</v>
          </cell>
          <cell r="R1395">
            <v>850</v>
          </cell>
        </row>
        <row r="1396">
          <cell r="N1396" t="str">
            <v>Centro Educativo</v>
          </cell>
          <cell r="O1396" t="str">
            <v>Grande De Térraba</v>
          </cell>
          <cell r="P1396" t="str">
            <v>Esc. El Trébol</v>
          </cell>
          <cell r="Q1396">
            <v>3</v>
          </cell>
          <cell r="R1396">
            <v>1030</v>
          </cell>
        </row>
        <row r="1397">
          <cell r="N1397" t="str">
            <v>Centro Educativo</v>
          </cell>
          <cell r="O1397" t="str">
            <v>Grande De Térraba</v>
          </cell>
          <cell r="P1397" t="str">
            <v>Esc. El Vergel</v>
          </cell>
          <cell r="Q1397">
            <v>11</v>
          </cell>
          <cell r="R1397">
            <v>816</v>
          </cell>
        </row>
        <row r="1398">
          <cell r="N1398" t="str">
            <v>Centro Educativo</v>
          </cell>
          <cell r="O1398" t="str">
            <v>Grande De Térraba</v>
          </cell>
          <cell r="P1398" t="str">
            <v>Esc. Estero Guerra</v>
          </cell>
          <cell r="Q1398">
            <v>8</v>
          </cell>
          <cell r="R1398">
            <v>3002</v>
          </cell>
        </row>
        <row r="1399">
          <cell r="N1399" t="str">
            <v>Centro Educativo</v>
          </cell>
          <cell r="O1399" t="str">
            <v>Grande De Térraba</v>
          </cell>
          <cell r="P1399" t="str">
            <v>Esc. Estero Real</v>
          </cell>
          <cell r="Q1399">
            <v>6</v>
          </cell>
          <cell r="R1399">
            <v>3247</v>
          </cell>
        </row>
        <row r="1400">
          <cell r="N1400" t="str">
            <v>Centro Educativo</v>
          </cell>
          <cell r="O1400" t="str">
            <v>Grande De Térraba</v>
          </cell>
          <cell r="P1400" t="str">
            <v>Esc. Filadelfia</v>
          </cell>
          <cell r="Q1400">
            <v>5</v>
          </cell>
          <cell r="R1400">
            <v>852</v>
          </cell>
        </row>
        <row r="1401">
          <cell r="N1401" t="str">
            <v>Centro Educativo</v>
          </cell>
          <cell r="O1401" t="str">
            <v>Grande De Térraba</v>
          </cell>
          <cell r="P1401" t="str">
            <v>Esc. Finca 2-4</v>
          </cell>
          <cell r="Q1401">
            <v>7</v>
          </cell>
          <cell r="R1401">
            <v>3171</v>
          </cell>
        </row>
        <row r="1402">
          <cell r="N1402" t="str">
            <v>Centro Educativo</v>
          </cell>
          <cell r="O1402" t="str">
            <v>Grande De Térraba</v>
          </cell>
          <cell r="P1402" t="str">
            <v>Esc. Finca Cinco</v>
          </cell>
          <cell r="Q1402">
            <v>7</v>
          </cell>
          <cell r="R1402">
            <v>3173</v>
          </cell>
        </row>
        <row r="1403">
          <cell r="N1403" t="str">
            <v>Centro Educativo</v>
          </cell>
          <cell r="O1403" t="str">
            <v>Grande De Térraba</v>
          </cell>
          <cell r="P1403" t="str">
            <v>Esc. Finca Diez</v>
          </cell>
          <cell r="Q1403">
            <v>7</v>
          </cell>
          <cell r="R1403">
            <v>3167</v>
          </cell>
        </row>
        <row r="1404">
          <cell r="N1404" t="str">
            <v>Centro Educativo</v>
          </cell>
          <cell r="O1404" t="str">
            <v>Grande De Térraba</v>
          </cell>
          <cell r="P1404" t="str">
            <v>Esc. Finca Doce</v>
          </cell>
          <cell r="Q1404">
            <v>7</v>
          </cell>
          <cell r="R1404">
            <v>3168</v>
          </cell>
        </row>
        <row r="1405">
          <cell r="N1405" t="str">
            <v>Centro Educativo</v>
          </cell>
          <cell r="O1405" t="str">
            <v>Grande De Térraba</v>
          </cell>
          <cell r="P1405" t="str">
            <v>Esc. Finca Guanacaste</v>
          </cell>
          <cell r="Q1405">
            <v>9</v>
          </cell>
          <cell r="R1405">
            <v>3202</v>
          </cell>
        </row>
        <row r="1406">
          <cell r="N1406" t="str">
            <v>Centro Educativo</v>
          </cell>
          <cell r="O1406" t="str">
            <v>Grande De Térraba</v>
          </cell>
          <cell r="P1406" t="str">
            <v>Esc. Finca Jalaca</v>
          </cell>
          <cell r="Q1406">
            <v>9</v>
          </cell>
          <cell r="R1406">
            <v>3119</v>
          </cell>
        </row>
        <row r="1407">
          <cell r="N1407" t="str">
            <v>Centro Educativo</v>
          </cell>
          <cell r="O1407" t="str">
            <v>Grande De Térraba</v>
          </cell>
          <cell r="P1407" t="str">
            <v>Esc. Finca Nueve</v>
          </cell>
          <cell r="Q1407">
            <v>7</v>
          </cell>
          <cell r="R1407">
            <v>3177</v>
          </cell>
        </row>
        <row r="1408">
          <cell r="N1408" t="str">
            <v>Centro Educativo</v>
          </cell>
          <cell r="O1408" t="str">
            <v>Grande De Térraba</v>
          </cell>
          <cell r="P1408" t="str">
            <v>Esc. Finca Ocho</v>
          </cell>
          <cell r="Q1408">
            <v>7</v>
          </cell>
          <cell r="R1408">
            <v>3176</v>
          </cell>
        </row>
        <row r="1409">
          <cell r="N1409" t="str">
            <v>Centro Educativo</v>
          </cell>
          <cell r="O1409" t="str">
            <v>Grande De Térraba</v>
          </cell>
          <cell r="P1409" t="str">
            <v>Esc. Finca Seis-Once</v>
          </cell>
          <cell r="Q1409">
            <v>7</v>
          </cell>
          <cell r="R1409">
            <v>3169</v>
          </cell>
        </row>
        <row r="1410">
          <cell r="N1410" t="str">
            <v>Centro Educativo</v>
          </cell>
          <cell r="O1410" t="str">
            <v>Grande De Térraba</v>
          </cell>
          <cell r="P1410" t="str">
            <v>Esc. Finca Siete</v>
          </cell>
          <cell r="Q1410">
            <v>7</v>
          </cell>
          <cell r="R1410">
            <v>3174</v>
          </cell>
        </row>
        <row r="1411">
          <cell r="N1411" t="str">
            <v>Centro Educativo</v>
          </cell>
          <cell r="O1411" t="str">
            <v>Grande De Térraba</v>
          </cell>
          <cell r="P1411" t="str">
            <v>Esc. Finca Tres</v>
          </cell>
          <cell r="Q1411">
            <v>7</v>
          </cell>
          <cell r="R1411">
            <v>3172</v>
          </cell>
        </row>
        <row r="1412">
          <cell r="N1412" t="str">
            <v>Centro Educativo</v>
          </cell>
          <cell r="O1412" t="str">
            <v>Grande De Térraba</v>
          </cell>
          <cell r="P1412" t="str">
            <v>Esc. Guácimo</v>
          </cell>
          <cell r="Q1412">
            <v>4</v>
          </cell>
          <cell r="R1412">
            <v>854</v>
          </cell>
        </row>
        <row r="1413">
          <cell r="N1413" t="str">
            <v>Centro Educativo</v>
          </cell>
          <cell r="O1413" t="str">
            <v>Grande De Térraba</v>
          </cell>
          <cell r="P1413" t="str">
            <v>Esc. Guadalajara</v>
          </cell>
          <cell r="Q1413">
            <v>2</v>
          </cell>
          <cell r="R1413">
            <v>855</v>
          </cell>
        </row>
        <row r="1414">
          <cell r="N1414" t="str">
            <v>Centro Educativo</v>
          </cell>
          <cell r="O1414" t="str">
            <v>Grande De Térraba</v>
          </cell>
          <cell r="P1414" t="str">
            <v>Esc. Guagaral</v>
          </cell>
          <cell r="Q1414">
            <v>5</v>
          </cell>
          <cell r="R1414">
            <v>857</v>
          </cell>
        </row>
        <row r="1415">
          <cell r="N1415" t="str">
            <v>Centro Educativo</v>
          </cell>
          <cell r="O1415" t="str">
            <v>Grande De Térraba</v>
          </cell>
          <cell r="P1415" t="str">
            <v>Esc. Guanacaste</v>
          </cell>
          <cell r="Q1415">
            <v>10</v>
          </cell>
          <cell r="R1415">
            <v>851</v>
          </cell>
        </row>
        <row r="1416">
          <cell r="N1416" t="str">
            <v>Centro Educativo</v>
          </cell>
          <cell r="O1416" t="str">
            <v>Grande De Térraba</v>
          </cell>
          <cell r="P1416" t="str">
            <v>Esc. Holanda</v>
          </cell>
          <cell r="Q1416">
            <v>1</v>
          </cell>
          <cell r="R1416">
            <v>762</v>
          </cell>
        </row>
        <row r="1417">
          <cell r="N1417" t="str">
            <v>Centro Educativo</v>
          </cell>
          <cell r="O1417" t="str">
            <v>Grande De Térraba</v>
          </cell>
          <cell r="P1417" t="str">
            <v>Esc. Huacabata</v>
          </cell>
          <cell r="Q1417">
            <v>12</v>
          </cell>
          <cell r="R1417">
            <v>871</v>
          </cell>
        </row>
        <row r="1418">
          <cell r="N1418" t="str">
            <v>Centro Educativo</v>
          </cell>
          <cell r="O1418" t="str">
            <v>Grande De Térraba</v>
          </cell>
          <cell r="P1418" t="str">
            <v>Esc. I.D.A. Alto De San Juan</v>
          </cell>
          <cell r="Q1418">
            <v>8</v>
          </cell>
          <cell r="R1418">
            <v>3133</v>
          </cell>
        </row>
        <row r="1419">
          <cell r="N1419" t="str">
            <v>Centro Educativo</v>
          </cell>
          <cell r="O1419" t="str">
            <v>Grande De Térraba</v>
          </cell>
          <cell r="P1419" t="str">
            <v>Esc. I.D.A. Caña Blanca</v>
          </cell>
          <cell r="Q1419">
            <v>7</v>
          </cell>
          <cell r="R1419">
            <v>5348</v>
          </cell>
        </row>
        <row r="1420">
          <cell r="N1420" t="str">
            <v>Centro Educativo</v>
          </cell>
          <cell r="O1420" t="str">
            <v>Grande De Térraba</v>
          </cell>
          <cell r="P1420" t="str">
            <v>Esc. I.D.A. San Martín</v>
          </cell>
          <cell r="Q1420">
            <v>2</v>
          </cell>
          <cell r="R1420">
            <v>752</v>
          </cell>
        </row>
        <row r="1421">
          <cell r="N1421" t="str">
            <v>Centro Educativo</v>
          </cell>
          <cell r="O1421" t="str">
            <v>Grande De Térraba</v>
          </cell>
          <cell r="P1421" t="str">
            <v>Esc. Jabillo</v>
          </cell>
          <cell r="Q1421">
            <v>4</v>
          </cell>
          <cell r="R1421">
            <v>3039</v>
          </cell>
        </row>
        <row r="1422">
          <cell r="N1422" t="str">
            <v>Centro Educativo</v>
          </cell>
          <cell r="O1422" t="str">
            <v>Grande De Térraba</v>
          </cell>
          <cell r="P1422" t="str">
            <v>Esc. Jalisco</v>
          </cell>
          <cell r="Q1422">
            <v>5</v>
          </cell>
          <cell r="R1422">
            <v>1048</v>
          </cell>
        </row>
        <row r="1423">
          <cell r="N1423" t="str">
            <v>Centro Educativo</v>
          </cell>
          <cell r="O1423" t="str">
            <v>Grande De Térraba</v>
          </cell>
          <cell r="P1423" t="str">
            <v>Esc. José Fabio Góngora Umaña</v>
          </cell>
          <cell r="Q1423">
            <v>1</v>
          </cell>
          <cell r="R1423">
            <v>860</v>
          </cell>
        </row>
        <row r="1424">
          <cell r="N1424" t="str">
            <v>Centro Educativo</v>
          </cell>
          <cell r="O1424" t="str">
            <v>Grande De Térraba</v>
          </cell>
          <cell r="P1424" t="str">
            <v>Esc. Juan Rafael Mora Porras</v>
          </cell>
          <cell r="Q1424">
            <v>4</v>
          </cell>
          <cell r="R1424">
            <v>1000</v>
          </cell>
        </row>
        <row r="1425">
          <cell r="N1425" t="str">
            <v>Centro Educativo</v>
          </cell>
          <cell r="O1425" t="str">
            <v>Grande De Térraba</v>
          </cell>
          <cell r="P1425" t="str">
            <v>Esc. Konyöú</v>
          </cell>
          <cell r="Q1425">
            <v>12</v>
          </cell>
          <cell r="R1425">
            <v>6404</v>
          </cell>
        </row>
        <row r="1426">
          <cell r="N1426" t="str">
            <v>Centro Educativo</v>
          </cell>
          <cell r="O1426" t="str">
            <v>Grande De Térraba</v>
          </cell>
          <cell r="P1426" t="str">
            <v>Esc. La Bonga</v>
          </cell>
          <cell r="Q1426">
            <v>3</v>
          </cell>
          <cell r="R1426">
            <v>1055</v>
          </cell>
        </row>
        <row r="1427">
          <cell r="N1427" t="str">
            <v>Centro Educativo</v>
          </cell>
          <cell r="O1427" t="str">
            <v>Grande De Térraba</v>
          </cell>
          <cell r="P1427" t="str">
            <v>Esc. La Bonita</v>
          </cell>
          <cell r="Q1427">
            <v>9</v>
          </cell>
          <cell r="R1427">
            <v>5693</v>
          </cell>
        </row>
        <row r="1428">
          <cell r="N1428" t="str">
            <v>Centro Educativo</v>
          </cell>
          <cell r="O1428" t="str">
            <v>Grande De Térraba</v>
          </cell>
          <cell r="P1428" t="str">
            <v>Esc. La Chacarita</v>
          </cell>
          <cell r="Q1428">
            <v>9</v>
          </cell>
          <cell r="R1428">
            <v>3140</v>
          </cell>
        </row>
        <row r="1429">
          <cell r="N1429" t="str">
            <v>Centro Educativo</v>
          </cell>
          <cell r="O1429" t="str">
            <v>Grande De Térraba</v>
          </cell>
          <cell r="P1429" t="str">
            <v>Esc. La Dibujada</v>
          </cell>
          <cell r="Q1429">
            <v>5</v>
          </cell>
          <cell r="R1429">
            <v>937</v>
          </cell>
        </row>
        <row r="1430">
          <cell r="N1430" t="str">
            <v>Centro Educativo</v>
          </cell>
          <cell r="O1430" t="str">
            <v>Grande De Térraba</v>
          </cell>
          <cell r="P1430" t="str">
            <v>Esc. La Fila</v>
          </cell>
          <cell r="Q1430">
            <v>11</v>
          </cell>
          <cell r="R1430">
            <v>796</v>
          </cell>
        </row>
        <row r="1431">
          <cell r="N1431" t="str">
            <v>Centro Educativo</v>
          </cell>
          <cell r="O1431" t="str">
            <v>Grande De Térraba</v>
          </cell>
          <cell r="P1431" t="str">
            <v>Esc. La Florida (Palmar)</v>
          </cell>
          <cell r="Q1431">
            <v>9</v>
          </cell>
          <cell r="R1431">
            <v>3233</v>
          </cell>
        </row>
        <row r="1432">
          <cell r="N1432" t="str">
            <v>Centro Educativo</v>
          </cell>
          <cell r="O1432" t="str">
            <v>Grande De Térraba</v>
          </cell>
          <cell r="P1432" t="str">
            <v>Esc. La Fortuna</v>
          </cell>
          <cell r="Q1432">
            <v>5</v>
          </cell>
          <cell r="R1432">
            <v>832</v>
          </cell>
        </row>
        <row r="1433">
          <cell r="N1433" t="str">
            <v>Centro Educativo</v>
          </cell>
          <cell r="O1433" t="str">
            <v>Grande De Térraba</v>
          </cell>
          <cell r="P1433" t="str">
            <v>Esc. La Gloria</v>
          </cell>
          <cell r="Q1433">
            <v>5</v>
          </cell>
          <cell r="R1433">
            <v>1052</v>
          </cell>
        </row>
        <row r="1434">
          <cell r="N1434" t="str">
            <v>Centro Educativo</v>
          </cell>
          <cell r="O1434" t="str">
            <v>Grande De Térraba</v>
          </cell>
          <cell r="P1434" t="str">
            <v>Esc. La Guaria (Buenos Aires)</v>
          </cell>
          <cell r="Q1434">
            <v>3</v>
          </cell>
          <cell r="R1434">
            <v>869</v>
          </cell>
        </row>
        <row r="1435">
          <cell r="N1435" t="str">
            <v>Centro Educativo</v>
          </cell>
          <cell r="O1435" t="str">
            <v>Grande De Térraba</v>
          </cell>
          <cell r="P1435" t="str">
            <v>Esc. La Guaria (Osa)</v>
          </cell>
          <cell r="Q1435">
            <v>9</v>
          </cell>
          <cell r="R1435">
            <v>3080</v>
          </cell>
        </row>
        <row r="1436">
          <cell r="N1436" t="str">
            <v>Centro Educativo</v>
          </cell>
          <cell r="O1436" t="str">
            <v>Grande De Térraba</v>
          </cell>
          <cell r="P1436" t="str">
            <v>Esc. La Hacienda</v>
          </cell>
          <cell r="Q1436">
            <v>8</v>
          </cell>
          <cell r="R1436">
            <v>2928</v>
          </cell>
        </row>
        <row r="1437">
          <cell r="N1437" t="str">
            <v>Centro Educativo</v>
          </cell>
          <cell r="O1437" t="str">
            <v>Grande De Térraba</v>
          </cell>
          <cell r="P1437" t="str">
            <v>Esc. La Juanita</v>
          </cell>
          <cell r="Q1437">
            <v>8</v>
          </cell>
          <cell r="R1437">
            <v>2971</v>
          </cell>
        </row>
        <row r="1438">
          <cell r="N1438" t="str">
            <v>Centro Educativo</v>
          </cell>
          <cell r="O1438" t="str">
            <v>Grande De Térraba</v>
          </cell>
          <cell r="P1438" t="str">
            <v>Esc. La Navidad</v>
          </cell>
          <cell r="Q1438">
            <v>9</v>
          </cell>
          <cell r="R1438">
            <v>2988</v>
          </cell>
        </row>
        <row r="1439">
          <cell r="N1439" t="str">
            <v>Centro Educativo</v>
          </cell>
          <cell r="O1439" t="str">
            <v>Grande De Térraba</v>
          </cell>
          <cell r="P1439" t="str">
            <v>Esc. La Palma</v>
          </cell>
          <cell r="Q1439">
            <v>7</v>
          </cell>
          <cell r="R1439">
            <v>3240</v>
          </cell>
        </row>
        <row r="1440">
          <cell r="N1440" t="str">
            <v>Centro Educativo</v>
          </cell>
          <cell r="O1440" t="str">
            <v>Grande De Térraba</v>
          </cell>
          <cell r="P1440" t="str">
            <v>Esc. La Piñera</v>
          </cell>
          <cell r="Q1440">
            <v>1</v>
          </cell>
          <cell r="R1440">
            <v>876</v>
          </cell>
        </row>
        <row r="1441">
          <cell r="N1441" t="str">
            <v>Centro Educativo</v>
          </cell>
          <cell r="O1441" t="str">
            <v>Grande De Térraba</v>
          </cell>
          <cell r="P1441" t="str">
            <v>Esc. La Puna</v>
          </cell>
          <cell r="Q1441">
            <v>4</v>
          </cell>
          <cell r="R1441">
            <v>1060</v>
          </cell>
        </row>
        <row r="1442">
          <cell r="N1442" t="str">
            <v>Centro Educativo</v>
          </cell>
          <cell r="O1442" t="str">
            <v>Grande De Térraba</v>
          </cell>
          <cell r="P1442" t="str">
            <v>Esc. La Sabana</v>
          </cell>
          <cell r="Q1442">
            <v>13</v>
          </cell>
          <cell r="R1442">
            <v>747</v>
          </cell>
        </row>
        <row r="1443">
          <cell r="N1443" t="str">
            <v>Centro Educativo</v>
          </cell>
          <cell r="O1443" t="str">
            <v>Grande De Térraba</v>
          </cell>
          <cell r="P1443" t="str">
            <v>Esc. La Shamba</v>
          </cell>
          <cell r="Q1443">
            <v>11</v>
          </cell>
          <cell r="R1443">
            <v>754</v>
          </cell>
        </row>
        <row r="1444">
          <cell r="N1444" t="str">
            <v>Centro Educativo</v>
          </cell>
          <cell r="O1444" t="str">
            <v>Grande De Térraba</v>
          </cell>
          <cell r="P1444" t="str">
            <v>Esc. La Tinta</v>
          </cell>
          <cell r="Q1444">
            <v>5</v>
          </cell>
          <cell r="R1444">
            <v>1050</v>
          </cell>
        </row>
        <row r="1445">
          <cell r="N1445" t="str">
            <v>Centro Educativo</v>
          </cell>
          <cell r="O1445" t="str">
            <v>Grande De Térraba</v>
          </cell>
          <cell r="P1445" t="str">
            <v>Esc. La Virgen</v>
          </cell>
          <cell r="Q1445">
            <v>5</v>
          </cell>
          <cell r="R1445">
            <v>941</v>
          </cell>
        </row>
        <row r="1446">
          <cell r="N1446" t="str">
            <v>Centro Educativo</v>
          </cell>
          <cell r="O1446" t="str">
            <v>Grande De Térraba</v>
          </cell>
          <cell r="P1446" t="str">
            <v>Esc. Lagarto</v>
          </cell>
          <cell r="Q1446">
            <v>11</v>
          </cell>
          <cell r="R1446">
            <v>883</v>
          </cell>
        </row>
        <row r="1447">
          <cell r="N1447" t="str">
            <v>Centro Educativo</v>
          </cell>
          <cell r="O1447" t="str">
            <v>Grande De Térraba</v>
          </cell>
          <cell r="P1447" t="str">
            <v>Esc. Las Brisas</v>
          </cell>
          <cell r="Q1447">
            <v>12</v>
          </cell>
          <cell r="R1447">
            <v>1051</v>
          </cell>
        </row>
        <row r="1448">
          <cell r="N1448" t="str">
            <v>Centro Educativo</v>
          </cell>
          <cell r="O1448" t="str">
            <v>Grande De Térraba</v>
          </cell>
          <cell r="P1448" t="str">
            <v>Esc. Las Cruces</v>
          </cell>
          <cell r="Q1448">
            <v>3</v>
          </cell>
          <cell r="R1448">
            <v>1002</v>
          </cell>
        </row>
        <row r="1449">
          <cell r="N1449" t="str">
            <v>Centro Educativo</v>
          </cell>
          <cell r="O1449" t="str">
            <v>Grande De Térraba</v>
          </cell>
          <cell r="P1449" t="str">
            <v>Esc. Las Delicias</v>
          </cell>
          <cell r="Q1449">
            <v>12</v>
          </cell>
          <cell r="R1449">
            <v>810</v>
          </cell>
        </row>
        <row r="1450">
          <cell r="N1450" t="str">
            <v>Centro Educativo</v>
          </cell>
          <cell r="O1450" t="str">
            <v>Grande De Térraba</v>
          </cell>
          <cell r="P1450" t="str">
            <v>Esc. Las Juntas</v>
          </cell>
          <cell r="Q1450">
            <v>12</v>
          </cell>
          <cell r="R1450">
            <v>949</v>
          </cell>
        </row>
        <row r="1451">
          <cell r="N1451" t="str">
            <v>Centro Educativo</v>
          </cell>
          <cell r="O1451" t="str">
            <v>Grande De Térraba</v>
          </cell>
          <cell r="P1451" t="str">
            <v>Esc. Las Lomas</v>
          </cell>
          <cell r="Q1451">
            <v>1</v>
          </cell>
          <cell r="R1451">
            <v>741</v>
          </cell>
        </row>
        <row r="1452">
          <cell r="N1452" t="str">
            <v>Centro Educativo</v>
          </cell>
          <cell r="O1452" t="str">
            <v>Grande De Térraba</v>
          </cell>
          <cell r="P1452" t="str">
            <v>Esc. Las Nubes</v>
          </cell>
          <cell r="Q1452">
            <v>9</v>
          </cell>
          <cell r="R1452">
            <v>3005</v>
          </cell>
        </row>
        <row r="1453">
          <cell r="N1453" t="str">
            <v>Centro Educativo</v>
          </cell>
          <cell r="O1453" t="str">
            <v>Grande De Térraba</v>
          </cell>
          <cell r="P1453" t="str">
            <v>Esc. Las Pilas</v>
          </cell>
          <cell r="Q1453">
            <v>5</v>
          </cell>
          <cell r="R1453">
            <v>891</v>
          </cell>
        </row>
        <row r="1454">
          <cell r="N1454" t="str">
            <v>Centro Educativo</v>
          </cell>
          <cell r="O1454" t="str">
            <v>Grande De Térraba</v>
          </cell>
          <cell r="P1454" t="str">
            <v>Esc. Las Rosas</v>
          </cell>
          <cell r="Q1454">
            <v>12</v>
          </cell>
          <cell r="R1454">
            <v>5799</v>
          </cell>
        </row>
        <row r="1455">
          <cell r="N1455" t="str">
            <v>Centro Educativo</v>
          </cell>
          <cell r="O1455" t="str">
            <v>Grande De Térraba</v>
          </cell>
          <cell r="P1455" t="str">
            <v>Esc. Las Vegas Río Changena</v>
          </cell>
          <cell r="Q1455">
            <v>11</v>
          </cell>
          <cell r="R1455">
            <v>1065</v>
          </cell>
        </row>
        <row r="1456">
          <cell r="N1456" t="str">
            <v>Centro Educativo</v>
          </cell>
          <cell r="O1456" t="str">
            <v>Grande De Térraba</v>
          </cell>
          <cell r="P1456" t="str">
            <v>Esc. Las Vueltas</v>
          </cell>
          <cell r="Q1456">
            <v>4</v>
          </cell>
          <cell r="R1456">
            <v>894</v>
          </cell>
        </row>
        <row r="1457">
          <cell r="N1457" t="str">
            <v>Centro Educativo</v>
          </cell>
          <cell r="O1457" t="str">
            <v>Grande De Térraba</v>
          </cell>
          <cell r="P1457" t="str">
            <v>Esc. Leonor Chinchilla De Figueroa</v>
          </cell>
          <cell r="Q1457">
            <v>9</v>
          </cell>
          <cell r="R1457">
            <v>3106</v>
          </cell>
        </row>
        <row r="1458">
          <cell r="N1458" t="str">
            <v>Centro Educativo</v>
          </cell>
          <cell r="O1458" t="str">
            <v>Grande De Térraba</v>
          </cell>
          <cell r="P1458" t="str">
            <v>Esc. Líder Rogelio Fernández Güell</v>
          </cell>
          <cell r="Q1458">
            <v>1</v>
          </cell>
          <cell r="R1458">
            <v>954</v>
          </cell>
        </row>
        <row r="1459">
          <cell r="N1459" t="str">
            <v>Centro Educativo</v>
          </cell>
          <cell r="O1459" t="str">
            <v>Grande De Térraba</v>
          </cell>
          <cell r="P1459" t="str">
            <v>Esc. Linda Vista (Buenos Aires)</v>
          </cell>
          <cell r="Q1459">
            <v>13</v>
          </cell>
          <cell r="R1459">
            <v>896</v>
          </cell>
        </row>
        <row r="1460">
          <cell r="N1460" t="str">
            <v>Centro Educativo</v>
          </cell>
          <cell r="O1460" t="str">
            <v>Grande De Térraba</v>
          </cell>
          <cell r="P1460" t="str">
            <v>Esc. Linda Vista (Osa)</v>
          </cell>
          <cell r="Q1460">
            <v>6</v>
          </cell>
          <cell r="R1460">
            <v>2913</v>
          </cell>
        </row>
        <row r="1461">
          <cell r="N1461" t="str">
            <v>Centro Educativo</v>
          </cell>
          <cell r="O1461" t="str">
            <v>Grande De Térraba</v>
          </cell>
          <cell r="P1461" t="str">
            <v>Esc. Llano Bonito</v>
          </cell>
          <cell r="Q1461">
            <v>2</v>
          </cell>
          <cell r="R1461">
            <v>897</v>
          </cell>
        </row>
        <row r="1462">
          <cell r="N1462" t="str">
            <v>Centro Educativo</v>
          </cell>
          <cell r="O1462" t="str">
            <v>Grande De Térraba</v>
          </cell>
          <cell r="P1462" t="str">
            <v>Esc. Los Ángeles (Colinas)</v>
          </cell>
          <cell r="Q1462">
            <v>5</v>
          </cell>
          <cell r="R1462">
            <v>5565</v>
          </cell>
        </row>
        <row r="1463">
          <cell r="N1463" t="str">
            <v>Centro Educativo</v>
          </cell>
          <cell r="O1463" t="str">
            <v>Grande De Térraba</v>
          </cell>
          <cell r="P1463" t="str">
            <v>Esc. Los Ángeles (Piedras Blancas)</v>
          </cell>
          <cell r="Q1463">
            <v>9</v>
          </cell>
          <cell r="R1463">
            <v>2910</v>
          </cell>
        </row>
        <row r="1464">
          <cell r="N1464" t="str">
            <v>Centro Educativo</v>
          </cell>
          <cell r="O1464" t="str">
            <v>Grande De Térraba</v>
          </cell>
          <cell r="P1464" t="str">
            <v>Esc. Los Ángeles (Volcán)</v>
          </cell>
          <cell r="Q1464">
            <v>2</v>
          </cell>
          <cell r="R1464">
            <v>1038</v>
          </cell>
        </row>
        <row r="1465">
          <cell r="N1465" t="str">
            <v>Centro Educativo</v>
          </cell>
          <cell r="O1465" t="str">
            <v>Grande De Térraba</v>
          </cell>
          <cell r="P1465" t="str">
            <v>Esc. Los Ángeles De Drake</v>
          </cell>
          <cell r="Q1465">
            <v>8</v>
          </cell>
          <cell r="R1465">
            <v>3097</v>
          </cell>
        </row>
        <row r="1466">
          <cell r="N1466" t="str">
            <v>Centro Educativo</v>
          </cell>
          <cell r="O1466" t="str">
            <v>Grande De Térraba</v>
          </cell>
          <cell r="P1466" t="str">
            <v>Esc. Los Maderos</v>
          </cell>
          <cell r="Q1466">
            <v>4</v>
          </cell>
          <cell r="R1466">
            <v>749</v>
          </cell>
        </row>
        <row r="1467">
          <cell r="N1467" t="str">
            <v>Centro Educativo</v>
          </cell>
          <cell r="O1467" t="str">
            <v>Grande De Térraba</v>
          </cell>
          <cell r="P1467" t="str">
            <v>Esc. Los Naranjos</v>
          </cell>
          <cell r="Q1467">
            <v>4</v>
          </cell>
          <cell r="R1467">
            <v>902</v>
          </cell>
        </row>
        <row r="1468">
          <cell r="N1468" t="str">
            <v>Centro Educativo</v>
          </cell>
          <cell r="O1468" t="str">
            <v>Grande De Térraba</v>
          </cell>
          <cell r="P1468" t="str">
            <v>Esc. Maíz De Los Borucas</v>
          </cell>
          <cell r="Q1468">
            <v>11</v>
          </cell>
          <cell r="R1468">
            <v>905</v>
          </cell>
        </row>
        <row r="1469">
          <cell r="N1469" t="str">
            <v>Centro Educativo</v>
          </cell>
          <cell r="O1469" t="str">
            <v>Grande De Térraba</v>
          </cell>
          <cell r="P1469" t="str">
            <v>Esc. Maíz De Los Uva</v>
          </cell>
          <cell r="Q1469">
            <v>5</v>
          </cell>
          <cell r="R1469">
            <v>906</v>
          </cell>
        </row>
        <row r="1470">
          <cell r="N1470" t="str">
            <v>Centro Educativo</v>
          </cell>
          <cell r="O1470" t="str">
            <v>Grande De Térraba</v>
          </cell>
          <cell r="P1470" t="str">
            <v>Esc. Mallal</v>
          </cell>
          <cell r="Q1470">
            <v>11</v>
          </cell>
          <cell r="R1470">
            <v>1080</v>
          </cell>
        </row>
        <row r="1471">
          <cell r="N1471" t="str">
            <v>Centro Educativo</v>
          </cell>
          <cell r="O1471" t="str">
            <v>Grande De Térraba</v>
          </cell>
          <cell r="P1471" t="str">
            <v>Esc. Maravilla</v>
          </cell>
          <cell r="Q1471">
            <v>3</v>
          </cell>
          <cell r="R1471">
            <v>835</v>
          </cell>
        </row>
        <row r="1472">
          <cell r="N1472" t="str">
            <v>Centro Educativo</v>
          </cell>
          <cell r="O1472" t="str">
            <v>Grande De Térraba</v>
          </cell>
          <cell r="P1472" t="str">
            <v>Esc. María Rosa Gámez Solano</v>
          </cell>
          <cell r="Q1472">
            <v>9</v>
          </cell>
          <cell r="R1472">
            <v>3117</v>
          </cell>
        </row>
        <row r="1473">
          <cell r="N1473" t="str">
            <v>Centro Educativo</v>
          </cell>
          <cell r="O1473" t="str">
            <v>Grande De Térraba</v>
          </cell>
          <cell r="P1473" t="str">
            <v>Esc. Miramar (Piedras Blancas)</v>
          </cell>
          <cell r="Q1473">
            <v>9</v>
          </cell>
          <cell r="R1473">
            <v>2977</v>
          </cell>
        </row>
        <row r="1474">
          <cell r="N1474" t="str">
            <v>Centro Educativo</v>
          </cell>
          <cell r="O1474" t="str">
            <v>Grande De Térraba</v>
          </cell>
          <cell r="P1474" t="str">
            <v>Esc. Miramar (Sierpe)</v>
          </cell>
          <cell r="Q1474">
            <v>8</v>
          </cell>
          <cell r="R1474">
            <v>2996</v>
          </cell>
        </row>
        <row r="1475">
          <cell r="N1475" t="str">
            <v>Centro Educativo</v>
          </cell>
          <cell r="O1475" t="str">
            <v>Grande De Térraba</v>
          </cell>
          <cell r="P1475" t="str">
            <v>Esc. Miravalles</v>
          </cell>
          <cell r="Q1475">
            <v>11</v>
          </cell>
          <cell r="R1475">
            <v>918</v>
          </cell>
        </row>
        <row r="1476">
          <cell r="N1476" t="str">
            <v>Centro Educativo</v>
          </cell>
          <cell r="O1476" t="str">
            <v>Grande De Térraba</v>
          </cell>
          <cell r="P1476" t="str">
            <v>Esc. Montelimar</v>
          </cell>
          <cell r="Q1476">
            <v>4</v>
          </cell>
          <cell r="R1476">
            <v>3132</v>
          </cell>
        </row>
        <row r="1477">
          <cell r="N1477" t="str">
            <v>Centro Educativo</v>
          </cell>
          <cell r="O1477" t="str">
            <v>Grande De Térraba</v>
          </cell>
          <cell r="P1477" t="str">
            <v>Esc. Nieborowsky</v>
          </cell>
          <cell r="Q1477">
            <v>6</v>
          </cell>
          <cell r="R1477">
            <v>3263</v>
          </cell>
        </row>
        <row r="1478">
          <cell r="N1478" t="str">
            <v>Centro Educativo</v>
          </cell>
          <cell r="O1478" t="str">
            <v>Grande De Térraba</v>
          </cell>
          <cell r="P1478" t="str">
            <v>Esc. Oasis</v>
          </cell>
          <cell r="Q1478">
            <v>2</v>
          </cell>
          <cell r="R1478">
            <v>777</v>
          </cell>
        </row>
        <row r="1479">
          <cell r="N1479" t="str">
            <v>Centro Educativo</v>
          </cell>
          <cell r="O1479" t="str">
            <v>Grande De Térraba</v>
          </cell>
          <cell r="P1479" t="str">
            <v>Esc. Ocochobi</v>
          </cell>
          <cell r="Q1479">
            <v>1</v>
          </cell>
          <cell r="R1479">
            <v>853</v>
          </cell>
        </row>
        <row r="1480">
          <cell r="N1480" t="str">
            <v>Centro Educativo</v>
          </cell>
          <cell r="O1480" t="str">
            <v>Grande De Térraba</v>
          </cell>
          <cell r="P1480" t="str">
            <v>Esc. Ojo De Agua (Buenos Aires)</v>
          </cell>
          <cell r="Q1480">
            <v>11</v>
          </cell>
          <cell r="R1480">
            <v>797</v>
          </cell>
        </row>
        <row r="1481">
          <cell r="N1481" t="str">
            <v>Centro Educativo</v>
          </cell>
          <cell r="O1481" t="str">
            <v>Grande De Térraba</v>
          </cell>
          <cell r="P1481" t="str">
            <v>Esc. Ojo De Agua (Osa)</v>
          </cell>
          <cell r="Q1481">
            <v>6</v>
          </cell>
          <cell r="R1481">
            <v>3114</v>
          </cell>
        </row>
        <row r="1482">
          <cell r="N1482" t="str">
            <v>Centro Educativo</v>
          </cell>
          <cell r="O1482" t="str">
            <v>Grande De Térraba</v>
          </cell>
          <cell r="P1482" t="str">
            <v>Esc. Olan</v>
          </cell>
          <cell r="Q1482">
            <v>12</v>
          </cell>
          <cell r="R1482">
            <v>915</v>
          </cell>
        </row>
        <row r="1483">
          <cell r="N1483" t="str">
            <v>Centro Educativo</v>
          </cell>
          <cell r="O1483" t="str">
            <v>Grande De Térraba</v>
          </cell>
          <cell r="P1483" t="str">
            <v>Esc. Once De Abril</v>
          </cell>
          <cell r="Q1483">
            <v>7</v>
          </cell>
          <cell r="R1483">
            <v>3244</v>
          </cell>
        </row>
        <row r="1484">
          <cell r="N1484" t="str">
            <v>Centro Educativo</v>
          </cell>
          <cell r="O1484" t="str">
            <v>Grande De Térraba</v>
          </cell>
          <cell r="P1484" t="str">
            <v>Esc. Palmar Sur</v>
          </cell>
          <cell r="Q1484">
            <v>7</v>
          </cell>
          <cell r="R1484">
            <v>3170</v>
          </cell>
        </row>
        <row r="1485">
          <cell r="N1485" t="str">
            <v>Centro Educativo</v>
          </cell>
          <cell r="O1485" t="str">
            <v>Grande De Térraba</v>
          </cell>
          <cell r="P1485" t="str">
            <v>Esc. Palmira</v>
          </cell>
          <cell r="Q1485">
            <v>12</v>
          </cell>
          <cell r="R1485">
            <v>1074</v>
          </cell>
        </row>
        <row r="1486">
          <cell r="N1486" t="str">
            <v>Centro Educativo</v>
          </cell>
          <cell r="O1486" t="str">
            <v>Grande De Térraba</v>
          </cell>
          <cell r="P1486" t="str">
            <v>Esc. Palmital</v>
          </cell>
          <cell r="Q1486">
            <v>12</v>
          </cell>
          <cell r="R1486">
            <v>874</v>
          </cell>
        </row>
        <row r="1487">
          <cell r="N1487" t="str">
            <v>Centro Educativo</v>
          </cell>
          <cell r="O1487" t="str">
            <v>Grande De Térraba</v>
          </cell>
          <cell r="P1487" t="str">
            <v>Esc. Paraíso</v>
          </cell>
          <cell r="Q1487">
            <v>1</v>
          </cell>
          <cell r="R1487">
            <v>925</v>
          </cell>
        </row>
        <row r="1488">
          <cell r="N1488" t="str">
            <v>Centro Educativo</v>
          </cell>
          <cell r="O1488" t="str">
            <v>Grande De Térraba</v>
          </cell>
          <cell r="P1488" t="str">
            <v>Esc. Pavones</v>
          </cell>
          <cell r="Q1488">
            <v>2</v>
          </cell>
          <cell r="R1488">
            <v>6665</v>
          </cell>
        </row>
        <row r="1489">
          <cell r="N1489" t="str">
            <v>Centro Educativo</v>
          </cell>
          <cell r="O1489" t="str">
            <v>Grande De Térraba</v>
          </cell>
          <cell r="P1489" t="str">
            <v>Esc. Pilón</v>
          </cell>
          <cell r="Q1489">
            <v>3</v>
          </cell>
          <cell r="R1489">
            <v>943</v>
          </cell>
        </row>
        <row r="1490">
          <cell r="N1490" t="str">
            <v>Centro Educativo</v>
          </cell>
          <cell r="O1490" t="str">
            <v>Grande De Térraba</v>
          </cell>
          <cell r="P1490" t="str">
            <v>Esc. Platanares</v>
          </cell>
          <cell r="Q1490">
            <v>1</v>
          </cell>
          <cell r="R1490">
            <v>934</v>
          </cell>
        </row>
        <row r="1491">
          <cell r="N1491" t="str">
            <v>Centro Educativo</v>
          </cell>
          <cell r="O1491" t="str">
            <v>Grande De Térraba</v>
          </cell>
          <cell r="P1491" t="str">
            <v>Esc. Potrero Grande</v>
          </cell>
          <cell r="Q1491">
            <v>3</v>
          </cell>
          <cell r="R1491">
            <v>935</v>
          </cell>
        </row>
        <row r="1492">
          <cell r="N1492" t="str">
            <v>Centro Educativo</v>
          </cell>
          <cell r="O1492" t="str">
            <v>Grande De Térraba</v>
          </cell>
          <cell r="P1492" t="str">
            <v>Esc. Potreros De Sierpe</v>
          </cell>
          <cell r="Q1492">
            <v>8</v>
          </cell>
          <cell r="R1492">
            <v>3123</v>
          </cell>
        </row>
        <row r="1493">
          <cell r="N1493" t="str">
            <v>Centro Educativo</v>
          </cell>
          <cell r="O1493" t="str">
            <v>Grande De Térraba</v>
          </cell>
          <cell r="P1493" t="str">
            <v>Esc. Pueblo Nuevo (Pilas)</v>
          </cell>
          <cell r="Q1493">
            <v>5</v>
          </cell>
          <cell r="R1493">
            <v>938</v>
          </cell>
        </row>
        <row r="1494">
          <cell r="N1494" t="str">
            <v>Centro Educativo</v>
          </cell>
          <cell r="O1494" t="str">
            <v>Grande De Térraba</v>
          </cell>
          <cell r="P1494" t="str">
            <v>Esc. Pueblo Nuevo (Potrero Grande)</v>
          </cell>
          <cell r="Q1494">
            <v>3</v>
          </cell>
          <cell r="R1494">
            <v>899</v>
          </cell>
        </row>
        <row r="1495">
          <cell r="N1495" t="str">
            <v>Centro Educativo</v>
          </cell>
          <cell r="O1495" t="str">
            <v>Grande De Térraba</v>
          </cell>
          <cell r="P1495" t="str">
            <v>Esc. Punta Mala</v>
          </cell>
          <cell r="Q1495">
            <v>6</v>
          </cell>
          <cell r="R1495">
            <v>3130</v>
          </cell>
        </row>
        <row r="1496">
          <cell r="N1496" t="str">
            <v>Centro Educativo</v>
          </cell>
          <cell r="O1496" t="str">
            <v>Grande De Térraba</v>
          </cell>
          <cell r="P1496" t="str">
            <v>Esc. Quebrada Bonita</v>
          </cell>
          <cell r="Q1496">
            <v>3</v>
          </cell>
          <cell r="R1496">
            <v>1054</v>
          </cell>
        </row>
        <row r="1497">
          <cell r="N1497" t="str">
            <v>Centro Educativo</v>
          </cell>
          <cell r="O1497" t="str">
            <v>Grande De Térraba</v>
          </cell>
          <cell r="P1497" t="str">
            <v>Esc. Rancho Quemado</v>
          </cell>
          <cell r="Q1497">
            <v>8</v>
          </cell>
          <cell r="R1497">
            <v>3157</v>
          </cell>
        </row>
        <row r="1498">
          <cell r="N1498" t="str">
            <v>Centro Educativo</v>
          </cell>
          <cell r="O1498" t="str">
            <v>Grande De Térraba</v>
          </cell>
          <cell r="P1498" t="str">
            <v>Esc. Rincón De Osa</v>
          </cell>
          <cell r="Q1498">
            <v>8</v>
          </cell>
          <cell r="R1498">
            <v>3258</v>
          </cell>
        </row>
        <row r="1499">
          <cell r="N1499" t="str">
            <v>Centro Educativo</v>
          </cell>
          <cell r="O1499" t="str">
            <v>Grande De Térraba</v>
          </cell>
          <cell r="P1499" t="str">
            <v>Esc. Río Azul</v>
          </cell>
          <cell r="Q1499">
            <v>12</v>
          </cell>
          <cell r="R1499">
            <v>950</v>
          </cell>
        </row>
        <row r="1500">
          <cell r="N1500" t="str">
            <v>Centro Educativo</v>
          </cell>
          <cell r="O1500" t="str">
            <v>Grande De Térraba</v>
          </cell>
          <cell r="P1500" t="str">
            <v>Esc. Río Grande</v>
          </cell>
          <cell r="Q1500">
            <v>2</v>
          </cell>
          <cell r="R1500">
            <v>944</v>
          </cell>
        </row>
        <row r="1501">
          <cell r="N1501" t="str">
            <v>Centro Educativo</v>
          </cell>
          <cell r="O1501" t="str">
            <v>Grande De Térraba</v>
          </cell>
          <cell r="P1501" t="str">
            <v>Esc. Riyito</v>
          </cell>
          <cell r="Q1501">
            <v>8</v>
          </cell>
          <cell r="R1501">
            <v>3099</v>
          </cell>
        </row>
        <row r="1502">
          <cell r="N1502" t="str">
            <v>Centro Educativo</v>
          </cell>
          <cell r="O1502" t="str">
            <v>Grande De Térraba</v>
          </cell>
          <cell r="P1502" t="str">
            <v>Esc. Rogelio Fernández Güell</v>
          </cell>
          <cell r="Q1502">
            <v>1</v>
          </cell>
          <cell r="R1502">
            <v>4406</v>
          </cell>
        </row>
        <row r="1503">
          <cell r="N1503" t="str">
            <v>Centro Educativo</v>
          </cell>
          <cell r="O1503" t="str">
            <v>Grande De Térraba</v>
          </cell>
          <cell r="P1503" t="str">
            <v>Esc. Sábalo (Buenos Aires)</v>
          </cell>
          <cell r="Q1503">
            <v>4</v>
          </cell>
          <cell r="R1503">
            <v>1078</v>
          </cell>
        </row>
        <row r="1504">
          <cell r="N1504" t="str">
            <v>Centro Educativo</v>
          </cell>
          <cell r="O1504" t="str">
            <v>Grande De Térraba</v>
          </cell>
          <cell r="P1504" t="str">
            <v>Esc. Sábalo De Sierpe (Osa)</v>
          </cell>
          <cell r="Q1504">
            <v>8</v>
          </cell>
          <cell r="R1504">
            <v>3152</v>
          </cell>
        </row>
        <row r="1505">
          <cell r="N1505" t="str">
            <v>Centro Educativo</v>
          </cell>
          <cell r="O1505" t="str">
            <v>Grande De Térraba</v>
          </cell>
          <cell r="P1505" t="str">
            <v>Esc. Salamá</v>
          </cell>
          <cell r="Q1505">
            <v>9</v>
          </cell>
          <cell r="R1505">
            <v>2986</v>
          </cell>
        </row>
        <row r="1506">
          <cell r="N1506" t="str">
            <v>Centro Educativo</v>
          </cell>
          <cell r="O1506" t="str">
            <v>Grande De Térraba</v>
          </cell>
          <cell r="P1506" t="str">
            <v>Esc. San Antonio</v>
          </cell>
          <cell r="Q1506">
            <v>4</v>
          </cell>
          <cell r="R1506">
            <v>3161</v>
          </cell>
        </row>
        <row r="1507">
          <cell r="N1507" t="str">
            <v>Centro Educativo</v>
          </cell>
          <cell r="O1507" t="str">
            <v>Grande De Térraba</v>
          </cell>
          <cell r="P1507" t="str">
            <v>Esc. San Antonio</v>
          </cell>
          <cell r="Q1507">
            <v>13</v>
          </cell>
          <cell r="R1507">
            <v>959</v>
          </cell>
        </row>
        <row r="1508">
          <cell r="N1508" t="str">
            <v>Centro Educativo</v>
          </cell>
          <cell r="O1508" t="str">
            <v>Grande De Térraba</v>
          </cell>
          <cell r="P1508" t="str">
            <v>Esc. San Bosco</v>
          </cell>
          <cell r="Q1508">
            <v>11</v>
          </cell>
          <cell r="R1508">
            <v>1031</v>
          </cell>
        </row>
        <row r="1509">
          <cell r="N1509" t="str">
            <v>Centro Educativo</v>
          </cell>
          <cell r="O1509" t="str">
            <v>Grande De Térraba</v>
          </cell>
          <cell r="P1509" t="str">
            <v>Esc. San Buenaventura</v>
          </cell>
          <cell r="Q1509">
            <v>6</v>
          </cell>
          <cell r="R1509">
            <v>3156</v>
          </cell>
        </row>
        <row r="1510">
          <cell r="N1510" t="str">
            <v>Centro Educativo</v>
          </cell>
          <cell r="O1510" t="str">
            <v>Grande De Térraba</v>
          </cell>
          <cell r="P1510" t="str">
            <v>Esc. San Carlos (Buenos Aires)</v>
          </cell>
          <cell r="Q1510">
            <v>1</v>
          </cell>
          <cell r="R1510">
            <v>1035</v>
          </cell>
        </row>
        <row r="1511">
          <cell r="N1511" t="str">
            <v>Centro Educativo</v>
          </cell>
          <cell r="O1511" t="str">
            <v>Grande De Térraba</v>
          </cell>
          <cell r="P1511" t="str">
            <v>Esc. San Carlos (Osa)</v>
          </cell>
          <cell r="Q1511">
            <v>6</v>
          </cell>
          <cell r="R1511">
            <v>3158</v>
          </cell>
        </row>
        <row r="1512">
          <cell r="N1512" t="str">
            <v>Centro Educativo</v>
          </cell>
          <cell r="O1512" t="str">
            <v>Grande De Térraba</v>
          </cell>
          <cell r="P1512" t="str">
            <v>Esc. San Francisco</v>
          </cell>
          <cell r="Q1512">
            <v>12</v>
          </cell>
          <cell r="R1512">
            <v>5344</v>
          </cell>
        </row>
        <row r="1513">
          <cell r="N1513" t="str">
            <v>Centro Educativo</v>
          </cell>
          <cell r="O1513" t="str">
            <v>Grande De Térraba</v>
          </cell>
          <cell r="P1513" t="str">
            <v>Esc. San Gabriel</v>
          </cell>
          <cell r="Q1513">
            <v>7</v>
          </cell>
          <cell r="R1513">
            <v>3163</v>
          </cell>
        </row>
        <row r="1514">
          <cell r="N1514" t="str">
            <v>Centro Educativo</v>
          </cell>
          <cell r="O1514" t="str">
            <v>Grande De Térraba</v>
          </cell>
          <cell r="P1514" t="str">
            <v>Esc. San Isidro (Buenos Aires)</v>
          </cell>
          <cell r="Q1514">
            <v>4</v>
          </cell>
          <cell r="R1514">
            <v>767</v>
          </cell>
        </row>
        <row r="1515">
          <cell r="N1515" t="str">
            <v>Centro Educativo</v>
          </cell>
          <cell r="O1515" t="str">
            <v>Grande De Térraba</v>
          </cell>
          <cell r="P1515" t="str">
            <v>Esc. San Isidro (Osa)</v>
          </cell>
          <cell r="Q1515">
            <v>9</v>
          </cell>
          <cell r="R1515">
            <v>3231</v>
          </cell>
        </row>
        <row r="1516">
          <cell r="N1516" t="str">
            <v>Centro Educativo</v>
          </cell>
          <cell r="O1516" t="str">
            <v>Grande De Térraba</v>
          </cell>
          <cell r="P1516" t="str">
            <v>Esc. San Joaquín</v>
          </cell>
          <cell r="Q1516">
            <v>11</v>
          </cell>
          <cell r="R1516">
            <v>916</v>
          </cell>
        </row>
        <row r="1517">
          <cell r="N1517" t="str">
            <v>Centro Educativo</v>
          </cell>
          <cell r="O1517" t="str">
            <v>Grande De Térraba</v>
          </cell>
          <cell r="P1517" t="str">
            <v>Esc. San Josecito</v>
          </cell>
          <cell r="Q1517">
            <v>8</v>
          </cell>
          <cell r="R1517">
            <v>3033</v>
          </cell>
        </row>
        <row r="1518">
          <cell r="N1518" t="str">
            <v>Centro Educativo</v>
          </cell>
          <cell r="O1518" t="str">
            <v>Grande De Térraba</v>
          </cell>
          <cell r="P1518" t="str">
            <v>Esc. San Juan</v>
          </cell>
          <cell r="Q1518">
            <v>12</v>
          </cell>
          <cell r="R1518">
            <v>804</v>
          </cell>
        </row>
        <row r="1519">
          <cell r="N1519" t="str">
            <v>Centro Educativo</v>
          </cell>
          <cell r="O1519" t="str">
            <v>Grande De Térraba</v>
          </cell>
          <cell r="P1519" t="str">
            <v>Esc. San Luis (Buenos Aires)</v>
          </cell>
          <cell r="Q1519">
            <v>1</v>
          </cell>
          <cell r="R1519">
            <v>974</v>
          </cell>
        </row>
        <row r="1520">
          <cell r="N1520" t="str">
            <v>Centro Educativo</v>
          </cell>
          <cell r="O1520" t="str">
            <v>Grande De Térraba</v>
          </cell>
          <cell r="P1520" t="str">
            <v>Esc. San Luis (Colinas)</v>
          </cell>
          <cell r="Q1520">
            <v>5</v>
          </cell>
          <cell r="R1520">
            <v>978</v>
          </cell>
        </row>
        <row r="1521">
          <cell r="N1521" t="str">
            <v>Centro Educativo</v>
          </cell>
          <cell r="O1521" t="str">
            <v>Grande De Térraba</v>
          </cell>
          <cell r="P1521" t="str">
            <v>Esc. San Marcos</v>
          </cell>
          <cell r="Q1521">
            <v>6</v>
          </cell>
          <cell r="R1521">
            <v>3191</v>
          </cell>
        </row>
        <row r="1522">
          <cell r="N1522" t="str">
            <v>Centro Educativo</v>
          </cell>
          <cell r="O1522" t="str">
            <v>Grande De Térraba</v>
          </cell>
          <cell r="P1522" t="str">
            <v>Esc. San Martín</v>
          </cell>
          <cell r="Q1522">
            <v>1</v>
          </cell>
          <cell r="R1522">
            <v>779</v>
          </cell>
        </row>
        <row r="1523">
          <cell r="N1523" t="str">
            <v>Centro Educativo</v>
          </cell>
          <cell r="O1523" t="str">
            <v>Grande De Térraba</v>
          </cell>
          <cell r="P1523" t="str">
            <v>Esc. San Rafael (Brunka)</v>
          </cell>
          <cell r="Q1523">
            <v>2</v>
          </cell>
          <cell r="R1523">
            <v>983</v>
          </cell>
        </row>
        <row r="1524">
          <cell r="N1524" t="str">
            <v>Centro Educativo</v>
          </cell>
          <cell r="O1524" t="str">
            <v>Grande De Térraba</v>
          </cell>
          <cell r="P1524" t="str">
            <v>Esc. San Rafael (Palmar)</v>
          </cell>
          <cell r="Q1524">
            <v>9</v>
          </cell>
          <cell r="R1524">
            <v>5457</v>
          </cell>
        </row>
        <row r="1525">
          <cell r="N1525" t="str">
            <v>Centro Educativo</v>
          </cell>
          <cell r="O1525" t="str">
            <v>Grande De Térraba</v>
          </cell>
          <cell r="P1525" t="str">
            <v>Esc. San Rafael (Potrero Grande)</v>
          </cell>
          <cell r="Q1525">
            <v>12</v>
          </cell>
          <cell r="R1525">
            <v>942</v>
          </cell>
        </row>
        <row r="1526">
          <cell r="N1526" t="str">
            <v>Centro Educativo</v>
          </cell>
          <cell r="O1526" t="str">
            <v>Grande De Térraba</v>
          </cell>
          <cell r="P1526" t="str">
            <v>Esc. San Vicente</v>
          </cell>
          <cell r="Q1526">
            <v>10</v>
          </cell>
          <cell r="R1526">
            <v>748</v>
          </cell>
        </row>
        <row r="1527">
          <cell r="N1527" t="str">
            <v>Centro Educativo</v>
          </cell>
          <cell r="O1527" t="str">
            <v>Grande De Térraba</v>
          </cell>
          <cell r="P1527" t="str">
            <v>Esc. San Vicente Y Las Granadinas</v>
          </cell>
          <cell r="Q1527">
            <v>5</v>
          </cell>
          <cell r="R1527">
            <v>4940</v>
          </cell>
        </row>
        <row r="1528">
          <cell r="N1528" t="str">
            <v>Centro Educativo</v>
          </cell>
          <cell r="O1528" t="str">
            <v>Grande De Térraba</v>
          </cell>
          <cell r="P1528" t="str">
            <v>Esc. Santa Cecilia</v>
          </cell>
          <cell r="Q1528">
            <v>8</v>
          </cell>
          <cell r="R1528">
            <v>3045</v>
          </cell>
        </row>
        <row r="1529">
          <cell r="N1529" t="str">
            <v>Centro Educativo</v>
          </cell>
          <cell r="O1529" t="str">
            <v>Grande De Térraba</v>
          </cell>
          <cell r="P1529" t="str">
            <v>Esc. Santa Cruz</v>
          </cell>
          <cell r="Q1529">
            <v>1</v>
          </cell>
          <cell r="R1529">
            <v>993</v>
          </cell>
        </row>
        <row r="1530">
          <cell r="N1530" t="str">
            <v>Centro Educativo</v>
          </cell>
          <cell r="O1530" t="str">
            <v>Grande De Térraba</v>
          </cell>
          <cell r="P1530" t="str">
            <v>Esc. Santa Cruz</v>
          </cell>
          <cell r="Q1530">
            <v>1</v>
          </cell>
          <cell r="R1530">
            <v>4419</v>
          </cell>
        </row>
        <row r="1531">
          <cell r="N1531" t="str">
            <v>Centro Educativo</v>
          </cell>
          <cell r="O1531" t="str">
            <v>Grande De Térraba</v>
          </cell>
          <cell r="P1531" t="str">
            <v>Esc. Santa Eduviges</v>
          </cell>
          <cell r="Q1531">
            <v>7</v>
          </cell>
          <cell r="R1531">
            <v>3196</v>
          </cell>
        </row>
        <row r="1532">
          <cell r="N1532" t="str">
            <v>Centro Educativo</v>
          </cell>
          <cell r="O1532" t="str">
            <v>Grande De Térraba</v>
          </cell>
          <cell r="P1532" t="str">
            <v>Esc. Santa Elena</v>
          </cell>
          <cell r="Q1532">
            <v>11</v>
          </cell>
          <cell r="R1532">
            <v>819</v>
          </cell>
        </row>
        <row r="1533">
          <cell r="N1533" t="str">
            <v>Centro Educativo</v>
          </cell>
          <cell r="O1533" t="str">
            <v>Grande De Térraba</v>
          </cell>
          <cell r="P1533" t="str">
            <v>Esc. Santa Lucía</v>
          </cell>
          <cell r="Q1533">
            <v>3</v>
          </cell>
          <cell r="R1533">
            <v>996</v>
          </cell>
        </row>
        <row r="1534">
          <cell r="N1534" t="str">
            <v>Centro Educativo</v>
          </cell>
          <cell r="O1534" t="str">
            <v>Grande De Térraba</v>
          </cell>
          <cell r="P1534" t="str">
            <v>Esc. Santa María</v>
          </cell>
          <cell r="Q1534">
            <v>2</v>
          </cell>
          <cell r="R1534">
            <v>760</v>
          </cell>
        </row>
        <row r="1535">
          <cell r="N1535" t="str">
            <v>Centro Educativo</v>
          </cell>
          <cell r="O1535" t="str">
            <v>Grande De Térraba</v>
          </cell>
          <cell r="P1535" t="str">
            <v>Esc. Santa María</v>
          </cell>
          <cell r="Q1535">
            <v>10</v>
          </cell>
          <cell r="R1535">
            <v>5523</v>
          </cell>
        </row>
        <row r="1536">
          <cell r="N1536" t="str">
            <v>Centro Educativo</v>
          </cell>
          <cell r="O1536" t="str">
            <v>Grande De Térraba</v>
          </cell>
          <cell r="P1536" t="str">
            <v>Esc. Santa Marta</v>
          </cell>
          <cell r="Q1536">
            <v>2</v>
          </cell>
          <cell r="R1536">
            <v>999</v>
          </cell>
        </row>
        <row r="1537">
          <cell r="N1537" t="str">
            <v>Centro Educativo</v>
          </cell>
          <cell r="O1537" t="str">
            <v>Grande De Térraba</v>
          </cell>
          <cell r="P1537" t="str">
            <v>Esc. Santa Rosa (Buenos Aires)</v>
          </cell>
          <cell r="Q1537">
            <v>2</v>
          </cell>
          <cell r="R1537">
            <v>1001</v>
          </cell>
        </row>
        <row r="1538">
          <cell r="N1538" t="str">
            <v>Centro Educativo</v>
          </cell>
          <cell r="O1538" t="str">
            <v>Grande De Térraba</v>
          </cell>
          <cell r="P1538" t="str">
            <v>Esc. Santa Rosa (Osa)</v>
          </cell>
          <cell r="Q1538">
            <v>9</v>
          </cell>
          <cell r="R1538">
            <v>3200</v>
          </cell>
        </row>
        <row r="1539">
          <cell r="N1539" t="str">
            <v>Centro Educativo</v>
          </cell>
          <cell r="O1539" t="str">
            <v>Grande De Térraba</v>
          </cell>
          <cell r="P1539" t="str">
            <v>Esc. Sierpe</v>
          </cell>
          <cell r="Q1539">
            <v>8</v>
          </cell>
          <cell r="R1539">
            <v>3046</v>
          </cell>
        </row>
        <row r="1540">
          <cell r="N1540" t="str">
            <v>Centro Educativo</v>
          </cell>
          <cell r="O1540" t="str">
            <v>Grande De Térraba</v>
          </cell>
          <cell r="P1540" t="str">
            <v>Esc. Sikébata</v>
          </cell>
          <cell r="Q1540">
            <v>12</v>
          </cell>
          <cell r="R1540">
            <v>1063</v>
          </cell>
        </row>
        <row r="1541">
          <cell r="N1541" t="str">
            <v>Centro Educativo</v>
          </cell>
          <cell r="O1541" t="str">
            <v>Grande De Térraba</v>
          </cell>
          <cell r="P1541" t="str">
            <v>Esc. Sinaí</v>
          </cell>
          <cell r="Q1541">
            <v>9</v>
          </cell>
          <cell r="R1541">
            <v>3203</v>
          </cell>
        </row>
        <row r="1542">
          <cell r="N1542" t="str">
            <v>Centro Educativo</v>
          </cell>
          <cell r="O1542" t="str">
            <v>Grande De Térraba</v>
          </cell>
          <cell r="P1542" t="str">
            <v>Esc. Sipar</v>
          </cell>
          <cell r="Q1542">
            <v>12</v>
          </cell>
          <cell r="R1542">
            <v>5521</v>
          </cell>
        </row>
        <row r="1543">
          <cell r="N1543" t="str">
            <v>Centro Educativo</v>
          </cell>
          <cell r="O1543" t="str">
            <v>Grande De Térraba</v>
          </cell>
          <cell r="P1543" t="str">
            <v>Esc. Ska Dikol</v>
          </cell>
          <cell r="Q1543">
            <v>12</v>
          </cell>
          <cell r="R1543">
            <v>6298</v>
          </cell>
        </row>
        <row r="1544">
          <cell r="N1544" t="str">
            <v>Centro Educativo</v>
          </cell>
          <cell r="O1544" t="str">
            <v>Grande De Térraba</v>
          </cell>
          <cell r="P1544" t="str">
            <v>Esc. Sonador</v>
          </cell>
          <cell r="Q1544">
            <v>2</v>
          </cell>
          <cell r="R1544">
            <v>731</v>
          </cell>
        </row>
        <row r="1545">
          <cell r="N1545" t="str">
            <v>Centro Educativo</v>
          </cell>
          <cell r="O1545" t="str">
            <v>Grande De Térraba</v>
          </cell>
          <cell r="P1545" t="str">
            <v>Esc. Tarise</v>
          </cell>
          <cell r="Q1545">
            <v>2</v>
          </cell>
          <cell r="R1545">
            <v>6098</v>
          </cell>
        </row>
        <row r="1546">
          <cell r="N1546" t="str">
            <v>Centro Educativo</v>
          </cell>
          <cell r="O1546" t="str">
            <v>Grande De Térraba</v>
          </cell>
          <cell r="P1546" t="str">
            <v>Esc. Térraba</v>
          </cell>
          <cell r="Q1546">
            <v>13</v>
          </cell>
          <cell r="R1546">
            <v>1011</v>
          </cell>
        </row>
        <row r="1547">
          <cell r="N1547" t="str">
            <v>Centro Educativo</v>
          </cell>
          <cell r="O1547" t="str">
            <v>Grande De Térraba</v>
          </cell>
          <cell r="P1547" t="str">
            <v>Esc. Tortuga</v>
          </cell>
          <cell r="Q1547">
            <v>6</v>
          </cell>
          <cell r="R1547">
            <v>3212</v>
          </cell>
        </row>
        <row r="1548">
          <cell r="N1548" t="str">
            <v>Centro Educativo</v>
          </cell>
          <cell r="O1548" t="str">
            <v>Grande De Térraba</v>
          </cell>
          <cell r="P1548" t="str">
            <v>Esc. Tres Ríos</v>
          </cell>
          <cell r="Q1548">
            <v>6</v>
          </cell>
          <cell r="R1548">
            <v>3211</v>
          </cell>
        </row>
        <row r="1549">
          <cell r="N1549" t="str">
            <v>Centro Educativo</v>
          </cell>
          <cell r="O1549" t="str">
            <v>Grande De Térraba</v>
          </cell>
          <cell r="P1549" t="str">
            <v>Esc. Tres Ríos</v>
          </cell>
          <cell r="Q1549">
            <v>11</v>
          </cell>
          <cell r="R1549">
            <v>842</v>
          </cell>
        </row>
        <row r="1550">
          <cell r="N1550" t="str">
            <v>Centro Educativo</v>
          </cell>
          <cell r="O1550" t="str">
            <v>Grande De Térraba</v>
          </cell>
          <cell r="P1550" t="str">
            <v>Esc. Tsene Dikol</v>
          </cell>
          <cell r="Q1550">
            <v>12</v>
          </cell>
          <cell r="R1550">
            <v>726</v>
          </cell>
        </row>
        <row r="1551">
          <cell r="N1551" t="str">
            <v>Centro Educativo</v>
          </cell>
          <cell r="O1551" t="str">
            <v>Grande De Térraba</v>
          </cell>
          <cell r="P1551" t="str">
            <v>Esc. Ujarrás</v>
          </cell>
          <cell r="Q1551">
            <v>10</v>
          </cell>
          <cell r="R1551">
            <v>1013</v>
          </cell>
        </row>
        <row r="1552">
          <cell r="N1552" t="str">
            <v>Centro Educativo</v>
          </cell>
          <cell r="O1552" t="str">
            <v>Grande De Térraba</v>
          </cell>
          <cell r="P1552" t="str">
            <v>Esc. Valle De El Diquís</v>
          </cell>
          <cell r="Q1552">
            <v>6</v>
          </cell>
          <cell r="R1552">
            <v>2938</v>
          </cell>
        </row>
        <row r="1553">
          <cell r="N1553" t="str">
            <v>Centro Educativo</v>
          </cell>
          <cell r="O1553" t="str">
            <v>Grande De Térraba</v>
          </cell>
          <cell r="P1553" t="str">
            <v>Esc. Venecia</v>
          </cell>
          <cell r="Q1553">
            <v>9</v>
          </cell>
          <cell r="R1553">
            <v>3217</v>
          </cell>
        </row>
        <row r="1554">
          <cell r="N1554" t="str">
            <v>Centro Educativo</v>
          </cell>
          <cell r="O1554" t="str">
            <v>Grande De Térraba</v>
          </cell>
          <cell r="P1554" t="str">
            <v>Esc. Villa Bonita</v>
          </cell>
          <cell r="Q1554">
            <v>9</v>
          </cell>
          <cell r="R1554">
            <v>2887</v>
          </cell>
        </row>
        <row r="1555">
          <cell r="N1555" t="str">
            <v>Centro Educativo</v>
          </cell>
          <cell r="O1555" t="str">
            <v>Grande De Térraba</v>
          </cell>
          <cell r="P1555" t="str">
            <v>Esc. Villa Colón</v>
          </cell>
          <cell r="Q1555">
            <v>9</v>
          </cell>
          <cell r="R1555">
            <v>3218</v>
          </cell>
        </row>
        <row r="1556">
          <cell r="N1556" t="str">
            <v>Centro Educativo</v>
          </cell>
          <cell r="O1556" t="str">
            <v>Grande De Térraba</v>
          </cell>
          <cell r="P1556" t="str">
            <v>Esc. Villa Hermosa</v>
          </cell>
          <cell r="Q1556">
            <v>12</v>
          </cell>
          <cell r="R1556">
            <v>759</v>
          </cell>
        </row>
        <row r="1557">
          <cell r="N1557" t="str">
            <v>Centro Educativo</v>
          </cell>
          <cell r="O1557" t="str">
            <v>Grande De Térraba</v>
          </cell>
          <cell r="P1557" t="str">
            <v>Esc. Vista De Térraba</v>
          </cell>
          <cell r="Q1557">
            <v>6</v>
          </cell>
          <cell r="R1557">
            <v>3038</v>
          </cell>
        </row>
        <row r="1558">
          <cell r="N1558" t="str">
            <v>Centro Educativo</v>
          </cell>
          <cell r="O1558" t="str">
            <v>Grande De Térraba</v>
          </cell>
          <cell r="P1558" t="str">
            <v>Esc. Volcán</v>
          </cell>
          <cell r="Q1558">
            <v>2</v>
          </cell>
          <cell r="R1558">
            <v>1022</v>
          </cell>
        </row>
        <row r="1559">
          <cell r="N1559" t="str">
            <v>Centro Educativo</v>
          </cell>
          <cell r="O1559" t="str">
            <v>Grande De Térraba</v>
          </cell>
          <cell r="P1559" t="str">
            <v>Esc. Yeri</v>
          </cell>
          <cell r="Q1559">
            <v>12</v>
          </cell>
          <cell r="R1559">
            <v>751</v>
          </cell>
        </row>
        <row r="1560">
          <cell r="N1560" t="str">
            <v>Centro Educativo</v>
          </cell>
          <cell r="O1560" t="str">
            <v>Grande De Térraba</v>
          </cell>
          <cell r="P1560" t="str">
            <v>Esc. Yuavin</v>
          </cell>
          <cell r="Q1560">
            <v>12</v>
          </cell>
          <cell r="R1560">
            <v>1053</v>
          </cell>
        </row>
        <row r="1561">
          <cell r="N1561" t="str">
            <v>Centro Educativo</v>
          </cell>
          <cell r="O1561" t="str">
            <v>Grande De Térraba</v>
          </cell>
          <cell r="P1561" t="str">
            <v>Esc. Zapotal</v>
          </cell>
          <cell r="Q1561">
            <v>11</v>
          </cell>
          <cell r="R1561">
            <v>946</v>
          </cell>
        </row>
        <row r="1562">
          <cell r="N1562" t="str">
            <v>Centro Educativo</v>
          </cell>
          <cell r="O1562" t="str">
            <v>Grande De Térraba</v>
          </cell>
          <cell r="P1562" t="str">
            <v>Liceo Boruca</v>
          </cell>
          <cell r="Q1562">
            <v>11</v>
          </cell>
          <cell r="R1562">
            <v>4004</v>
          </cell>
        </row>
        <row r="1563">
          <cell r="N1563" t="str">
            <v>Centro Educativo</v>
          </cell>
          <cell r="O1563" t="str">
            <v>Grande De Térraba</v>
          </cell>
          <cell r="P1563" t="str">
            <v>Liceo Buenos Aires</v>
          </cell>
          <cell r="Q1563">
            <v>1</v>
          </cell>
          <cell r="R1563">
            <v>6149</v>
          </cell>
        </row>
        <row r="1564">
          <cell r="N1564" t="str">
            <v>Centro Educativo</v>
          </cell>
          <cell r="O1564" t="str">
            <v>Grande De Térraba</v>
          </cell>
          <cell r="P1564" t="str">
            <v>Liceo Concepción</v>
          </cell>
          <cell r="Q1564">
            <v>5</v>
          </cell>
          <cell r="R1564">
            <v>5531</v>
          </cell>
        </row>
        <row r="1565">
          <cell r="N1565" t="str">
            <v>Centro Educativo</v>
          </cell>
          <cell r="O1565" t="str">
            <v>Grande De Térraba</v>
          </cell>
          <cell r="P1565" t="str">
            <v>Liceo De Terraba</v>
          </cell>
          <cell r="Q1565">
            <v>13</v>
          </cell>
          <cell r="R1565">
            <v>5820</v>
          </cell>
        </row>
        <row r="1566">
          <cell r="N1566" t="str">
            <v>Centro Educativo</v>
          </cell>
          <cell r="O1566" t="str">
            <v>Grande De Térraba</v>
          </cell>
          <cell r="P1566" t="str">
            <v>Liceo El Carmen</v>
          </cell>
          <cell r="Q1566">
            <v>4</v>
          </cell>
          <cell r="R1566">
            <v>4003</v>
          </cell>
        </row>
        <row r="1567">
          <cell r="N1567" t="str">
            <v>Centro Educativo</v>
          </cell>
          <cell r="O1567" t="str">
            <v>Grande De Térraba</v>
          </cell>
          <cell r="P1567" t="str">
            <v>Liceo Finca Alajuela</v>
          </cell>
          <cell r="Q1567">
            <v>9</v>
          </cell>
          <cell r="R1567">
            <v>5166</v>
          </cell>
        </row>
        <row r="1568">
          <cell r="N1568" t="str">
            <v>Centro Educativo</v>
          </cell>
          <cell r="O1568" t="str">
            <v>Grande De Térraba</v>
          </cell>
          <cell r="P1568" t="str">
            <v>Liceo La Lucha</v>
          </cell>
          <cell r="Q1568">
            <v>3</v>
          </cell>
          <cell r="R1568">
            <v>6017</v>
          </cell>
        </row>
        <row r="1569">
          <cell r="N1569" t="str">
            <v>Centro Educativo</v>
          </cell>
          <cell r="O1569" t="str">
            <v>Grande De Térraba</v>
          </cell>
          <cell r="P1569" t="str">
            <v>Liceo Pacifico Sur</v>
          </cell>
          <cell r="Q1569">
            <v>6</v>
          </cell>
          <cell r="R1569">
            <v>4124</v>
          </cell>
        </row>
        <row r="1570">
          <cell r="N1570" t="str">
            <v>Centro Educativo</v>
          </cell>
          <cell r="O1570" t="str">
            <v>Grande De Térraba</v>
          </cell>
          <cell r="P1570" t="str">
            <v>Liceo Pacífico Sur</v>
          </cell>
          <cell r="Q1570">
            <v>6</v>
          </cell>
          <cell r="R1570">
            <v>5260</v>
          </cell>
        </row>
        <row r="1571">
          <cell r="N1571" t="str">
            <v>Centro Educativo</v>
          </cell>
          <cell r="O1571" t="str">
            <v>Grande De Térraba</v>
          </cell>
          <cell r="P1571" t="str">
            <v>Liceo Potrero Grande</v>
          </cell>
          <cell r="Q1571">
            <v>3</v>
          </cell>
          <cell r="R1571">
            <v>4002</v>
          </cell>
        </row>
        <row r="1572">
          <cell r="N1572" t="str">
            <v>Centro Educativo</v>
          </cell>
          <cell r="O1572" t="str">
            <v>Grande De Térraba</v>
          </cell>
          <cell r="P1572" t="str">
            <v>Liceo Rural Bahia Drake</v>
          </cell>
          <cell r="Q1572">
            <v>8</v>
          </cell>
          <cell r="R1572">
            <v>5167</v>
          </cell>
        </row>
        <row r="1573">
          <cell r="N1573" t="str">
            <v>Centro Educativo</v>
          </cell>
          <cell r="O1573" t="str">
            <v>Grande De Térraba</v>
          </cell>
          <cell r="P1573" t="str">
            <v>Liceo Rural Boca De Sierpe</v>
          </cell>
          <cell r="Q1573">
            <v>8</v>
          </cell>
          <cell r="R1573">
            <v>5168</v>
          </cell>
        </row>
        <row r="1574">
          <cell r="N1574" t="str">
            <v>Centro Educativo</v>
          </cell>
          <cell r="O1574" t="str">
            <v>Grande De Térraba</v>
          </cell>
          <cell r="P1574" t="str">
            <v>Liceo Rural Chánguena</v>
          </cell>
          <cell r="Q1574">
            <v>3</v>
          </cell>
          <cell r="R1574">
            <v>5125</v>
          </cell>
        </row>
        <row r="1575">
          <cell r="N1575" t="str">
            <v>Centro Educativo</v>
          </cell>
          <cell r="O1575" t="str">
            <v>Grande De Térraba</v>
          </cell>
          <cell r="P1575" t="str">
            <v>Liceo Rural Salitre</v>
          </cell>
          <cell r="Q1575">
            <v>12</v>
          </cell>
          <cell r="R1575">
            <v>6409</v>
          </cell>
        </row>
        <row r="1576">
          <cell r="N1576" t="str">
            <v>Centro Educativo</v>
          </cell>
          <cell r="O1576" t="str">
            <v>Grande De Térraba</v>
          </cell>
          <cell r="P1576" t="str">
            <v>Liceo Rural San Rafael De Cabagra</v>
          </cell>
          <cell r="Q1576">
            <v>12</v>
          </cell>
          <cell r="R1576">
            <v>5581</v>
          </cell>
        </row>
        <row r="1577">
          <cell r="N1577" t="str">
            <v>Centro Educativo</v>
          </cell>
          <cell r="O1577" t="str">
            <v>Grande De Térraba</v>
          </cell>
          <cell r="P1577" t="str">
            <v>Liceo Rural Sikriyök</v>
          </cell>
          <cell r="Q1577">
            <v>12</v>
          </cell>
          <cell r="R1577">
            <v>6624</v>
          </cell>
        </row>
        <row r="1578">
          <cell r="N1578" t="str">
            <v>Centro Educativo</v>
          </cell>
          <cell r="O1578" t="str">
            <v>Grande De Térraba</v>
          </cell>
          <cell r="P1578" t="str">
            <v>Liceo Rural Villa Hermosa</v>
          </cell>
          <cell r="Q1578">
            <v>12</v>
          </cell>
          <cell r="R1578">
            <v>6465</v>
          </cell>
        </row>
        <row r="1579">
          <cell r="N1579" t="str">
            <v>Centro Educativo</v>
          </cell>
          <cell r="O1579" t="str">
            <v>Grande De Térraba</v>
          </cell>
          <cell r="P1579" t="str">
            <v>Liceo Rural Yeri</v>
          </cell>
          <cell r="Q1579">
            <v>12</v>
          </cell>
          <cell r="R1579">
            <v>5658</v>
          </cell>
        </row>
        <row r="1580">
          <cell r="N1580" t="str">
            <v>Centro Educativo</v>
          </cell>
          <cell r="O1580" t="str">
            <v>Grande De Térraba</v>
          </cell>
          <cell r="P1580" t="str">
            <v>Liceo Rural Yimba Cajc</v>
          </cell>
          <cell r="Q1580">
            <v>11</v>
          </cell>
          <cell r="R1580">
            <v>6498</v>
          </cell>
        </row>
        <row r="1581">
          <cell r="N1581" t="str">
            <v>Centro Educativo</v>
          </cell>
          <cell r="O1581" t="str">
            <v>Grande De Térraba</v>
          </cell>
          <cell r="P1581" t="str">
            <v>Liceo Santa Marta</v>
          </cell>
          <cell r="Q1581">
            <v>2</v>
          </cell>
          <cell r="R1581">
            <v>5728</v>
          </cell>
        </row>
        <row r="1582">
          <cell r="N1582" t="str">
            <v>Centro Educativo</v>
          </cell>
          <cell r="O1582" t="str">
            <v>Grande De Térraba</v>
          </cell>
          <cell r="P1582" t="str">
            <v>Liceo Yolanda Oreamuno Unger</v>
          </cell>
          <cell r="Q1582">
            <v>2</v>
          </cell>
          <cell r="R1582">
            <v>4006</v>
          </cell>
        </row>
        <row r="1583">
          <cell r="N1583" t="str">
            <v>Centro Educativo</v>
          </cell>
          <cell r="O1583" t="str">
            <v>Grande De Térraba</v>
          </cell>
          <cell r="P1583" t="str">
            <v>Nocturno De Buenos Aires</v>
          </cell>
          <cell r="Q1583">
            <v>1</v>
          </cell>
          <cell r="R1583">
            <v>4841</v>
          </cell>
        </row>
        <row r="1584">
          <cell r="N1584" t="str">
            <v>Centro Educativo</v>
          </cell>
          <cell r="O1584" t="str">
            <v>Grande De Térraba</v>
          </cell>
          <cell r="P1584" t="str">
            <v>Nocturno De Osa</v>
          </cell>
          <cell r="Q1584">
            <v>7</v>
          </cell>
          <cell r="R1584">
            <v>4884</v>
          </cell>
        </row>
        <row r="1585">
          <cell r="N1585" t="str">
            <v>Centro Educativo</v>
          </cell>
          <cell r="O1585" t="str">
            <v>Grande De Térraba</v>
          </cell>
          <cell r="P1585" t="str">
            <v>Nocturno Pacifico Sur</v>
          </cell>
          <cell r="Q1585">
            <v>6</v>
          </cell>
          <cell r="R1585">
            <v>5284</v>
          </cell>
        </row>
        <row r="1586">
          <cell r="N1586" t="str">
            <v>Centro Educativo</v>
          </cell>
          <cell r="O1586" t="str">
            <v>Grande De Térraba</v>
          </cell>
          <cell r="P1586" t="str">
            <v>Prog. Educ. Abierta Grande De Térraba</v>
          </cell>
          <cell r="Q1586">
            <v>1</v>
          </cell>
          <cell r="R1586">
            <v>6769</v>
          </cell>
        </row>
        <row r="1587">
          <cell r="N1587" t="str">
            <v>Centro Educativo</v>
          </cell>
          <cell r="O1587" t="str">
            <v>Grande De Térraba</v>
          </cell>
          <cell r="P1587" t="str">
            <v>Programa Itinerante Segunda Lengua I Y Ii Ciclos</v>
          </cell>
          <cell r="Q1587">
            <v>1</v>
          </cell>
          <cell r="R1587">
            <v>5678</v>
          </cell>
        </row>
        <row r="1588">
          <cell r="N1588" t="str">
            <v>Centro Educativo</v>
          </cell>
          <cell r="O1588" t="str">
            <v>Grande De Térraba</v>
          </cell>
          <cell r="P1588" t="str">
            <v>Serv. Itin. Ens. Espec. Grande De Térraba</v>
          </cell>
          <cell r="Q1588">
            <v>1</v>
          </cell>
          <cell r="R1588">
            <v>6811</v>
          </cell>
        </row>
        <row r="1589">
          <cell r="N1589" t="str">
            <v>Centro Educativo</v>
          </cell>
          <cell r="O1589" t="str">
            <v>Guápiles</v>
          </cell>
          <cell r="P1589" t="str">
            <v>C.T.P. Agroportica</v>
          </cell>
          <cell r="Q1589">
            <v>8</v>
          </cell>
          <cell r="R1589">
            <v>6580</v>
          </cell>
        </row>
        <row r="1590">
          <cell r="N1590" t="str">
            <v>Centro Educativo</v>
          </cell>
          <cell r="O1590" t="str">
            <v>Guápiles</v>
          </cell>
          <cell r="P1590" t="str">
            <v>C.T.P. De Pococi</v>
          </cell>
          <cell r="Q1590">
            <v>1</v>
          </cell>
          <cell r="R1590">
            <v>5264</v>
          </cell>
        </row>
        <row r="1591">
          <cell r="N1591" t="str">
            <v>Centro Educativo</v>
          </cell>
          <cell r="O1591" t="str">
            <v>Guápiles</v>
          </cell>
          <cell r="P1591" t="str">
            <v>C.T.P. De Pococí</v>
          </cell>
          <cell r="Q1591">
            <v>1</v>
          </cell>
          <cell r="R1591">
            <v>4227</v>
          </cell>
        </row>
        <row r="1592">
          <cell r="N1592" t="str">
            <v>Centro Educativo</v>
          </cell>
          <cell r="O1592" t="str">
            <v>Guápiles</v>
          </cell>
          <cell r="P1592" t="str">
            <v>C.T.P. Guácimo</v>
          </cell>
          <cell r="Q1592">
            <v>4</v>
          </cell>
          <cell r="R1592">
            <v>4228</v>
          </cell>
        </row>
        <row r="1593">
          <cell r="N1593" t="str">
            <v>Centro Educativo</v>
          </cell>
          <cell r="O1593" t="str">
            <v>Guápiles</v>
          </cell>
          <cell r="P1593" t="str">
            <v>C.T.P. Guácimo</v>
          </cell>
          <cell r="Q1593">
            <v>4</v>
          </cell>
          <cell r="R1593">
            <v>4803</v>
          </cell>
        </row>
        <row r="1594">
          <cell r="N1594" t="str">
            <v>Centro Educativo</v>
          </cell>
          <cell r="O1594" t="str">
            <v>Guápiles</v>
          </cell>
          <cell r="P1594" t="str">
            <v>C.T.P. Las Palmitas</v>
          </cell>
          <cell r="Q1594">
            <v>6</v>
          </cell>
          <cell r="R1594">
            <v>6584</v>
          </cell>
        </row>
        <row r="1595">
          <cell r="N1595" t="str">
            <v>Centro Educativo</v>
          </cell>
          <cell r="O1595" t="str">
            <v>Guápiles</v>
          </cell>
          <cell r="P1595" t="str">
            <v>Centro De Educacion Especial De Guápiles</v>
          </cell>
          <cell r="Q1595">
            <v>4</v>
          </cell>
          <cell r="R1595">
            <v>6411</v>
          </cell>
        </row>
        <row r="1596">
          <cell r="N1596" t="str">
            <v>Centro Educativo</v>
          </cell>
          <cell r="O1596" t="str">
            <v>Guápiles</v>
          </cell>
          <cell r="P1596" t="str">
            <v>Cindea Cariari</v>
          </cell>
          <cell r="Q1596">
            <v>3</v>
          </cell>
          <cell r="R1596">
            <v>4895</v>
          </cell>
        </row>
        <row r="1597">
          <cell r="N1597" t="str">
            <v>Centro Educativo</v>
          </cell>
          <cell r="O1597" t="str">
            <v>Guápiles</v>
          </cell>
          <cell r="P1597" t="str">
            <v>Cindea Guácimo</v>
          </cell>
          <cell r="Q1597">
            <v>4</v>
          </cell>
          <cell r="R1597">
            <v>6221</v>
          </cell>
        </row>
        <row r="1598">
          <cell r="N1598" t="str">
            <v>Centro Educativo</v>
          </cell>
          <cell r="O1598" t="str">
            <v>Guápiles</v>
          </cell>
          <cell r="P1598" t="str">
            <v>Cindea La Rita</v>
          </cell>
          <cell r="Q1598">
            <v>2</v>
          </cell>
          <cell r="R1598">
            <v>6586</v>
          </cell>
        </row>
        <row r="1599">
          <cell r="N1599" t="str">
            <v>Centro Educativo</v>
          </cell>
          <cell r="O1599" t="str">
            <v>Guápiles</v>
          </cell>
          <cell r="P1599" t="str">
            <v>Cindea Río Jiménez</v>
          </cell>
          <cell r="Q1599">
            <v>7</v>
          </cell>
          <cell r="R1599">
            <v>6585</v>
          </cell>
        </row>
        <row r="1600">
          <cell r="N1600" t="str">
            <v>Centro Educativo</v>
          </cell>
          <cell r="O1600" t="str">
            <v>Guápiles</v>
          </cell>
          <cell r="P1600" t="str">
            <v>Cindea San Antonio Del Humo</v>
          </cell>
          <cell r="Q1600">
            <v>5</v>
          </cell>
          <cell r="R1600">
            <v>6670</v>
          </cell>
        </row>
        <row r="1601">
          <cell r="N1601" t="str">
            <v>Centro Educativo</v>
          </cell>
          <cell r="O1601" t="str">
            <v>Guápiles</v>
          </cell>
          <cell r="P1601" t="str">
            <v>Cindea San Martín</v>
          </cell>
          <cell r="Q1601">
            <v>1</v>
          </cell>
          <cell r="R1601">
            <v>6671</v>
          </cell>
        </row>
        <row r="1602">
          <cell r="N1602" t="str">
            <v>Centro Educativo</v>
          </cell>
          <cell r="O1602" t="str">
            <v>Guápiles</v>
          </cell>
          <cell r="P1602" t="str">
            <v>Cnvmts. Esc. Campo Kennedy</v>
          </cell>
          <cell r="Q1602">
            <v>3</v>
          </cell>
          <cell r="R1602">
            <v>6262</v>
          </cell>
        </row>
        <row r="1603">
          <cell r="N1603" t="str">
            <v>Centro Educativo</v>
          </cell>
          <cell r="O1603" t="str">
            <v>Guápiles</v>
          </cell>
          <cell r="P1603" t="str">
            <v>Cnvmts. Esc. Central Guápiles</v>
          </cell>
          <cell r="Q1603">
            <v>1</v>
          </cell>
          <cell r="R1603">
            <v>6262</v>
          </cell>
        </row>
        <row r="1604">
          <cell r="N1604" t="str">
            <v>Centro Educativo</v>
          </cell>
          <cell r="O1604" t="str">
            <v>Guápiles</v>
          </cell>
          <cell r="P1604" t="str">
            <v>Cnvmts. Esc. Manuel María Gutiérrez</v>
          </cell>
          <cell r="Q1604">
            <v>4</v>
          </cell>
          <cell r="R1604">
            <v>6262</v>
          </cell>
        </row>
        <row r="1605">
          <cell r="N1605" t="str">
            <v>Centro Educativo</v>
          </cell>
          <cell r="O1605" t="str">
            <v>Guápiles</v>
          </cell>
          <cell r="P1605" t="str">
            <v>Colegio Barra De Colorado</v>
          </cell>
          <cell r="Q1605">
            <v>6</v>
          </cell>
          <cell r="R1605">
            <v>5536</v>
          </cell>
        </row>
        <row r="1606">
          <cell r="N1606" t="str">
            <v>Centro Educativo</v>
          </cell>
          <cell r="O1606" t="str">
            <v>Guápiles</v>
          </cell>
          <cell r="P1606" t="str">
            <v>Colegio De Guacimo</v>
          </cell>
          <cell r="Q1606">
            <v>4</v>
          </cell>
          <cell r="R1606">
            <v>6479</v>
          </cell>
        </row>
        <row r="1607">
          <cell r="N1607" t="str">
            <v>Centro Educativo</v>
          </cell>
          <cell r="O1607" t="str">
            <v>Guápiles</v>
          </cell>
          <cell r="P1607" t="str">
            <v>Colegio De Jiménez</v>
          </cell>
          <cell r="Q1607">
            <v>1</v>
          </cell>
          <cell r="R1607">
            <v>4144</v>
          </cell>
        </row>
        <row r="1608">
          <cell r="N1608" t="str">
            <v>Centro Educativo</v>
          </cell>
          <cell r="O1608" t="str">
            <v>Guápiles</v>
          </cell>
          <cell r="P1608" t="str">
            <v>Esc- Nuevo Amanecer</v>
          </cell>
          <cell r="Q1608">
            <v>4</v>
          </cell>
          <cell r="R1608">
            <v>3538</v>
          </cell>
        </row>
        <row r="1609">
          <cell r="N1609" t="str">
            <v>Centro Educativo</v>
          </cell>
          <cell r="O1609" t="str">
            <v>Guápiles</v>
          </cell>
          <cell r="P1609" t="str">
            <v>Esc. África</v>
          </cell>
          <cell r="Q1609">
            <v>4</v>
          </cell>
          <cell r="R1609">
            <v>3532</v>
          </cell>
        </row>
        <row r="1610">
          <cell r="N1610" t="str">
            <v>Centro Educativo</v>
          </cell>
          <cell r="O1610" t="str">
            <v>Guápiles</v>
          </cell>
          <cell r="P1610" t="str">
            <v>Esc. Agrimaga</v>
          </cell>
          <cell r="Q1610">
            <v>7</v>
          </cell>
          <cell r="R1610">
            <v>3570</v>
          </cell>
        </row>
        <row r="1611">
          <cell r="N1611" t="str">
            <v>Centro Educativo</v>
          </cell>
          <cell r="O1611" t="str">
            <v>Guápiles</v>
          </cell>
          <cell r="P1611" t="str">
            <v>Esc. Agua Fría</v>
          </cell>
          <cell r="Q1611">
            <v>5</v>
          </cell>
          <cell r="R1611">
            <v>3599</v>
          </cell>
        </row>
        <row r="1612">
          <cell r="N1612" t="str">
            <v>Centro Educativo</v>
          </cell>
          <cell r="O1612" t="str">
            <v>Guápiles</v>
          </cell>
          <cell r="P1612" t="str">
            <v>Esc. Aguas Frías</v>
          </cell>
          <cell r="Q1612">
            <v>5</v>
          </cell>
          <cell r="R1612">
            <v>3672</v>
          </cell>
        </row>
        <row r="1613">
          <cell r="N1613" t="str">
            <v>Centro Educativo</v>
          </cell>
          <cell r="O1613" t="str">
            <v>Guápiles</v>
          </cell>
          <cell r="P1613" t="str">
            <v>Esc. Anita Grande</v>
          </cell>
          <cell r="Q1613">
            <v>5</v>
          </cell>
          <cell r="R1613">
            <v>3541</v>
          </cell>
        </row>
        <row r="1614">
          <cell r="N1614" t="str">
            <v>Centro Educativo</v>
          </cell>
          <cell r="O1614" t="str">
            <v>Guápiles</v>
          </cell>
          <cell r="P1614" t="str">
            <v>Esc. Astúa Pirie</v>
          </cell>
          <cell r="Q1614">
            <v>3</v>
          </cell>
          <cell r="R1614">
            <v>3543</v>
          </cell>
        </row>
        <row r="1615">
          <cell r="N1615" t="str">
            <v>Centro Educativo</v>
          </cell>
          <cell r="O1615" t="str">
            <v>Guápiles</v>
          </cell>
          <cell r="P1615" t="str">
            <v>Esc. Balsaville</v>
          </cell>
          <cell r="Q1615">
            <v>7</v>
          </cell>
          <cell r="R1615">
            <v>3648</v>
          </cell>
        </row>
        <row r="1616">
          <cell r="N1616" t="str">
            <v>Centro Educativo</v>
          </cell>
          <cell r="O1616" t="str">
            <v>Guápiles</v>
          </cell>
          <cell r="P1616" t="str">
            <v>Esc. Banamola</v>
          </cell>
          <cell r="Q1616">
            <v>2</v>
          </cell>
          <cell r="R1616">
            <v>3683</v>
          </cell>
        </row>
        <row r="1617">
          <cell r="N1617" t="str">
            <v>Centro Educativo</v>
          </cell>
          <cell r="O1617" t="str">
            <v>Guápiles</v>
          </cell>
          <cell r="P1617" t="str">
            <v>Esc. Barbados</v>
          </cell>
          <cell r="Q1617">
            <v>8</v>
          </cell>
          <cell r="R1617">
            <v>5037</v>
          </cell>
        </row>
        <row r="1618">
          <cell r="N1618" t="str">
            <v>Centro Educativo</v>
          </cell>
          <cell r="O1618" t="str">
            <v>Guápiles</v>
          </cell>
          <cell r="P1618" t="str">
            <v>Esc. Barra De Tortuguero</v>
          </cell>
          <cell r="Q1618">
            <v>6</v>
          </cell>
          <cell r="R1618">
            <v>3557</v>
          </cell>
        </row>
        <row r="1619">
          <cell r="N1619" t="str">
            <v>Centro Educativo</v>
          </cell>
          <cell r="O1619" t="str">
            <v>Guápiles</v>
          </cell>
          <cell r="P1619" t="str">
            <v>Esc. Barra Del Colorado Norte</v>
          </cell>
          <cell r="Q1619">
            <v>6</v>
          </cell>
          <cell r="R1619">
            <v>3554</v>
          </cell>
        </row>
        <row r="1620">
          <cell r="N1620" t="str">
            <v>Centro Educativo</v>
          </cell>
          <cell r="O1620" t="str">
            <v>Guápiles</v>
          </cell>
          <cell r="P1620" t="str">
            <v>Esc. Barra Del Colorado Sur</v>
          </cell>
          <cell r="Q1620">
            <v>6</v>
          </cell>
          <cell r="R1620">
            <v>3556</v>
          </cell>
        </row>
        <row r="1621">
          <cell r="N1621" t="str">
            <v>Centro Educativo</v>
          </cell>
          <cell r="O1621" t="str">
            <v>Guápiles</v>
          </cell>
          <cell r="P1621" t="str">
            <v>Esc. Barrio Los Ángeles</v>
          </cell>
          <cell r="Q1621">
            <v>1</v>
          </cell>
          <cell r="R1621">
            <v>3663</v>
          </cell>
        </row>
        <row r="1622">
          <cell r="N1622" t="str">
            <v>Centro Educativo</v>
          </cell>
          <cell r="O1622" t="str">
            <v>Guápiles</v>
          </cell>
          <cell r="P1622" t="str">
            <v>Esc. Barrios Unidos</v>
          </cell>
          <cell r="Q1622">
            <v>1</v>
          </cell>
          <cell r="R1622">
            <v>3600</v>
          </cell>
        </row>
        <row r="1623">
          <cell r="N1623" t="str">
            <v>Centro Educativo</v>
          </cell>
          <cell r="O1623" t="str">
            <v>Guápiles</v>
          </cell>
          <cell r="P1623" t="str">
            <v>Esc. Bella Vista</v>
          </cell>
          <cell r="Q1623">
            <v>1</v>
          </cell>
          <cell r="R1623">
            <v>3571</v>
          </cell>
        </row>
        <row r="1624">
          <cell r="N1624" t="str">
            <v>Centro Educativo</v>
          </cell>
          <cell r="O1624" t="str">
            <v>Guápiles</v>
          </cell>
          <cell r="P1624" t="str">
            <v>Esc. Boca Del Río Silencio</v>
          </cell>
          <cell r="Q1624">
            <v>7</v>
          </cell>
          <cell r="R1624">
            <v>3596</v>
          </cell>
        </row>
        <row r="1625">
          <cell r="N1625" t="str">
            <v>Centro Educativo</v>
          </cell>
          <cell r="O1625" t="str">
            <v>Guápiles</v>
          </cell>
          <cell r="P1625" t="str">
            <v>Esc. Buenaventura</v>
          </cell>
          <cell r="Q1625">
            <v>8</v>
          </cell>
          <cell r="R1625">
            <v>5528</v>
          </cell>
        </row>
        <row r="1626">
          <cell r="N1626" t="str">
            <v>Centro Educativo</v>
          </cell>
          <cell r="O1626" t="str">
            <v>Guápiles</v>
          </cell>
          <cell r="P1626" t="str">
            <v>Esc. Buenos Aires (Roxana)</v>
          </cell>
          <cell r="Q1626">
            <v>5</v>
          </cell>
          <cell r="R1626">
            <v>3569</v>
          </cell>
        </row>
        <row r="1627">
          <cell r="N1627" t="str">
            <v>Centro Educativo</v>
          </cell>
          <cell r="O1627" t="str">
            <v>Guápiles</v>
          </cell>
          <cell r="P1627" t="str">
            <v>Esc. Buenos Aires Sur (Guápiles)</v>
          </cell>
          <cell r="Q1627">
            <v>1</v>
          </cell>
          <cell r="R1627">
            <v>3610</v>
          </cell>
        </row>
        <row r="1628">
          <cell r="N1628" t="str">
            <v>Centro Educativo</v>
          </cell>
          <cell r="O1628" t="str">
            <v>Guápiles</v>
          </cell>
          <cell r="P1628" t="str">
            <v>Esc. Calle Uno</v>
          </cell>
          <cell r="Q1628">
            <v>1</v>
          </cell>
          <cell r="R1628">
            <v>3579</v>
          </cell>
        </row>
        <row r="1629">
          <cell r="N1629" t="str">
            <v>Centro Educativo</v>
          </cell>
          <cell r="O1629" t="str">
            <v>Guápiles</v>
          </cell>
          <cell r="P1629" t="str">
            <v>Esc. Campo Cinco</v>
          </cell>
          <cell r="Q1629">
            <v>3</v>
          </cell>
          <cell r="R1629">
            <v>3574</v>
          </cell>
        </row>
        <row r="1630">
          <cell r="N1630" t="str">
            <v>Centro Educativo</v>
          </cell>
          <cell r="O1630" t="str">
            <v>Guápiles</v>
          </cell>
          <cell r="P1630" t="str">
            <v>Esc. Campo Cuatro</v>
          </cell>
          <cell r="Q1630">
            <v>3</v>
          </cell>
          <cell r="R1630">
            <v>3688</v>
          </cell>
        </row>
        <row r="1631">
          <cell r="N1631" t="str">
            <v>Centro Educativo</v>
          </cell>
          <cell r="O1631" t="str">
            <v>Guápiles</v>
          </cell>
          <cell r="P1631" t="str">
            <v>Esc. Campo De Aterrizaje</v>
          </cell>
          <cell r="Q1631">
            <v>3</v>
          </cell>
          <cell r="R1631">
            <v>3568</v>
          </cell>
        </row>
        <row r="1632">
          <cell r="N1632" t="str">
            <v>Centro Educativo</v>
          </cell>
          <cell r="O1632" t="str">
            <v>Guápiles</v>
          </cell>
          <cell r="P1632" t="str">
            <v>Esc. Campo Dos</v>
          </cell>
          <cell r="Q1632">
            <v>3</v>
          </cell>
          <cell r="R1632">
            <v>3684</v>
          </cell>
        </row>
        <row r="1633">
          <cell r="N1633" t="str">
            <v>Centro Educativo</v>
          </cell>
          <cell r="O1633" t="str">
            <v>Guápiles</v>
          </cell>
          <cell r="P1633" t="str">
            <v>Esc. Campo Kennedy</v>
          </cell>
          <cell r="Q1633">
            <v>3</v>
          </cell>
          <cell r="R1633">
            <v>3573</v>
          </cell>
        </row>
        <row r="1634">
          <cell r="N1634" t="str">
            <v>Centro Educativo</v>
          </cell>
          <cell r="O1634" t="str">
            <v>Guápiles</v>
          </cell>
          <cell r="P1634" t="str">
            <v>Esc. Campo Kennedy</v>
          </cell>
          <cell r="Q1634">
            <v>3</v>
          </cell>
          <cell r="R1634">
            <v>4796</v>
          </cell>
        </row>
        <row r="1635">
          <cell r="N1635" t="str">
            <v>Centro Educativo</v>
          </cell>
          <cell r="O1635" t="str">
            <v>Guápiles</v>
          </cell>
          <cell r="P1635" t="str">
            <v>Esc. Campo Tres Este</v>
          </cell>
          <cell r="Q1635">
            <v>3</v>
          </cell>
          <cell r="R1635">
            <v>3650</v>
          </cell>
        </row>
        <row r="1636">
          <cell r="N1636" t="str">
            <v>Centro Educativo</v>
          </cell>
          <cell r="O1636" t="str">
            <v>Guápiles</v>
          </cell>
          <cell r="P1636" t="str">
            <v>Esc. Campo Tres Oeste</v>
          </cell>
          <cell r="Q1636">
            <v>3</v>
          </cell>
          <cell r="R1636">
            <v>3559</v>
          </cell>
        </row>
        <row r="1637">
          <cell r="N1637" t="str">
            <v>Centro Educativo</v>
          </cell>
          <cell r="O1637" t="str">
            <v>Guápiles</v>
          </cell>
          <cell r="P1637" t="str">
            <v>Esc. Caño Zapota</v>
          </cell>
          <cell r="Q1637">
            <v>6</v>
          </cell>
          <cell r="R1637">
            <v>3627</v>
          </cell>
        </row>
        <row r="1638">
          <cell r="N1638" t="str">
            <v>Centro Educativo</v>
          </cell>
          <cell r="O1638" t="str">
            <v>Guápiles</v>
          </cell>
          <cell r="P1638" t="str">
            <v>Esc. Carambola</v>
          </cell>
          <cell r="Q1638">
            <v>7</v>
          </cell>
          <cell r="R1638">
            <v>3677</v>
          </cell>
        </row>
        <row r="1639">
          <cell r="N1639" t="str">
            <v>Centro Educativo</v>
          </cell>
          <cell r="O1639" t="str">
            <v>Guápiles</v>
          </cell>
          <cell r="P1639" t="str">
            <v>Esc. Carlos Chacón Chavarría</v>
          </cell>
          <cell r="Q1639">
            <v>4</v>
          </cell>
          <cell r="R1639">
            <v>3646</v>
          </cell>
        </row>
        <row r="1640">
          <cell r="N1640" t="str">
            <v>Centro Educativo</v>
          </cell>
          <cell r="O1640" t="str">
            <v>Guápiles</v>
          </cell>
          <cell r="P1640" t="str">
            <v>Esc. Carolina</v>
          </cell>
          <cell r="Q1640">
            <v>3</v>
          </cell>
          <cell r="R1640">
            <v>3583</v>
          </cell>
        </row>
        <row r="1641">
          <cell r="N1641" t="str">
            <v>Centro Educativo</v>
          </cell>
          <cell r="O1641" t="str">
            <v>Guápiles</v>
          </cell>
          <cell r="P1641" t="str">
            <v>Esc. Cartagena (Guácimo)</v>
          </cell>
          <cell r="Q1641">
            <v>7</v>
          </cell>
          <cell r="R1641">
            <v>3580</v>
          </cell>
        </row>
        <row r="1642">
          <cell r="N1642" t="str">
            <v>Centro Educativo</v>
          </cell>
          <cell r="O1642" t="str">
            <v>Guápiles</v>
          </cell>
          <cell r="P1642" t="str">
            <v>Esc. Cartagena (Pococí)</v>
          </cell>
          <cell r="Q1642">
            <v>8</v>
          </cell>
          <cell r="R1642">
            <v>3653</v>
          </cell>
        </row>
        <row r="1643">
          <cell r="N1643" t="str">
            <v>Centro Educativo</v>
          </cell>
          <cell r="O1643" t="str">
            <v>Guápiles</v>
          </cell>
          <cell r="P1643" t="str">
            <v>Esc. Cascadas</v>
          </cell>
          <cell r="Q1643">
            <v>1</v>
          </cell>
          <cell r="R1643">
            <v>3595</v>
          </cell>
        </row>
        <row r="1644">
          <cell r="N1644" t="str">
            <v>Centro Educativo</v>
          </cell>
          <cell r="O1644" t="str">
            <v>Guápiles</v>
          </cell>
          <cell r="P1644" t="str">
            <v>Esc. Central De Guápiles</v>
          </cell>
          <cell r="Q1644">
            <v>1</v>
          </cell>
          <cell r="R1644">
            <v>3601</v>
          </cell>
        </row>
        <row r="1645">
          <cell r="N1645" t="str">
            <v>Centro Educativo</v>
          </cell>
          <cell r="O1645" t="str">
            <v>Guápiles</v>
          </cell>
          <cell r="P1645" t="str">
            <v>Esc. Central De Guápiles</v>
          </cell>
          <cell r="Q1645">
            <v>1</v>
          </cell>
          <cell r="R1645">
            <v>4795</v>
          </cell>
        </row>
        <row r="1646">
          <cell r="N1646" t="str">
            <v>Centro Educativo</v>
          </cell>
          <cell r="O1646" t="str">
            <v>Guápiles</v>
          </cell>
          <cell r="P1646" t="str">
            <v>Esc. Cerro Negro</v>
          </cell>
          <cell r="Q1646">
            <v>8</v>
          </cell>
          <cell r="R1646">
            <v>3674</v>
          </cell>
        </row>
        <row r="1647">
          <cell r="N1647" t="str">
            <v>Centro Educativo</v>
          </cell>
          <cell r="O1647" t="str">
            <v>Guápiles</v>
          </cell>
          <cell r="P1647" t="str">
            <v>Esc. Cocorí</v>
          </cell>
          <cell r="Q1647">
            <v>2</v>
          </cell>
          <cell r="R1647">
            <v>3686</v>
          </cell>
        </row>
        <row r="1648">
          <cell r="N1648" t="str">
            <v>Centro Educativo</v>
          </cell>
          <cell r="O1648" t="str">
            <v>Guápiles</v>
          </cell>
          <cell r="P1648" t="str">
            <v>Esc. Coopemalanga</v>
          </cell>
          <cell r="Q1648">
            <v>7</v>
          </cell>
          <cell r="R1648">
            <v>3670</v>
          </cell>
        </row>
        <row r="1649">
          <cell r="N1649" t="str">
            <v>Centro Educativo</v>
          </cell>
          <cell r="O1649" t="str">
            <v>Guápiles</v>
          </cell>
          <cell r="P1649" t="str">
            <v>Esc. Corobicí</v>
          </cell>
          <cell r="Q1649">
            <v>3</v>
          </cell>
          <cell r="R1649">
            <v>3572</v>
          </cell>
        </row>
        <row r="1650">
          <cell r="N1650" t="str">
            <v>Centro Educativo</v>
          </cell>
          <cell r="O1650" t="str">
            <v>Guápiles</v>
          </cell>
          <cell r="P1650" t="str">
            <v>Esc. Cuatro Esquinas</v>
          </cell>
          <cell r="Q1650">
            <v>6</v>
          </cell>
          <cell r="R1650">
            <v>3631</v>
          </cell>
        </row>
        <row r="1651">
          <cell r="N1651" t="str">
            <v>Centro Educativo</v>
          </cell>
          <cell r="O1651" t="str">
            <v>Guápiles</v>
          </cell>
          <cell r="P1651" t="str">
            <v>Esc. Dr. Luis Shapiro</v>
          </cell>
          <cell r="Q1651">
            <v>7</v>
          </cell>
          <cell r="R1651">
            <v>3647</v>
          </cell>
        </row>
        <row r="1652">
          <cell r="N1652" t="str">
            <v>Centro Educativo</v>
          </cell>
          <cell r="O1652" t="str">
            <v>Guápiles</v>
          </cell>
          <cell r="P1652" t="str">
            <v>Esc. Duacarí</v>
          </cell>
          <cell r="Q1652">
            <v>5</v>
          </cell>
          <cell r="R1652">
            <v>3528</v>
          </cell>
        </row>
        <row r="1653">
          <cell r="N1653" t="str">
            <v>Centro Educativo</v>
          </cell>
          <cell r="O1653" t="str">
            <v>Guápiles</v>
          </cell>
          <cell r="P1653" t="str">
            <v>Esc. Dúrika</v>
          </cell>
          <cell r="Q1653">
            <v>7</v>
          </cell>
          <cell r="R1653">
            <v>3531</v>
          </cell>
        </row>
        <row r="1654">
          <cell r="N1654" t="str">
            <v>Centro Educativo</v>
          </cell>
          <cell r="O1654" t="str">
            <v>Guápiles</v>
          </cell>
          <cell r="P1654" t="str">
            <v>Esc. El Aguacate</v>
          </cell>
          <cell r="Q1654">
            <v>7</v>
          </cell>
          <cell r="R1654">
            <v>3598</v>
          </cell>
        </row>
        <row r="1655">
          <cell r="N1655" t="str">
            <v>Centro Educativo</v>
          </cell>
          <cell r="O1655" t="str">
            <v>Guápiles</v>
          </cell>
          <cell r="P1655" t="str">
            <v>Esc. El Balastre</v>
          </cell>
          <cell r="Q1655">
            <v>2</v>
          </cell>
          <cell r="R1655">
            <v>3615</v>
          </cell>
        </row>
        <row r="1656">
          <cell r="N1656" t="str">
            <v>Centro Educativo</v>
          </cell>
          <cell r="O1656" t="str">
            <v>Guápiles</v>
          </cell>
          <cell r="P1656" t="str">
            <v>Esc. El Bosque</v>
          </cell>
          <cell r="Q1656">
            <v>4</v>
          </cell>
          <cell r="R1656">
            <v>3605</v>
          </cell>
        </row>
        <row r="1657">
          <cell r="N1657" t="str">
            <v>Centro Educativo</v>
          </cell>
          <cell r="O1657" t="str">
            <v>Guápiles</v>
          </cell>
          <cell r="P1657" t="str">
            <v>Esc. El Camarón</v>
          </cell>
          <cell r="Q1657">
            <v>7</v>
          </cell>
          <cell r="R1657">
            <v>3626</v>
          </cell>
        </row>
        <row r="1658">
          <cell r="N1658" t="str">
            <v>Centro Educativo</v>
          </cell>
          <cell r="O1658" t="str">
            <v>Guápiles</v>
          </cell>
          <cell r="P1658" t="str">
            <v>Esc. El Carmen</v>
          </cell>
          <cell r="Q1658">
            <v>4</v>
          </cell>
          <cell r="R1658">
            <v>3553</v>
          </cell>
        </row>
        <row r="1659">
          <cell r="N1659" t="str">
            <v>Centro Educativo</v>
          </cell>
          <cell r="O1659" t="str">
            <v>Guápiles</v>
          </cell>
          <cell r="P1659" t="str">
            <v>Esc. El Cedral</v>
          </cell>
          <cell r="Q1659">
            <v>6</v>
          </cell>
          <cell r="R1659">
            <v>3542</v>
          </cell>
        </row>
        <row r="1660">
          <cell r="N1660" t="str">
            <v>Centro Educativo</v>
          </cell>
          <cell r="O1660" t="str">
            <v>Guápiles</v>
          </cell>
          <cell r="P1660" t="str">
            <v>Esc. El Ceibo</v>
          </cell>
          <cell r="Q1660">
            <v>6</v>
          </cell>
          <cell r="R1660">
            <v>3586</v>
          </cell>
        </row>
        <row r="1661">
          <cell r="N1661" t="str">
            <v>Centro Educativo</v>
          </cell>
          <cell r="O1661" t="str">
            <v>Guápiles</v>
          </cell>
          <cell r="P1661" t="str">
            <v>Esc. El Cruce</v>
          </cell>
          <cell r="Q1661">
            <v>5</v>
          </cell>
          <cell r="R1661">
            <v>3594</v>
          </cell>
        </row>
        <row r="1662">
          <cell r="N1662" t="str">
            <v>Centro Educativo</v>
          </cell>
          <cell r="O1662" t="str">
            <v>Guápiles</v>
          </cell>
          <cell r="P1662" t="str">
            <v>Esc. El Edén</v>
          </cell>
          <cell r="Q1662">
            <v>4</v>
          </cell>
          <cell r="R1662">
            <v>3608</v>
          </cell>
        </row>
        <row r="1663">
          <cell r="N1663" t="str">
            <v>Centro Educativo</v>
          </cell>
          <cell r="O1663" t="str">
            <v>Guápiles</v>
          </cell>
          <cell r="P1663" t="str">
            <v>Esc. El Encanto</v>
          </cell>
          <cell r="Q1663">
            <v>3</v>
          </cell>
          <cell r="R1663">
            <v>5327</v>
          </cell>
        </row>
        <row r="1664">
          <cell r="N1664" t="str">
            <v>Centro Educativo</v>
          </cell>
          <cell r="O1664" t="str">
            <v>Guápiles</v>
          </cell>
          <cell r="P1664" t="str">
            <v>Esc. El Hogar</v>
          </cell>
          <cell r="Q1664">
            <v>4</v>
          </cell>
          <cell r="R1664">
            <v>3611</v>
          </cell>
        </row>
        <row r="1665">
          <cell r="N1665" t="str">
            <v>Centro Educativo</v>
          </cell>
          <cell r="O1665" t="str">
            <v>Guápiles</v>
          </cell>
          <cell r="P1665" t="str">
            <v>Esc. El Jardín</v>
          </cell>
          <cell r="Q1665">
            <v>2</v>
          </cell>
          <cell r="R1665">
            <v>3632</v>
          </cell>
        </row>
        <row r="1666">
          <cell r="N1666" t="str">
            <v>Centro Educativo</v>
          </cell>
          <cell r="O1666" t="str">
            <v>Guápiles</v>
          </cell>
          <cell r="P1666" t="str">
            <v>Esc. El Limbo</v>
          </cell>
          <cell r="Q1666">
            <v>5</v>
          </cell>
          <cell r="R1666">
            <v>3673</v>
          </cell>
        </row>
        <row r="1667">
          <cell r="N1667" t="str">
            <v>Centro Educativo</v>
          </cell>
          <cell r="O1667" t="str">
            <v>Guápiles</v>
          </cell>
          <cell r="P1667" t="str">
            <v>Esc. El Maná</v>
          </cell>
          <cell r="Q1667">
            <v>6</v>
          </cell>
          <cell r="R1667">
            <v>5649</v>
          </cell>
        </row>
        <row r="1668">
          <cell r="N1668" t="str">
            <v>Centro Educativo</v>
          </cell>
          <cell r="O1668" t="str">
            <v>Guápiles</v>
          </cell>
          <cell r="P1668" t="str">
            <v>Esc. El Millón</v>
          </cell>
          <cell r="Q1668">
            <v>3</v>
          </cell>
          <cell r="R1668">
            <v>3693</v>
          </cell>
        </row>
        <row r="1669">
          <cell r="N1669" t="str">
            <v>Centro Educativo</v>
          </cell>
          <cell r="O1669" t="str">
            <v>Guápiles</v>
          </cell>
          <cell r="P1669" t="str">
            <v>Esc. El Molino</v>
          </cell>
          <cell r="Q1669">
            <v>1</v>
          </cell>
          <cell r="R1669">
            <v>3612</v>
          </cell>
        </row>
        <row r="1670">
          <cell r="N1670" t="str">
            <v>Centro Educativo</v>
          </cell>
          <cell r="O1670" t="str">
            <v>Guápiles</v>
          </cell>
          <cell r="P1670" t="str">
            <v>Esc. El Paraíso</v>
          </cell>
          <cell r="Q1670">
            <v>6</v>
          </cell>
          <cell r="R1670">
            <v>5727</v>
          </cell>
        </row>
        <row r="1671">
          <cell r="N1671" t="str">
            <v>Centro Educativo</v>
          </cell>
          <cell r="O1671" t="str">
            <v>Guápiles</v>
          </cell>
          <cell r="P1671" t="str">
            <v>Esc. El Parque</v>
          </cell>
          <cell r="Q1671">
            <v>6</v>
          </cell>
          <cell r="R1671">
            <v>3614</v>
          </cell>
        </row>
        <row r="1672">
          <cell r="N1672" t="str">
            <v>Centro Educativo</v>
          </cell>
          <cell r="O1672" t="str">
            <v>Guápiles</v>
          </cell>
          <cell r="P1672" t="str">
            <v>Esc. El Porvenir</v>
          </cell>
          <cell r="Q1672">
            <v>8</v>
          </cell>
          <cell r="R1672">
            <v>3585</v>
          </cell>
        </row>
        <row r="1673">
          <cell r="N1673" t="str">
            <v>Centro Educativo</v>
          </cell>
          <cell r="O1673" t="str">
            <v>Guápiles</v>
          </cell>
          <cell r="P1673" t="str">
            <v>Esc. El Prado</v>
          </cell>
          <cell r="Q1673">
            <v>2</v>
          </cell>
          <cell r="R1673">
            <v>3687</v>
          </cell>
        </row>
        <row r="1674">
          <cell r="N1674" t="str">
            <v>Centro Educativo</v>
          </cell>
          <cell r="O1674" t="str">
            <v>Guápiles</v>
          </cell>
          <cell r="P1674" t="str">
            <v>Esc. El Progreso</v>
          </cell>
          <cell r="Q1674">
            <v>3</v>
          </cell>
          <cell r="R1674">
            <v>3679</v>
          </cell>
        </row>
        <row r="1675">
          <cell r="N1675" t="str">
            <v>Centro Educativo</v>
          </cell>
          <cell r="O1675" t="str">
            <v>Guápiles</v>
          </cell>
          <cell r="P1675" t="str">
            <v>Esc. El Rótulo</v>
          </cell>
          <cell r="Q1675">
            <v>2</v>
          </cell>
          <cell r="R1675">
            <v>3641</v>
          </cell>
        </row>
        <row r="1676">
          <cell r="N1676" t="str">
            <v>Centro Educativo</v>
          </cell>
          <cell r="O1676" t="str">
            <v>Guápiles</v>
          </cell>
          <cell r="P1676" t="str">
            <v>Esc. El Sota</v>
          </cell>
          <cell r="Q1676">
            <v>6</v>
          </cell>
          <cell r="R1676">
            <v>3637</v>
          </cell>
        </row>
        <row r="1677">
          <cell r="N1677" t="str">
            <v>Centro Educativo</v>
          </cell>
          <cell r="O1677" t="str">
            <v>Guápiles</v>
          </cell>
          <cell r="P1677" t="str">
            <v>Esc. El Tajo</v>
          </cell>
          <cell r="Q1677">
            <v>7</v>
          </cell>
          <cell r="R1677">
            <v>3649</v>
          </cell>
        </row>
        <row r="1678">
          <cell r="N1678" t="str">
            <v>Centro Educativo</v>
          </cell>
          <cell r="O1678" t="str">
            <v>Guápiles</v>
          </cell>
          <cell r="P1678" t="str">
            <v>Esc. El Triángulo</v>
          </cell>
          <cell r="Q1678">
            <v>6</v>
          </cell>
          <cell r="R1678">
            <v>3620</v>
          </cell>
        </row>
        <row r="1679">
          <cell r="N1679" t="str">
            <v>Centro Educativo</v>
          </cell>
          <cell r="O1679" t="str">
            <v>Guápiles</v>
          </cell>
          <cell r="P1679" t="str">
            <v>Esc. Escocia</v>
          </cell>
          <cell r="Q1679">
            <v>7</v>
          </cell>
          <cell r="R1679">
            <v>5039</v>
          </cell>
        </row>
        <row r="1680">
          <cell r="N1680" t="str">
            <v>Centro Educativo</v>
          </cell>
          <cell r="O1680" t="str">
            <v>Guápiles</v>
          </cell>
          <cell r="P1680" t="str">
            <v>Esc. Finca Dos</v>
          </cell>
          <cell r="Q1680">
            <v>8</v>
          </cell>
          <cell r="R1680">
            <v>3597</v>
          </cell>
        </row>
        <row r="1681">
          <cell r="N1681" t="str">
            <v>Centro Educativo</v>
          </cell>
          <cell r="O1681" t="str">
            <v>Guápiles</v>
          </cell>
          <cell r="P1681" t="str">
            <v>Esc. Finca Formosa</v>
          </cell>
          <cell r="Q1681">
            <v>3</v>
          </cell>
          <cell r="R1681">
            <v>3634</v>
          </cell>
        </row>
        <row r="1682">
          <cell r="N1682" t="str">
            <v>Centro Educativo</v>
          </cell>
          <cell r="O1682" t="str">
            <v>Guápiles</v>
          </cell>
          <cell r="P1682" t="str">
            <v>Esc. Guaraní</v>
          </cell>
          <cell r="Q1682">
            <v>8</v>
          </cell>
          <cell r="R1682">
            <v>3588</v>
          </cell>
        </row>
        <row r="1683">
          <cell r="N1683" t="str">
            <v>Centro Educativo</v>
          </cell>
          <cell r="O1683" t="str">
            <v>Guápiles</v>
          </cell>
          <cell r="P1683" t="str">
            <v>Esc. Hogar De Niños Tía Tere</v>
          </cell>
          <cell r="Q1683">
            <v>5</v>
          </cell>
          <cell r="R1683">
            <v>5065</v>
          </cell>
        </row>
        <row r="1684">
          <cell r="N1684" t="str">
            <v>Centro Educativo</v>
          </cell>
          <cell r="O1684" t="str">
            <v>Guápiles</v>
          </cell>
          <cell r="P1684" t="str">
            <v>Esc. Hojancha</v>
          </cell>
          <cell r="Q1684">
            <v>3</v>
          </cell>
          <cell r="R1684">
            <v>3563</v>
          </cell>
        </row>
        <row r="1685">
          <cell r="N1685" t="str">
            <v>Centro Educativo</v>
          </cell>
          <cell r="O1685" t="str">
            <v>Guápiles</v>
          </cell>
          <cell r="P1685" t="str">
            <v>Esc. Huetar</v>
          </cell>
          <cell r="Q1685">
            <v>2</v>
          </cell>
          <cell r="R1685">
            <v>3576</v>
          </cell>
        </row>
        <row r="1686">
          <cell r="N1686" t="str">
            <v>Centro Educativo</v>
          </cell>
          <cell r="O1686" t="str">
            <v>Guápiles</v>
          </cell>
          <cell r="P1686" t="str">
            <v>Esc. I.D.A. La Trinidad</v>
          </cell>
          <cell r="Q1686">
            <v>5</v>
          </cell>
          <cell r="R1686">
            <v>3539</v>
          </cell>
        </row>
        <row r="1687">
          <cell r="N1687" t="str">
            <v>Centro Educativo</v>
          </cell>
          <cell r="O1687" t="str">
            <v>Guápiles</v>
          </cell>
          <cell r="P1687" t="str">
            <v>Esc. I.D.A. Nayuribe</v>
          </cell>
          <cell r="Q1687">
            <v>8</v>
          </cell>
          <cell r="R1687">
            <v>3537</v>
          </cell>
        </row>
        <row r="1688">
          <cell r="N1688" t="str">
            <v>Centro Educativo</v>
          </cell>
          <cell r="O1688" t="str">
            <v>Guápiles</v>
          </cell>
          <cell r="P1688" t="str">
            <v>Esc. Irlanda</v>
          </cell>
          <cell r="Q1688">
            <v>7</v>
          </cell>
          <cell r="R1688">
            <v>3548</v>
          </cell>
        </row>
        <row r="1689">
          <cell r="N1689" t="str">
            <v>Centro Educativo</v>
          </cell>
          <cell r="O1689" t="str">
            <v>Guápiles</v>
          </cell>
          <cell r="P1689" t="str">
            <v>Esc. Iroquois</v>
          </cell>
          <cell r="Q1689">
            <v>4</v>
          </cell>
          <cell r="R1689">
            <v>3618</v>
          </cell>
        </row>
        <row r="1690">
          <cell r="N1690" t="str">
            <v>Centro Educativo</v>
          </cell>
          <cell r="O1690" t="str">
            <v>Guápiles</v>
          </cell>
          <cell r="P1690" t="str">
            <v>Esc. Iztarú</v>
          </cell>
          <cell r="Q1690">
            <v>8</v>
          </cell>
          <cell r="R1690">
            <v>3690</v>
          </cell>
        </row>
        <row r="1691">
          <cell r="N1691" t="str">
            <v>Centro Educativo</v>
          </cell>
          <cell r="O1691" t="str">
            <v>Guápiles</v>
          </cell>
          <cell r="P1691" t="str">
            <v>Esc. Jesús Jiménez Zamora</v>
          </cell>
          <cell r="Q1691">
            <v>5</v>
          </cell>
          <cell r="R1691">
            <v>3561</v>
          </cell>
        </row>
        <row r="1692">
          <cell r="N1692" t="str">
            <v>Centro Educativo</v>
          </cell>
          <cell r="O1692" t="str">
            <v>Guápiles</v>
          </cell>
          <cell r="P1692" t="str">
            <v>Esc. Jiménez</v>
          </cell>
          <cell r="Q1692">
            <v>1</v>
          </cell>
          <cell r="R1692">
            <v>3619</v>
          </cell>
        </row>
        <row r="1693">
          <cell r="N1693" t="str">
            <v>Centro Educativo</v>
          </cell>
          <cell r="O1693" t="str">
            <v>Guápiles</v>
          </cell>
          <cell r="P1693" t="str">
            <v>Esc. La Aurora</v>
          </cell>
          <cell r="Q1693">
            <v>7</v>
          </cell>
          <cell r="R1693">
            <v>3546</v>
          </cell>
        </row>
        <row r="1694">
          <cell r="N1694" t="str">
            <v>Centro Educativo</v>
          </cell>
          <cell r="O1694" t="str">
            <v>Guápiles</v>
          </cell>
          <cell r="P1694" t="str">
            <v>Esc. La Carlota</v>
          </cell>
          <cell r="Q1694">
            <v>3</v>
          </cell>
          <cell r="R1694">
            <v>3582</v>
          </cell>
        </row>
        <row r="1695">
          <cell r="N1695" t="str">
            <v>Centro Educativo</v>
          </cell>
          <cell r="O1695" t="str">
            <v>Guápiles</v>
          </cell>
          <cell r="P1695" t="str">
            <v>Esc. La Esperanza</v>
          </cell>
          <cell r="Q1695">
            <v>5</v>
          </cell>
          <cell r="R1695">
            <v>3624</v>
          </cell>
        </row>
        <row r="1696">
          <cell r="N1696" t="str">
            <v>Centro Educativo</v>
          </cell>
          <cell r="O1696" t="str">
            <v>Guápiles</v>
          </cell>
          <cell r="P1696" t="str">
            <v>Esc. La Florita</v>
          </cell>
          <cell r="Q1696">
            <v>5</v>
          </cell>
          <cell r="R1696">
            <v>6554</v>
          </cell>
        </row>
        <row r="1697">
          <cell r="N1697" t="str">
            <v>Centro Educativo</v>
          </cell>
          <cell r="O1697" t="str">
            <v>Guápiles</v>
          </cell>
          <cell r="P1697" t="str">
            <v>Esc. La Guaira</v>
          </cell>
          <cell r="Q1697">
            <v>4</v>
          </cell>
          <cell r="R1697">
            <v>3589</v>
          </cell>
        </row>
        <row r="1698">
          <cell r="N1698" t="str">
            <v>Centro Educativo</v>
          </cell>
          <cell r="O1698" t="str">
            <v>Guápiles</v>
          </cell>
          <cell r="P1698" t="str">
            <v>Esc. La Guaria</v>
          </cell>
          <cell r="Q1698">
            <v>1</v>
          </cell>
          <cell r="R1698">
            <v>3555</v>
          </cell>
        </row>
        <row r="1699">
          <cell r="N1699" t="str">
            <v>Centro Educativo</v>
          </cell>
          <cell r="O1699" t="str">
            <v>Guápiles</v>
          </cell>
          <cell r="P1699" t="str">
            <v>Esc. La Ilusión De Canta Gallo</v>
          </cell>
          <cell r="Q1699">
            <v>6</v>
          </cell>
          <cell r="R1699">
            <v>6277</v>
          </cell>
        </row>
        <row r="1700">
          <cell r="N1700" t="str">
            <v>Centro Educativo</v>
          </cell>
          <cell r="O1700" t="str">
            <v>Guápiles</v>
          </cell>
          <cell r="P1700" t="str">
            <v>Esc. La Lucha</v>
          </cell>
          <cell r="Q1700">
            <v>7</v>
          </cell>
          <cell r="R1700">
            <v>3640</v>
          </cell>
        </row>
        <row r="1701">
          <cell r="N1701" t="str">
            <v>Centro Educativo</v>
          </cell>
          <cell r="O1701" t="str">
            <v>Guápiles</v>
          </cell>
          <cell r="P1701" t="str">
            <v>Esc. La Manudita</v>
          </cell>
          <cell r="Q1701">
            <v>4</v>
          </cell>
          <cell r="R1701">
            <v>3604</v>
          </cell>
        </row>
        <row r="1702">
          <cell r="N1702" t="str">
            <v>Centro Educativo</v>
          </cell>
          <cell r="O1702" t="str">
            <v>Guápiles</v>
          </cell>
          <cell r="P1702" t="str">
            <v>Esc. La Maravilla</v>
          </cell>
          <cell r="Q1702">
            <v>3</v>
          </cell>
          <cell r="R1702">
            <v>3577</v>
          </cell>
        </row>
        <row r="1703">
          <cell r="N1703" t="str">
            <v>Centro Educativo</v>
          </cell>
          <cell r="O1703" t="str">
            <v>Guápiles</v>
          </cell>
          <cell r="P1703" t="str">
            <v>Esc. La Marina</v>
          </cell>
          <cell r="Q1703">
            <v>1</v>
          </cell>
          <cell r="R1703">
            <v>3527</v>
          </cell>
        </row>
        <row r="1704">
          <cell r="N1704" t="str">
            <v>Centro Educativo</v>
          </cell>
          <cell r="O1704" t="str">
            <v>Guápiles</v>
          </cell>
          <cell r="P1704" t="str">
            <v>Esc. La Perla</v>
          </cell>
          <cell r="Q1704">
            <v>4</v>
          </cell>
          <cell r="R1704">
            <v>3671</v>
          </cell>
        </row>
        <row r="1705">
          <cell r="N1705" t="str">
            <v>Centro Educativo</v>
          </cell>
          <cell r="O1705" t="str">
            <v>Guápiles</v>
          </cell>
          <cell r="P1705" t="str">
            <v>Esc. La Primavera</v>
          </cell>
          <cell r="Q1705">
            <v>8</v>
          </cell>
          <cell r="R1705">
            <v>3593</v>
          </cell>
        </row>
        <row r="1706">
          <cell r="N1706" t="str">
            <v>Centro Educativo</v>
          </cell>
          <cell r="O1706" t="str">
            <v>Guápiles</v>
          </cell>
          <cell r="P1706" t="str">
            <v>Esc. La Rita</v>
          </cell>
          <cell r="Q1706">
            <v>2</v>
          </cell>
          <cell r="R1706">
            <v>3628</v>
          </cell>
        </row>
        <row r="1707">
          <cell r="N1707" t="str">
            <v>Centro Educativo</v>
          </cell>
          <cell r="O1707" t="str">
            <v>Guápiles</v>
          </cell>
          <cell r="P1707" t="str">
            <v>Esc. La Sirena</v>
          </cell>
          <cell r="Q1707">
            <v>2</v>
          </cell>
          <cell r="R1707">
            <v>3680</v>
          </cell>
        </row>
        <row r="1708">
          <cell r="N1708" t="str">
            <v>Centro Educativo</v>
          </cell>
          <cell r="O1708" t="str">
            <v>Guápiles</v>
          </cell>
          <cell r="P1708" t="str">
            <v>Esc. La Suerte</v>
          </cell>
          <cell r="Q1708">
            <v>8</v>
          </cell>
          <cell r="R1708">
            <v>3678</v>
          </cell>
        </row>
        <row r="1709">
          <cell r="N1709" t="str">
            <v>Centro Educativo</v>
          </cell>
          <cell r="O1709" t="str">
            <v>Guápiles</v>
          </cell>
          <cell r="P1709" t="str">
            <v>Esc. La Teresa</v>
          </cell>
          <cell r="Q1709">
            <v>2</v>
          </cell>
          <cell r="R1709">
            <v>3560</v>
          </cell>
        </row>
        <row r="1710">
          <cell r="N1710" t="str">
            <v>Centro Educativo</v>
          </cell>
          <cell r="O1710" t="str">
            <v>Guápiles</v>
          </cell>
          <cell r="P1710" t="str">
            <v>Esc. La Unión</v>
          </cell>
          <cell r="Q1710">
            <v>1</v>
          </cell>
          <cell r="R1710">
            <v>3630</v>
          </cell>
        </row>
        <row r="1711">
          <cell r="N1711" t="str">
            <v>Centro Educativo</v>
          </cell>
          <cell r="O1711" t="str">
            <v>Guápiles</v>
          </cell>
          <cell r="P1711" t="str">
            <v>Esc. La Victoria (Cariari)</v>
          </cell>
          <cell r="Q1711">
            <v>2</v>
          </cell>
          <cell r="R1711">
            <v>3591</v>
          </cell>
        </row>
        <row r="1712">
          <cell r="N1712" t="str">
            <v>Centro Educativo</v>
          </cell>
          <cell r="O1712" t="str">
            <v>Guápiles</v>
          </cell>
          <cell r="P1712" t="str">
            <v>Esc. La Victoria (Rita)</v>
          </cell>
          <cell r="Q1712">
            <v>2</v>
          </cell>
          <cell r="R1712">
            <v>3551</v>
          </cell>
        </row>
        <row r="1713">
          <cell r="N1713" t="str">
            <v>Centro Educativo</v>
          </cell>
          <cell r="O1713" t="str">
            <v>Guápiles</v>
          </cell>
          <cell r="P1713" t="str">
            <v>Esc. Laguna Del Tortuguero</v>
          </cell>
          <cell r="Q1713">
            <v>6</v>
          </cell>
          <cell r="R1713">
            <v>5329</v>
          </cell>
        </row>
        <row r="1714">
          <cell r="N1714" t="str">
            <v>Centro Educativo</v>
          </cell>
          <cell r="O1714" t="str">
            <v>Guápiles</v>
          </cell>
          <cell r="P1714" t="str">
            <v>Esc. Las Brisas (Cariari)</v>
          </cell>
          <cell r="Q1714">
            <v>3</v>
          </cell>
          <cell r="R1714">
            <v>3552</v>
          </cell>
        </row>
        <row r="1715">
          <cell r="N1715" t="str">
            <v>Centro Educativo</v>
          </cell>
          <cell r="O1715" t="str">
            <v>Guápiles</v>
          </cell>
          <cell r="P1715" t="str">
            <v>Esc. Las Brisas Del Río Blanco (Guápiles)</v>
          </cell>
          <cell r="Q1715">
            <v>1</v>
          </cell>
          <cell r="R1715">
            <v>3545</v>
          </cell>
        </row>
        <row r="1716">
          <cell r="N1716" t="str">
            <v>Centro Educativo</v>
          </cell>
          <cell r="O1716" t="str">
            <v>Guápiles</v>
          </cell>
          <cell r="P1716" t="str">
            <v>Esc. Las Brisas Toro Amarillo (La Colonia)</v>
          </cell>
          <cell r="Q1716">
            <v>2</v>
          </cell>
          <cell r="R1716">
            <v>3540</v>
          </cell>
        </row>
        <row r="1717">
          <cell r="N1717" t="str">
            <v>Centro Educativo</v>
          </cell>
          <cell r="O1717" t="str">
            <v>Guápiles</v>
          </cell>
          <cell r="P1717" t="str">
            <v>Esc. Las Colinas</v>
          </cell>
          <cell r="Q1717">
            <v>4</v>
          </cell>
          <cell r="R1717">
            <v>3544</v>
          </cell>
        </row>
        <row r="1718">
          <cell r="N1718" t="str">
            <v>Centro Educativo</v>
          </cell>
          <cell r="O1718" t="str">
            <v>Guápiles</v>
          </cell>
          <cell r="P1718" t="str">
            <v>Esc. Las Colinas</v>
          </cell>
          <cell r="Q1718">
            <v>6</v>
          </cell>
          <cell r="R1718">
            <v>3567</v>
          </cell>
        </row>
        <row r="1719">
          <cell r="N1719" t="str">
            <v>Centro Educativo</v>
          </cell>
          <cell r="O1719" t="str">
            <v>Guápiles</v>
          </cell>
          <cell r="P1719" t="str">
            <v>Esc. Las Lomas (Duacarí)</v>
          </cell>
          <cell r="Q1719">
            <v>5</v>
          </cell>
          <cell r="R1719">
            <v>3558</v>
          </cell>
        </row>
        <row r="1720">
          <cell r="N1720" t="str">
            <v>Centro Educativo</v>
          </cell>
          <cell r="O1720" t="str">
            <v>Guápiles</v>
          </cell>
          <cell r="P1720" t="str">
            <v>Esc. Las Lomas Del Camaroncito</v>
          </cell>
          <cell r="Q1720">
            <v>7</v>
          </cell>
          <cell r="R1720">
            <v>3625</v>
          </cell>
        </row>
        <row r="1721">
          <cell r="N1721" t="str">
            <v>Centro Educativo</v>
          </cell>
          <cell r="O1721" t="str">
            <v>Guápiles</v>
          </cell>
          <cell r="P1721" t="str">
            <v>Esc. Las Mercedes</v>
          </cell>
          <cell r="Q1721">
            <v>2</v>
          </cell>
          <cell r="R1721">
            <v>3682</v>
          </cell>
        </row>
        <row r="1722">
          <cell r="N1722" t="str">
            <v>Centro Educativo</v>
          </cell>
          <cell r="O1722" t="str">
            <v>Guápiles</v>
          </cell>
          <cell r="P1722" t="str">
            <v>Esc. Las Orquídeas</v>
          </cell>
          <cell r="Q1722">
            <v>6</v>
          </cell>
          <cell r="R1722">
            <v>5712</v>
          </cell>
        </row>
        <row r="1723">
          <cell r="N1723" t="str">
            <v>Centro Educativo</v>
          </cell>
          <cell r="O1723" t="str">
            <v>Guápiles</v>
          </cell>
          <cell r="P1723" t="str">
            <v>Esc. Las Palmitas</v>
          </cell>
          <cell r="Q1723">
            <v>3</v>
          </cell>
          <cell r="R1723">
            <v>3581</v>
          </cell>
        </row>
        <row r="1724">
          <cell r="N1724" t="str">
            <v>Centro Educativo</v>
          </cell>
          <cell r="O1724" t="str">
            <v>Guápiles</v>
          </cell>
          <cell r="P1724" t="str">
            <v>Esc. Las Vegas</v>
          </cell>
          <cell r="Q1724">
            <v>5</v>
          </cell>
          <cell r="R1724">
            <v>3590</v>
          </cell>
        </row>
        <row r="1725">
          <cell r="N1725" t="str">
            <v>Centro Educativo</v>
          </cell>
          <cell r="O1725" t="str">
            <v>Guápiles</v>
          </cell>
          <cell r="P1725" t="str">
            <v>Esc. Leesville</v>
          </cell>
          <cell r="Q1725">
            <v>5</v>
          </cell>
          <cell r="R1725">
            <v>3657</v>
          </cell>
        </row>
        <row r="1726">
          <cell r="N1726" t="str">
            <v>Centro Educativo</v>
          </cell>
          <cell r="O1726" t="str">
            <v>Guápiles</v>
          </cell>
          <cell r="P1726" t="str">
            <v>Esc. Línea Vieja</v>
          </cell>
          <cell r="Q1726">
            <v>7</v>
          </cell>
          <cell r="R1726">
            <v>3609</v>
          </cell>
        </row>
        <row r="1727">
          <cell r="N1727" t="str">
            <v>Centro Educativo</v>
          </cell>
          <cell r="O1727" t="str">
            <v>Guápiles</v>
          </cell>
          <cell r="P1727" t="str">
            <v>Esc. Llano Bonito</v>
          </cell>
          <cell r="Q1727">
            <v>5</v>
          </cell>
          <cell r="R1727">
            <v>3602</v>
          </cell>
        </row>
        <row r="1728">
          <cell r="N1728" t="str">
            <v>Centro Educativo</v>
          </cell>
          <cell r="O1728" t="str">
            <v>Guápiles</v>
          </cell>
          <cell r="P1728" t="str">
            <v>Esc. Lomas</v>
          </cell>
          <cell r="Q1728">
            <v>7</v>
          </cell>
          <cell r="R1728">
            <v>3536</v>
          </cell>
        </row>
        <row r="1729">
          <cell r="N1729" t="str">
            <v>Centro Educativo</v>
          </cell>
          <cell r="O1729" t="str">
            <v>Guápiles</v>
          </cell>
          <cell r="P1729" t="str">
            <v>Esc. Londres</v>
          </cell>
          <cell r="Q1729">
            <v>3</v>
          </cell>
          <cell r="R1729">
            <v>3613</v>
          </cell>
        </row>
        <row r="1730">
          <cell r="N1730" t="str">
            <v>Centro Educativo</v>
          </cell>
          <cell r="O1730" t="str">
            <v>Guápiles</v>
          </cell>
          <cell r="P1730" t="str">
            <v>Esc. Los Ángeles (Guácimo)</v>
          </cell>
          <cell r="Q1730">
            <v>7</v>
          </cell>
          <cell r="R1730">
            <v>3691</v>
          </cell>
        </row>
        <row r="1731">
          <cell r="N1731" t="str">
            <v>Centro Educativo</v>
          </cell>
          <cell r="O1731" t="str">
            <v>Guápiles</v>
          </cell>
          <cell r="P1731" t="str">
            <v>Esc. Los Ángeles (Pococí)</v>
          </cell>
          <cell r="Q1731">
            <v>3</v>
          </cell>
          <cell r="R1731">
            <v>3635</v>
          </cell>
        </row>
        <row r="1732">
          <cell r="N1732" t="str">
            <v>Centro Educativo</v>
          </cell>
          <cell r="O1732" t="str">
            <v>Guápiles</v>
          </cell>
          <cell r="P1732" t="str">
            <v>Esc. Los Diamantes</v>
          </cell>
          <cell r="Q1732">
            <v>1</v>
          </cell>
          <cell r="R1732">
            <v>3636</v>
          </cell>
        </row>
        <row r="1733">
          <cell r="N1733" t="str">
            <v>Centro Educativo</v>
          </cell>
          <cell r="O1733" t="str">
            <v>Guápiles</v>
          </cell>
          <cell r="P1733" t="str">
            <v>Esc. Los Geranios</v>
          </cell>
          <cell r="Q1733">
            <v>4</v>
          </cell>
          <cell r="R1733">
            <v>3617</v>
          </cell>
        </row>
        <row r="1734">
          <cell r="N1734" t="str">
            <v>Centro Educativo</v>
          </cell>
          <cell r="O1734" t="str">
            <v>Guápiles</v>
          </cell>
          <cell r="P1734" t="str">
            <v>Esc. Los Lagos</v>
          </cell>
          <cell r="Q1734">
            <v>5</v>
          </cell>
          <cell r="R1734">
            <v>3633</v>
          </cell>
        </row>
        <row r="1735">
          <cell r="N1735" t="str">
            <v>Centro Educativo</v>
          </cell>
          <cell r="O1735" t="str">
            <v>Guápiles</v>
          </cell>
          <cell r="P1735" t="str">
            <v>Esc. Los Lirios</v>
          </cell>
          <cell r="Q1735">
            <v>4</v>
          </cell>
          <cell r="R1735">
            <v>3565</v>
          </cell>
        </row>
        <row r="1736">
          <cell r="N1736" t="str">
            <v>Centro Educativo</v>
          </cell>
          <cell r="O1736" t="str">
            <v>Guápiles</v>
          </cell>
          <cell r="P1736" t="str">
            <v>Esc. Los Naranjos</v>
          </cell>
          <cell r="Q1736">
            <v>4</v>
          </cell>
          <cell r="R1736">
            <v>5328</v>
          </cell>
        </row>
        <row r="1737">
          <cell r="N1737" t="str">
            <v>Centro Educativo</v>
          </cell>
          <cell r="O1737" t="str">
            <v>Guápiles</v>
          </cell>
          <cell r="P1737" t="str">
            <v>Esc. Los Pinos</v>
          </cell>
          <cell r="Q1737">
            <v>2</v>
          </cell>
          <cell r="R1737">
            <v>3534</v>
          </cell>
        </row>
        <row r="1738">
          <cell r="N1738" t="str">
            <v>Centro Educativo</v>
          </cell>
          <cell r="O1738" t="str">
            <v>Guápiles</v>
          </cell>
          <cell r="P1738" t="str">
            <v>Esc. Luis Xv</v>
          </cell>
          <cell r="Q1738">
            <v>5</v>
          </cell>
          <cell r="R1738">
            <v>3562</v>
          </cell>
        </row>
        <row r="1739">
          <cell r="N1739" t="str">
            <v>Centro Educativo</v>
          </cell>
          <cell r="O1739" t="str">
            <v>Guápiles</v>
          </cell>
          <cell r="P1739" t="str">
            <v>Esc. Macadamia</v>
          </cell>
          <cell r="Q1739">
            <v>4</v>
          </cell>
          <cell r="R1739">
            <v>5041</v>
          </cell>
        </row>
        <row r="1740">
          <cell r="N1740" t="str">
            <v>Centro Educativo</v>
          </cell>
          <cell r="O1740" t="str">
            <v>Guápiles</v>
          </cell>
          <cell r="P1740" t="str">
            <v>Esc. Manuel Maria Gutiérrez Zamora</v>
          </cell>
          <cell r="Q1740">
            <v>4</v>
          </cell>
          <cell r="R1740">
            <v>4800</v>
          </cell>
        </row>
        <row r="1741">
          <cell r="N1741" t="str">
            <v>Centro Educativo</v>
          </cell>
          <cell r="O1741" t="str">
            <v>Guápiles</v>
          </cell>
          <cell r="P1741" t="str">
            <v>Esc. Manuel María Gutiérrez Zamora</v>
          </cell>
          <cell r="Q1741">
            <v>4</v>
          </cell>
          <cell r="R1741">
            <v>3638</v>
          </cell>
        </row>
        <row r="1742">
          <cell r="N1742" t="str">
            <v>Centro Educativo</v>
          </cell>
          <cell r="O1742" t="str">
            <v>Guápiles</v>
          </cell>
          <cell r="P1742" t="str">
            <v>Esc. María Hidalgo Hidalgo</v>
          </cell>
          <cell r="Q1742">
            <v>4</v>
          </cell>
          <cell r="R1742">
            <v>3629</v>
          </cell>
        </row>
        <row r="1743">
          <cell r="N1743" t="str">
            <v>Centro Educativo</v>
          </cell>
          <cell r="O1743" t="str">
            <v>Guápiles</v>
          </cell>
          <cell r="P1743" t="str">
            <v>Esc. Mata De Limón (Pococí)</v>
          </cell>
          <cell r="Q1743">
            <v>5</v>
          </cell>
          <cell r="R1743">
            <v>3606</v>
          </cell>
        </row>
        <row r="1744">
          <cell r="N1744" t="str">
            <v>Centro Educativo</v>
          </cell>
          <cell r="O1744" t="str">
            <v>Guápiles</v>
          </cell>
          <cell r="P1744" t="str">
            <v>Esc. Mata De Limón Este (Guácimo)</v>
          </cell>
          <cell r="Q1744">
            <v>5</v>
          </cell>
          <cell r="R1744">
            <v>3655</v>
          </cell>
        </row>
        <row r="1745">
          <cell r="N1745" t="str">
            <v>Centro Educativo</v>
          </cell>
          <cell r="O1745" t="str">
            <v>Guápiles</v>
          </cell>
          <cell r="P1745" t="str">
            <v>Esc. Monterrey</v>
          </cell>
          <cell r="Q1745">
            <v>6</v>
          </cell>
          <cell r="R1745">
            <v>5726</v>
          </cell>
        </row>
        <row r="1746">
          <cell r="N1746" t="str">
            <v>Centro Educativo</v>
          </cell>
          <cell r="O1746" t="str">
            <v>Guápiles</v>
          </cell>
          <cell r="P1746" t="str">
            <v>Esc. Nazareth</v>
          </cell>
          <cell r="Q1746">
            <v>5</v>
          </cell>
          <cell r="R1746">
            <v>3654</v>
          </cell>
        </row>
        <row r="1747">
          <cell r="N1747" t="str">
            <v>Centro Educativo</v>
          </cell>
          <cell r="O1747" t="str">
            <v>Guápiles</v>
          </cell>
          <cell r="P1747" t="str">
            <v>Esc. Palermo</v>
          </cell>
          <cell r="Q1747">
            <v>3</v>
          </cell>
          <cell r="R1747">
            <v>3575</v>
          </cell>
        </row>
        <row r="1748">
          <cell r="N1748" t="str">
            <v>Centro Educativo</v>
          </cell>
          <cell r="O1748" t="str">
            <v>Guápiles</v>
          </cell>
          <cell r="P1748" t="str">
            <v>Esc. Palmitas Ii</v>
          </cell>
          <cell r="Q1748">
            <v>8</v>
          </cell>
          <cell r="R1748">
            <v>6493</v>
          </cell>
        </row>
        <row r="1749">
          <cell r="N1749" t="str">
            <v>Centro Educativo</v>
          </cell>
          <cell r="O1749" t="str">
            <v>Guápiles</v>
          </cell>
          <cell r="P1749" t="str">
            <v>Esc. Parismina</v>
          </cell>
          <cell r="Q1749">
            <v>4</v>
          </cell>
          <cell r="R1749">
            <v>3642</v>
          </cell>
        </row>
        <row r="1750">
          <cell r="N1750" t="str">
            <v>Centro Educativo</v>
          </cell>
          <cell r="O1750" t="str">
            <v>Guápiles</v>
          </cell>
          <cell r="P1750" t="str">
            <v>Esc. Patio San Cristóbal</v>
          </cell>
          <cell r="Q1750">
            <v>2</v>
          </cell>
          <cell r="R1750">
            <v>3550</v>
          </cell>
        </row>
        <row r="1751">
          <cell r="N1751" t="str">
            <v>Centro Educativo</v>
          </cell>
          <cell r="O1751" t="str">
            <v>Guápiles</v>
          </cell>
          <cell r="P1751" t="str">
            <v>Esc. Pococí</v>
          </cell>
          <cell r="Q1751">
            <v>8</v>
          </cell>
          <cell r="R1751">
            <v>3587</v>
          </cell>
        </row>
        <row r="1752">
          <cell r="N1752" t="str">
            <v>Centro Educativo</v>
          </cell>
          <cell r="O1752" t="str">
            <v>Guápiles</v>
          </cell>
          <cell r="P1752" t="str">
            <v>Esc. Pocora</v>
          </cell>
          <cell r="Q1752">
            <v>4</v>
          </cell>
          <cell r="R1752">
            <v>3645</v>
          </cell>
        </row>
        <row r="1753">
          <cell r="N1753" t="str">
            <v>Centro Educativo</v>
          </cell>
          <cell r="O1753" t="str">
            <v>Guápiles</v>
          </cell>
          <cell r="P1753" t="str">
            <v>Esc. Pocora</v>
          </cell>
          <cell r="Q1753">
            <v>4</v>
          </cell>
          <cell r="R1753">
            <v>4794</v>
          </cell>
        </row>
        <row r="1754">
          <cell r="N1754" t="str">
            <v>Centro Educativo</v>
          </cell>
          <cell r="O1754" t="str">
            <v>Guápiles</v>
          </cell>
          <cell r="P1754" t="str">
            <v>Esc. Pocora Sur</v>
          </cell>
          <cell r="Q1754">
            <v>4</v>
          </cell>
          <cell r="R1754">
            <v>3533</v>
          </cell>
        </row>
        <row r="1755">
          <cell r="N1755" t="str">
            <v>Centro Educativo</v>
          </cell>
          <cell r="O1755" t="str">
            <v>Guápiles</v>
          </cell>
          <cell r="P1755" t="str">
            <v>Esc. Portica</v>
          </cell>
          <cell r="Q1755">
            <v>8</v>
          </cell>
          <cell r="R1755">
            <v>5562</v>
          </cell>
        </row>
        <row r="1756">
          <cell r="N1756" t="str">
            <v>Centro Educativo</v>
          </cell>
          <cell r="O1756" t="str">
            <v>Guápiles</v>
          </cell>
          <cell r="P1756" t="str">
            <v>Esc. Pueblo Nuevo</v>
          </cell>
          <cell r="Q1756">
            <v>5</v>
          </cell>
          <cell r="R1756">
            <v>3689</v>
          </cell>
        </row>
        <row r="1757">
          <cell r="N1757" t="str">
            <v>Centro Educativo</v>
          </cell>
          <cell r="O1757" t="str">
            <v>Guápiles</v>
          </cell>
          <cell r="P1757" t="str">
            <v>Esc. Puerto Lindo</v>
          </cell>
          <cell r="Q1757">
            <v>6</v>
          </cell>
          <cell r="R1757">
            <v>3616</v>
          </cell>
        </row>
        <row r="1758">
          <cell r="N1758" t="str">
            <v>Centro Educativo</v>
          </cell>
          <cell r="O1758" t="str">
            <v>Guápiles</v>
          </cell>
          <cell r="P1758" t="str">
            <v>Esc. Río Cascadas</v>
          </cell>
          <cell r="Q1758">
            <v>5</v>
          </cell>
          <cell r="R1758">
            <v>3667</v>
          </cell>
        </row>
        <row r="1759">
          <cell r="N1759" t="str">
            <v>Centro Educativo</v>
          </cell>
          <cell r="O1759" t="str">
            <v>Guápiles</v>
          </cell>
          <cell r="P1759" t="str">
            <v>Esc. Río Sardinas</v>
          </cell>
          <cell r="Q1759">
            <v>3</v>
          </cell>
          <cell r="R1759">
            <v>3549</v>
          </cell>
        </row>
        <row r="1760">
          <cell r="N1760" t="str">
            <v>Centro Educativo</v>
          </cell>
          <cell r="O1760" t="str">
            <v>Guápiles</v>
          </cell>
          <cell r="P1760" t="str">
            <v>Esc. Roxana</v>
          </cell>
          <cell r="Q1760">
            <v>5</v>
          </cell>
          <cell r="R1760">
            <v>3656</v>
          </cell>
        </row>
        <row r="1761">
          <cell r="N1761" t="str">
            <v>Centro Educativo</v>
          </cell>
          <cell r="O1761" t="str">
            <v>Guápiles</v>
          </cell>
          <cell r="P1761" t="str">
            <v>Esc. Roxana</v>
          </cell>
          <cell r="Q1761">
            <v>5</v>
          </cell>
          <cell r="R1761">
            <v>4799</v>
          </cell>
        </row>
        <row r="1762">
          <cell r="N1762" t="str">
            <v>Centro Educativo</v>
          </cell>
          <cell r="O1762" t="str">
            <v>Guápiles</v>
          </cell>
          <cell r="P1762" t="str">
            <v>Esc. Sagrada Familia</v>
          </cell>
          <cell r="Q1762">
            <v>3</v>
          </cell>
          <cell r="R1762">
            <v>3658</v>
          </cell>
        </row>
        <row r="1763">
          <cell r="N1763" t="str">
            <v>Centro Educativo</v>
          </cell>
          <cell r="O1763" t="str">
            <v>Guápiles</v>
          </cell>
          <cell r="P1763" t="str">
            <v>Esc. San Antonio</v>
          </cell>
          <cell r="Q1763">
            <v>5</v>
          </cell>
          <cell r="R1763">
            <v>3659</v>
          </cell>
        </row>
        <row r="1764">
          <cell r="N1764" t="str">
            <v>Centro Educativo</v>
          </cell>
          <cell r="O1764" t="str">
            <v>Guápiles</v>
          </cell>
          <cell r="P1764" t="str">
            <v>Esc. San Bosco</v>
          </cell>
          <cell r="Q1764">
            <v>2</v>
          </cell>
          <cell r="R1764">
            <v>3643</v>
          </cell>
        </row>
        <row r="1765">
          <cell r="N1765" t="str">
            <v>Centro Educativo</v>
          </cell>
          <cell r="O1765" t="str">
            <v>Guápiles</v>
          </cell>
          <cell r="P1765" t="str">
            <v>Esc. San Cristóbal</v>
          </cell>
          <cell r="Q1765">
            <v>5</v>
          </cell>
          <cell r="R1765">
            <v>3578</v>
          </cell>
        </row>
        <row r="1766">
          <cell r="N1766" t="str">
            <v>Centro Educativo</v>
          </cell>
          <cell r="O1766" t="str">
            <v>Guápiles</v>
          </cell>
          <cell r="P1766" t="str">
            <v>Esc. San Gerardo (Colorado)</v>
          </cell>
          <cell r="Q1766">
            <v>7</v>
          </cell>
          <cell r="R1766">
            <v>3592</v>
          </cell>
        </row>
        <row r="1767">
          <cell r="N1767" t="str">
            <v>Centro Educativo</v>
          </cell>
          <cell r="O1767" t="str">
            <v>Guápiles</v>
          </cell>
          <cell r="P1767" t="str">
            <v>Esc. San Gerardo (Rita)</v>
          </cell>
          <cell r="Q1767">
            <v>8</v>
          </cell>
          <cell r="R1767">
            <v>3644</v>
          </cell>
        </row>
        <row r="1768">
          <cell r="N1768" t="str">
            <v>Centro Educativo</v>
          </cell>
          <cell r="O1768" t="str">
            <v>Guápiles</v>
          </cell>
          <cell r="P1768" t="str">
            <v>Esc. San Ignacio</v>
          </cell>
          <cell r="Q1768">
            <v>6</v>
          </cell>
          <cell r="R1768">
            <v>3676</v>
          </cell>
        </row>
        <row r="1769">
          <cell r="N1769" t="str">
            <v>Centro Educativo</v>
          </cell>
          <cell r="O1769" t="str">
            <v>Guápiles</v>
          </cell>
          <cell r="P1769" t="str">
            <v>Esc. San Isidro</v>
          </cell>
          <cell r="Q1769">
            <v>6</v>
          </cell>
          <cell r="R1769">
            <v>3652</v>
          </cell>
        </row>
        <row r="1770">
          <cell r="N1770" t="str">
            <v>Centro Educativo</v>
          </cell>
          <cell r="O1770" t="str">
            <v>Guápiles</v>
          </cell>
          <cell r="P1770" t="str">
            <v>Esc. San Jorge</v>
          </cell>
          <cell r="Q1770">
            <v>3</v>
          </cell>
          <cell r="R1770">
            <v>3692</v>
          </cell>
        </row>
        <row r="1771">
          <cell r="N1771" t="str">
            <v>Centro Educativo</v>
          </cell>
          <cell r="O1771" t="str">
            <v>Guápiles</v>
          </cell>
          <cell r="P1771" t="str">
            <v>Esc. San Luis (Guácimo)</v>
          </cell>
          <cell r="Q1771">
            <v>7</v>
          </cell>
          <cell r="R1771">
            <v>3661</v>
          </cell>
        </row>
        <row r="1772">
          <cell r="N1772" t="str">
            <v>Centro Educativo</v>
          </cell>
          <cell r="O1772" t="str">
            <v>Guápiles</v>
          </cell>
          <cell r="P1772" t="str">
            <v>Esc. San Luis (Pococí)</v>
          </cell>
          <cell r="Q1772">
            <v>5</v>
          </cell>
          <cell r="R1772">
            <v>3660</v>
          </cell>
        </row>
        <row r="1773">
          <cell r="N1773" t="str">
            <v>Centro Educativo</v>
          </cell>
          <cell r="O1773" t="str">
            <v>Guápiles</v>
          </cell>
          <cell r="P1773" t="str">
            <v>Esc. San Martín</v>
          </cell>
          <cell r="Q1773">
            <v>1</v>
          </cell>
          <cell r="R1773">
            <v>3621</v>
          </cell>
        </row>
        <row r="1774">
          <cell r="N1774" t="str">
            <v>Centro Educativo</v>
          </cell>
          <cell r="O1774" t="str">
            <v>Guápiles</v>
          </cell>
          <cell r="P1774" t="str">
            <v>Esc. San Pedro</v>
          </cell>
          <cell r="Q1774">
            <v>2</v>
          </cell>
          <cell r="R1774">
            <v>3685</v>
          </cell>
        </row>
        <row r="1775">
          <cell r="N1775" t="str">
            <v>Centro Educativo</v>
          </cell>
          <cell r="O1775" t="str">
            <v>Guápiles</v>
          </cell>
          <cell r="P1775" t="str">
            <v>Esc. San Rafael (La Colonia)</v>
          </cell>
          <cell r="Q1775">
            <v>1</v>
          </cell>
          <cell r="R1775">
            <v>3662</v>
          </cell>
        </row>
        <row r="1776">
          <cell r="N1776" t="str">
            <v>Centro Educativo</v>
          </cell>
          <cell r="O1776" t="str">
            <v>Guápiles</v>
          </cell>
          <cell r="P1776" t="str">
            <v>Esc. San Rafael (Rita)</v>
          </cell>
          <cell r="Q1776">
            <v>6</v>
          </cell>
          <cell r="R1776">
            <v>3607</v>
          </cell>
        </row>
        <row r="1777">
          <cell r="N1777" t="str">
            <v>Centro Educativo</v>
          </cell>
          <cell r="O1777" t="str">
            <v>Guápiles</v>
          </cell>
          <cell r="P1777" t="str">
            <v>Esc. Santa Clara</v>
          </cell>
          <cell r="Q1777">
            <v>5</v>
          </cell>
          <cell r="R1777">
            <v>3623</v>
          </cell>
        </row>
        <row r="1778">
          <cell r="N1778" t="str">
            <v>Centro Educativo</v>
          </cell>
          <cell r="O1778" t="str">
            <v>Guápiles</v>
          </cell>
          <cell r="P1778" t="str">
            <v>Esc. Santa Lucía</v>
          </cell>
          <cell r="Q1778">
            <v>3</v>
          </cell>
          <cell r="R1778">
            <v>3584</v>
          </cell>
        </row>
        <row r="1779">
          <cell r="N1779" t="str">
            <v>Centro Educativo</v>
          </cell>
          <cell r="O1779" t="str">
            <v>Guápiles</v>
          </cell>
          <cell r="P1779" t="str">
            <v>Esc. Santa María</v>
          </cell>
          <cell r="Q1779">
            <v>7</v>
          </cell>
          <cell r="R1779">
            <v>3665</v>
          </cell>
        </row>
        <row r="1780">
          <cell r="N1780" t="str">
            <v>Centro Educativo</v>
          </cell>
          <cell r="O1780" t="str">
            <v>Guápiles</v>
          </cell>
          <cell r="P1780" t="str">
            <v>Esc. Santa Rosa</v>
          </cell>
          <cell r="Q1780">
            <v>2</v>
          </cell>
          <cell r="R1780">
            <v>3666</v>
          </cell>
        </row>
        <row r="1781">
          <cell r="N1781" t="str">
            <v>Centro Educativo</v>
          </cell>
          <cell r="O1781" t="str">
            <v>Guápiles</v>
          </cell>
          <cell r="P1781" t="str">
            <v>Esc. Sardina</v>
          </cell>
          <cell r="Q1781">
            <v>3</v>
          </cell>
          <cell r="R1781">
            <v>5038</v>
          </cell>
        </row>
        <row r="1782">
          <cell r="N1782" t="str">
            <v>Centro Educativo</v>
          </cell>
          <cell r="O1782" t="str">
            <v>Guápiles</v>
          </cell>
          <cell r="P1782" t="str">
            <v>Esc. Sector Nueve</v>
          </cell>
          <cell r="Q1782">
            <v>8</v>
          </cell>
          <cell r="R1782">
            <v>3639</v>
          </cell>
        </row>
        <row r="1783">
          <cell r="N1783" t="str">
            <v>Centro Educativo</v>
          </cell>
          <cell r="O1783" t="str">
            <v>Guápiles</v>
          </cell>
          <cell r="P1783" t="str">
            <v>Esc. Sota Dos</v>
          </cell>
          <cell r="Q1783">
            <v>8</v>
          </cell>
          <cell r="R1783">
            <v>5868</v>
          </cell>
        </row>
        <row r="1784">
          <cell r="N1784" t="str">
            <v>Centro Educativo</v>
          </cell>
          <cell r="O1784" t="str">
            <v>Guápiles</v>
          </cell>
          <cell r="P1784" t="str">
            <v>Esc. Suerre</v>
          </cell>
          <cell r="Q1784">
            <v>1</v>
          </cell>
          <cell r="R1784">
            <v>3668</v>
          </cell>
        </row>
        <row r="1785">
          <cell r="N1785" t="str">
            <v>Centro Educativo</v>
          </cell>
          <cell r="O1785" t="str">
            <v>Guápiles</v>
          </cell>
          <cell r="P1785" t="str">
            <v>Esc. Támara</v>
          </cell>
          <cell r="Q1785">
            <v>8</v>
          </cell>
          <cell r="R1785">
            <v>3530</v>
          </cell>
        </row>
        <row r="1786">
          <cell r="N1786" t="str">
            <v>Centro Educativo</v>
          </cell>
          <cell r="O1786" t="str">
            <v>Guápiles</v>
          </cell>
          <cell r="P1786" t="str">
            <v>Esc. Tarire</v>
          </cell>
          <cell r="Q1786">
            <v>2</v>
          </cell>
          <cell r="R1786">
            <v>3535</v>
          </cell>
        </row>
        <row r="1787">
          <cell r="N1787" t="str">
            <v>Centro Educativo</v>
          </cell>
          <cell r="O1787" t="str">
            <v>Guápiles</v>
          </cell>
          <cell r="P1787" t="str">
            <v>Esc. Ticabán</v>
          </cell>
          <cell r="Q1787">
            <v>8</v>
          </cell>
          <cell r="R1787">
            <v>3681</v>
          </cell>
        </row>
        <row r="1788">
          <cell r="N1788" t="str">
            <v>Centro Educativo</v>
          </cell>
          <cell r="O1788" t="str">
            <v>Guápiles</v>
          </cell>
          <cell r="P1788" t="str">
            <v>Esc. Toro Amarillo</v>
          </cell>
          <cell r="Q1788">
            <v>1</v>
          </cell>
          <cell r="R1788">
            <v>3669</v>
          </cell>
        </row>
        <row r="1789">
          <cell r="N1789" t="str">
            <v>Centro Educativo</v>
          </cell>
          <cell r="O1789" t="str">
            <v>Guápiles</v>
          </cell>
          <cell r="P1789" t="str">
            <v>Esc. Vega</v>
          </cell>
          <cell r="Q1789">
            <v>6</v>
          </cell>
          <cell r="R1789">
            <v>3622</v>
          </cell>
        </row>
        <row r="1790">
          <cell r="N1790" t="str">
            <v>Centro Educativo</v>
          </cell>
          <cell r="O1790" t="str">
            <v>Guápiles</v>
          </cell>
          <cell r="P1790" t="str">
            <v>Esc. Zurquí</v>
          </cell>
          <cell r="Q1790">
            <v>4</v>
          </cell>
          <cell r="R1790">
            <v>3529</v>
          </cell>
        </row>
        <row r="1791">
          <cell r="N1791" t="str">
            <v>Centro Educativo</v>
          </cell>
          <cell r="O1791" t="str">
            <v>Guápiles</v>
          </cell>
          <cell r="P1791" t="str">
            <v>Experimental Bilingüe De Pococí</v>
          </cell>
          <cell r="Q1791">
            <v>1</v>
          </cell>
          <cell r="R1791">
            <v>4142</v>
          </cell>
        </row>
        <row r="1792">
          <cell r="N1792" t="str">
            <v>Centro Educativo</v>
          </cell>
          <cell r="O1792" t="str">
            <v>Guápiles</v>
          </cell>
          <cell r="P1792" t="str">
            <v>Experimental Bilingüe De Río Jiménez</v>
          </cell>
          <cell r="Q1792">
            <v>7</v>
          </cell>
          <cell r="R1792">
            <v>5718</v>
          </cell>
        </row>
        <row r="1793">
          <cell r="N1793" t="str">
            <v>Centro Educativo</v>
          </cell>
          <cell r="O1793" t="str">
            <v>Guápiles</v>
          </cell>
          <cell r="P1793" t="str">
            <v>J.N. Guápiles</v>
          </cell>
          <cell r="Q1793">
            <v>1</v>
          </cell>
          <cell r="R1793">
            <v>5040</v>
          </cell>
        </row>
        <row r="1794">
          <cell r="N1794" t="str">
            <v>Centro Educativo</v>
          </cell>
          <cell r="O1794" t="str">
            <v>Guápiles</v>
          </cell>
          <cell r="P1794" t="str">
            <v>Liceo Ambientalista Llano Bonito</v>
          </cell>
          <cell r="Q1794">
            <v>5</v>
          </cell>
          <cell r="R1794">
            <v>4140</v>
          </cell>
        </row>
        <row r="1795">
          <cell r="N1795" t="str">
            <v>Centro Educativo</v>
          </cell>
          <cell r="O1795" t="str">
            <v>Guápiles</v>
          </cell>
          <cell r="P1795" t="str">
            <v>Liceo Cuatro Esquinas</v>
          </cell>
          <cell r="Q1795">
            <v>6</v>
          </cell>
          <cell r="R1795">
            <v>6000</v>
          </cell>
        </row>
        <row r="1796">
          <cell r="N1796" t="str">
            <v>Centro Educativo</v>
          </cell>
          <cell r="O1796" t="str">
            <v>Guápiles</v>
          </cell>
          <cell r="P1796" t="str">
            <v>Liceo De Cariari</v>
          </cell>
          <cell r="Q1796">
            <v>3</v>
          </cell>
          <cell r="R1796">
            <v>4141</v>
          </cell>
        </row>
        <row r="1797">
          <cell r="N1797" t="str">
            <v>Centro Educativo</v>
          </cell>
          <cell r="O1797" t="str">
            <v>Guápiles</v>
          </cell>
          <cell r="P1797" t="str">
            <v>Liceo De Cariari</v>
          </cell>
          <cell r="Q1797">
            <v>3</v>
          </cell>
          <cell r="R1797">
            <v>6755</v>
          </cell>
        </row>
        <row r="1798">
          <cell r="N1798" t="str">
            <v>Centro Educativo</v>
          </cell>
          <cell r="O1798" t="str">
            <v>Guápiles</v>
          </cell>
          <cell r="P1798" t="str">
            <v>Liceo De Pocora</v>
          </cell>
          <cell r="Q1798">
            <v>4</v>
          </cell>
          <cell r="R1798">
            <v>4139</v>
          </cell>
        </row>
        <row r="1799">
          <cell r="N1799" t="str">
            <v>Centro Educativo</v>
          </cell>
          <cell r="O1799" t="str">
            <v>Guápiles</v>
          </cell>
          <cell r="P1799" t="str">
            <v>Liceo De Ticabán</v>
          </cell>
          <cell r="Q1799">
            <v>8</v>
          </cell>
          <cell r="R1799">
            <v>4138</v>
          </cell>
        </row>
        <row r="1800">
          <cell r="N1800" t="str">
            <v>Centro Educativo</v>
          </cell>
          <cell r="O1800" t="str">
            <v>Guápiles</v>
          </cell>
          <cell r="P1800" t="str">
            <v>Liceo Duacarí</v>
          </cell>
          <cell r="Q1800">
            <v>7</v>
          </cell>
          <cell r="R1800">
            <v>4143</v>
          </cell>
        </row>
        <row r="1801">
          <cell r="N1801" t="str">
            <v>Centro Educativo</v>
          </cell>
          <cell r="O1801" t="str">
            <v>Guápiles</v>
          </cell>
          <cell r="P1801" t="str">
            <v>Liceo La Rita</v>
          </cell>
          <cell r="Q1801">
            <v>2</v>
          </cell>
          <cell r="R1801">
            <v>4145</v>
          </cell>
        </row>
        <row r="1802">
          <cell r="N1802" t="str">
            <v>Centro Educativo</v>
          </cell>
          <cell r="O1802" t="str">
            <v>Guápiles</v>
          </cell>
          <cell r="P1802" t="str">
            <v>Liceo Rural Barra De Tortuguero</v>
          </cell>
          <cell r="Q1802">
            <v>6</v>
          </cell>
          <cell r="R1802">
            <v>5176</v>
          </cell>
        </row>
        <row r="1803">
          <cell r="N1803" t="str">
            <v>Centro Educativo</v>
          </cell>
          <cell r="O1803" t="str">
            <v>Guápiles</v>
          </cell>
          <cell r="P1803" t="str">
            <v>Liceo Rural Cartagena</v>
          </cell>
          <cell r="Q1803">
            <v>7</v>
          </cell>
          <cell r="R1803">
            <v>5659</v>
          </cell>
        </row>
        <row r="1804">
          <cell r="N1804" t="str">
            <v>Centro Educativo</v>
          </cell>
          <cell r="O1804" t="str">
            <v>Guápiles</v>
          </cell>
          <cell r="P1804" t="str">
            <v>Liceo Rural La Union</v>
          </cell>
          <cell r="Q1804">
            <v>1</v>
          </cell>
          <cell r="R1804">
            <v>6567</v>
          </cell>
        </row>
        <row r="1805">
          <cell r="N1805" t="str">
            <v>Centro Educativo</v>
          </cell>
          <cell r="O1805" t="str">
            <v>Guápiles</v>
          </cell>
          <cell r="P1805" t="str">
            <v>Liceo Rural Línea Vieja</v>
          </cell>
          <cell r="Q1805">
            <v>7</v>
          </cell>
          <cell r="R1805">
            <v>5660</v>
          </cell>
        </row>
        <row r="1806">
          <cell r="N1806" t="str">
            <v>Centro Educativo</v>
          </cell>
          <cell r="O1806" t="str">
            <v>Guápiles</v>
          </cell>
          <cell r="P1806" t="str">
            <v>Liceo Rural Palacios</v>
          </cell>
          <cell r="Q1806">
            <v>6</v>
          </cell>
          <cell r="R1806">
            <v>6667</v>
          </cell>
        </row>
        <row r="1807">
          <cell r="N1807" t="str">
            <v>Centro Educativo</v>
          </cell>
          <cell r="O1807" t="str">
            <v>Guápiles</v>
          </cell>
          <cell r="P1807" t="str">
            <v>Liceo San Antonio</v>
          </cell>
          <cell r="Q1807">
            <v>5</v>
          </cell>
          <cell r="R1807">
            <v>6385</v>
          </cell>
        </row>
        <row r="1808">
          <cell r="N1808" t="str">
            <v>Centro Educativo</v>
          </cell>
          <cell r="O1808" t="str">
            <v>Guápiles</v>
          </cell>
          <cell r="P1808" t="str">
            <v>Liceo San Rafael</v>
          </cell>
          <cell r="Q1808">
            <v>1</v>
          </cell>
          <cell r="R1808">
            <v>6115</v>
          </cell>
        </row>
        <row r="1809">
          <cell r="N1809" t="str">
            <v>Centro Educativo</v>
          </cell>
          <cell r="O1809" t="str">
            <v>Guápiles</v>
          </cell>
          <cell r="P1809" t="str">
            <v>Liceo Santisima Trinidad</v>
          </cell>
          <cell r="Q1809">
            <v>1</v>
          </cell>
          <cell r="R1809">
            <v>6512</v>
          </cell>
        </row>
        <row r="1810">
          <cell r="N1810" t="str">
            <v>Centro Educativo</v>
          </cell>
          <cell r="O1810" t="str">
            <v>Guápiles</v>
          </cell>
          <cell r="P1810" t="str">
            <v>Nocturno De Cariari</v>
          </cell>
          <cell r="Q1810">
            <v>3</v>
          </cell>
          <cell r="R1810">
            <v>5807</v>
          </cell>
        </row>
        <row r="1811">
          <cell r="N1811" t="str">
            <v>Centro Educativo</v>
          </cell>
          <cell r="O1811" t="str">
            <v>Guápiles</v>
          </cell>
          <cell r="P1811" t="str">
            <v>Nocturno De Guácimo</v>
          </cell>
          <cell r="Q1811">
            <v>4</v>
          </cell>
          <cell r="R1811">
            <v>4894</v>
          </cell>
        </row>
        <row r="1812">
          <cell r="N1812" t="str">
            <v>Centro Educativo</v>
          </cell>
          <cell r="O1812" t="str">
            <v>Guápiles</v>
          </cell>
          <cell r="P1812" t="str">
            <v>Nocturno De Pococí</v>
          </cell>
          <cell r="Q1812">
            <v>1</v>
          </cell>
          <cell r="R1812">
            <v>4893</v>
          </cell>
        </row>
        <row r="1813">
          <cell r="N1813" t="str">
            <v>Centro Educativo</v>
          </cell>
          <cell r="O1813" t="str">
            <v>Guápiles</v>
          </cell>
          <cell r="P1813" t="str">
            <v>Nocturno De Pocora</v>
          </cell>
          <cell r="Q1813">
            <v>4</v>
          </cell>
          <cell r="R1813">
            <v>6101</v>
          </cell>
        </row>
        <row r="1814">
          <cell r="N1814" t="str">
            <v>Centro Educativo</v>
          </cell>
          <cell r="O1814" t="str">
            <v>Guápiles</v>
          </cell>
          <cell r="P1814" t="str">
            <v>Prog. Educ. Abierta Guápiles</v>
          </cell>
          <cell r="Q1814">
            <v>1</v>
          </cell>
          <cell r="R1814">
            <v>6618</v>
          </cell>
        </row>
        <row r="1815">
          <cell r="N1815" t="str">
            <v>Centro Educativo</v>
          </cell>
          <cell r="O1815" t="str">
            <v>Guápiles</v>
          </cell>
          <cell r="P1815" t="str">
            <v>Programa Itinerante Artes Plásticas</v>
          </cell>
          <cell r="Q1815">
            <v>1</v>
          </cell>
          <cell r="R1815">
            <v>5042</v>
          </cell>
        </row>
        <row r="1816">
          <cell r="N1816" t="str">
            <v>Centro Educativo</v>
          </cell>
          <cell r="O1816" t="str">
            <v>Guápiles</v>
          </cell>
          <cell r="P1816" t="str">
            <v>Serv. Itin. Ens. Espec. Guápiles</v>
          </cell>
          <cell r="Q1816">
            <v>1</v>
          </cell>
          <cell r="R1816">
            <v>5286</v>
          </cell>
        </row>
        <row r="1817">
          <cell r="N1817" t="str">
            <v>Centro Educativo</v>
          </cell>
          <cell r="O1817" t="str">
            <v>Guápiles</v>
          </cell>
          <cell r="P1817" t="str">
            <v>Unidad Pedagógica Casa Hogar</v>
          </cell>
          <cell r="Q1817">
            <v>5</v>
          </cell>
          <cell r="R1817">
            <v>5197</v>
          </cell>
        </row>
        <row r="1818">
          <cell r="N1818" t="str">
            <v>Centro Educativo</v>
          </cell>
          <cell r="O1818" t="str">
            <v>Heredia</v>
          </cell>
          <cell r="P1818" t="str">
            <v>C.T.P. De Belen</v>
          </cell>
          <cell r="Q1818">
            <v>7</v>
          </cell>
          <cell r="R1818">
            <v>6633</v>
          </cell>
        </row>
        <row r="1819">
          <cell r="N1819" t="str">
            <v>Centro Educativo</v>
          </cell>
          <cell r="O1819" t="str">
            <v>Heredia</v>
          </cell>
          <cell r="P1819" t="str">
            <v>C.T.P. De Flores</v>
          </cell>
          <cell r="Q1819">
            <v>7</v>
          </cell>
          <cell r="R1819">
            <v>4190</v>
          </cell>
        </row>
        <row r="1820">
          <cell r="N1820" t="str">
            <v>Centro Educativo</v>
          </cell>
          <cell r="O1820" t="str">
            <v>Heredia</v>
          </cell>
          <cell r="P1820" t="str">
            <v>C.T.P. De Flores</v>
          </cell>
          <cell r="Q1820">
            <v>7</v>
          </cell>
          <cell r="R1820">
            <v>4902</v>
          </cell>
        </row>
        <row r="1821">
          <cell r="N1821" t="str">
            <v>Centro Educativo</v>
          </cell>
          <cell r="O1821" t="str">
            <v>Heredia</v>
          </cell>
          <cell r="P1821" t="str">
            <v>C.T.P. De Heredia</v>
          </cell>
          <cell r="Q1821">
            <v>1</v>
          </cell>
          <cell r="R1821">
            <v>4191</v>
          </cell>
        </row>
        <row r="1822">
          <cell r="N1822" t="str">
            <v>Centro Educativo</v>
          </cell>
          <cell r="O1822" t="str">
            <v>Heredia</v>
          </cell>
          <cell r="P1822" t="str">
            <v>C.T.P. De Ulloa</v>
          </cell>
          <cell r="Q1822">
            <v>7</v>
          </cell>
          <cell r="R1822">
            <v>4192</v>
          </cell>
        </row>
        <row r="1823">
          <cell r="N1823" t="str">
            <v>Centro Educativo</v>
          </cell>
          <cell r="O1823" t="str">
            <v>Heredia</v>
          </cell>
          <cell r="P1823" t="str">
            <v>C.T.P. De Ulloa</v>
          </cell>
          <cell r="Q1823">
            <v>7</v>
          </cell>
          <cell r="R1823">
            <v>4625</v>
          </cell>
        </row>
        <row r="1824">
          <cell r="N1824" t="str">
            <v>Centro Educativo</v>
          </cell>
          <cell r="O1824" t="str">
            <v>Heredia</v>
          </cell>
          <cell r="P1824" t="str">
            <v>C.T.P. Del Este</v>
          </cell>
          <cell r="Q1824">
            <v>5</v>
          </cell>
          <cell r="R1824">
            <v>6639</v>
          </cell>
        </row>
        <row r="1825">
          <cell r="N1825" t="str">
            <v>Centro Educativo</v>
          </cell>
          <cell r="O1825" t="str">
            <v>Heredia</v>
          </cell>
          <cell r="P1825" t="str">
            <v>C.T.P. Mercedes Norte</v>
          </cell>
          <cell r="Q1825">
            <v>2</v>
          </cell>
          <cell r="R1825">
            <v>6526</v>
          </cell>
        </row>
        <row r="1826">
          <cell r="N1826" t="str">
            <v>Centro Educativo</v>
          </cell>
          <cell r="O1826" t="str">
            <v>Heredia</v>
          </cell>
          <cell r="P1826" t="str">
            <v>C.T.P. San Isidro De Heredia</v>
          </cell>
          <cell r="Q1826">
            <v>6</v>
          </cell>
          <cell r="R1826">
            <v>6524</v>
          </cell>
        </row>
        <row r="1827">
          <cell r="N1827" t="str">
            <v>Centro Educativo</v>
          </cell>
          <cell r="O1827" t="str">
            <v>Heredia</v>
          </cell>
          <cell r="P1827" t="str">
            <v>C.T.P. San Pedro De Barva</v>
          </cell>
          <cell r="Q1827">
            <v>4</v>
          </cell>
          <cell r="R1827">
            <v>6504</v>
          </cell>
        </row>
        <row r="1828">
          <cell r="N1828" t="str">
            <v>Centro Educativo</v>
          </cell>
          <cell r="O1828" t="str">
            <v>Heredia</v>
          </cell>
          <cell r="P1828" t="str">
            <v>C.T.P. Santo Domingo</v>
          </cell>
          <cell r="Q1828">
            <v>5</v>
          </cell>
          <cell r="R1828">
            <v>6525</v>
          </cell>
        </row>
        <row r="1829">
          <cell r="N1829" t="str">
            <v>Centro Educativo</v>
          </cell>
          <cell r="O1829" t="str">
            <v>Heredia</v>
          </cell>
          <cell r="P1829" t="str">
            <v>Caipad Acefo-Pavas</v>
          </cell>
          <cell r="Q1829">
            <v>5</v>
          </cell>
          <cell r="R1829">
            <v>5541</v>
          </cell>
        </row>
        <row r="1830">
          <cell r="N1830" t="str">
            <v>Centro Educativo</v>
          </cell>
          <cell r="O1830" t="str">
            <v>Heredia</v>
          </cell>
          <cell r="P1830" t="str">
            <v>Caipad Aciosa-Centro Integral Ocupacional Y Servicios Afines</v>
          </cell>
          <cell r="Q1830">
            <v>5</v>
          </cell>
          <cell r="R1830">
            <v>4814</v>
          </cell>
        </row>
        <row r="1831">
          <cell r="N1831" t="str">
            <v>Centro Educativo</v>
          </cell>
          <cell r="O1831" t="str">
            <v>Heredia</v>
          </cell>
          <cell r="P1831" t="str">
            <v>Caipad Anampe</v>
          </cell>
          <cell r="Q1831">
            <v>5</v>
          </cell>
          <cell r="R1831">
            <v>5508</v>
          </cell>
        </row>
        <row r="1832">
          <cell r="N1832" t="str">
            <v>Centro Educativo</v>
          </cell>
          <cell r="O1832" t="str">
            <v>Heredia</v>
          </cell>
          <cell r="P1832" t="str">
            <v>Caipad Apnae</v>
          </cell>
          <cell r="Q1832">
            <v>6</v>
          </cell>
          <cell r="R1832">
            <v>5269</v>
          </cell>
        </row>
        <row r="1833">
          <cell r="N1833" t="str">
            <v>Centro Educativo</v>
          </cell>
          <cell r="O1833" t="str">
            <v>Heredia</v>
          </cell>
          <cell r="P1833" t="str">
            <v>Caipad Niñas En Riesgo Social Maria Mazzarello (Casa Main)</v>
          </cell>
          <cell r="Q1833">
            <v>7</v>
          </cell>
          <cell r="R1833">
            <v>3934</v>
          </cell>
        </row>
        <row r="1834">
          <cell r="N1834" t="str">
            <v>Centro Educativo</v>
          </cell>
          <cell r="O1834" t="str">
            <v>Heredia</v>
          </cell>
          <cell r="P1834" t="str">
            <v>Centro Educativo Niño Jesús De Belén</v>
          </cell>
          <cell r="Q1834">
            <v>5</v>
          </cell>
          <cell r="R1834">
            <v>6357</v>
          </cell>
        </row>
        <row r="1835">
          <cell r="N1835" t="str">
            <v>Centro Educativo</v>
          </cell>
          <cell r="O1835" t="str">
            <v>Heredia</v>
          </cell>
          <cell r="P1835" t="str">
            <v>Cnvmts. C.T.P. Heredia</v>
          </cell>
          <cell r="Q1835">
            <v>1</v>
          </cell>
          <cell r="R1835">
            <v>6254</v>
          </cell>
        </row>
        <row r="1836">
          <cell r="N1836" t="str">
            <v>Centro Educativo</v>
          </cell>
          <cell r="O1836" t="str">
            <v>Heredia</v>
          </cell>
          <cell r="P1836" t="str">
            <v>Cnvmts. Experimental Bilingüe De Belén</v>
          </cell>
          <cell r="Q1836">
            <v>7</v>
          </cell>
          <cell r="R1836">
            <v>6254</v>
          </cell>
        </row>
        <row r="1837">
          <cell r="N1837" t="str">
            <v>Centro Educativo</v>
          </cell>
          <cell r="O1837" t="str">
            <v>Heredia</v>
          </cell>
          <cell r="P1837" t="str">
            <v>Cnvmts. Ipec Barva</v>
          </cell>
          <cell r="Q1837">
            <v>4</v>
          </cell>
          <cell r="R1837">
            <v>6254</v>
          </cell>
        </row>
        <row r="1838">
          <cell r="N1838" t="str">
            <v>Centro Educativo</v>
          </cell>
          <cell r="O1838" t="str">
            <v>Heredia</v>
          </cell>
          <cell r="P1838" t="str">
            <v>Cnvmts. Liceo De Belen</v>
          </cell>
          <cell r="Q1838">
            <v>7</v>
          </cell>
          <cell r="R1838">
            <v>6254</v>
          </cell>
        </row>
        <row r="1839">
          <cell r="N1839" t="str">
            <v>Centro Educativo</v>
          </cell>
          <cell r="O1839" t="str">
            <v>Heredia</v>
          </cell>
          <cell r="P1839" t="str">
            <v>Cnvmts. Liceo De La Aurora</v>
          </cell>
          <cell r="Q1839">
            <v>7</v>
          </cell>
          <cell r="R1839">
            <v>6254</v>
          </cell>
        </row>
        <row r="1840">
          <cell r="N1840" t="str">
            <v>Centro Educativo</v>
          </cell>
          <cell r="O1840" t="str">
            <v>Heredia</v>
          </cell>
          <cell r="P1840" t="str">
            <v>Cnvmts. Liceo Manuel Benavides Rodríguez</v>
          </cell>
          <cell r="Q1840">
            <v>1</v>
          </cell>
          <cell r="R1840">
            <v>6254</v>
          </cell>
        </row>
        <row r="1841">
          <cell r="N1841" t="str">
            <v>Centro Educativo</v>
          </cell>
          <cell r="O1841" t="str">
            <v>Heredia</v>
          </cell>
          <cell r="P1841" t="str">
            <v>Colegio La Aurora</v>
          </cell>
          <cell r="Q1841">
            <v>7</v>
          </cell>
          <cell r="R1841">
            <v>4093</v>
          </cell>
        </row>
        <row r="1842">
          <cell r="N1842" t="str">
            <v>Centro Educativo</v>
          </cell>
          <cell r="O1842" t="str">
            <v>Heredia</v>
          </cell>
          <cell r="P1842" t="str">
            <v>Colegio Rodrigo Hernandez Vargas</v>
          </cell>
          <cell r="Q1842">
            <v>4</v>
          </cell>
          <cell r="R1842">
            <v>5077</v>
          </cell>
        </row>
        <row r="1843">
          <cell r="N1843" t="str">
            <v>Centro Educativo</v>
          </cell>
          <cell r="O1843" t="str">
            <v>Heredia</v>
          </cell>
          <cell r="P1843" t="str">
            <v>Colegio Rodrigo Hernandez Vargas</v>
          </cell>
          <cell r="Q1843">
            <v>4</v>
          </cell>
          <cell r="R1843">
            <v>6650</v>
          </cell>
        </row>
        <row r="1844">
          <cell r="N1844" t="str">
            <v>Centro Educativo</v>
          </cell>
          <cell r="O1844" t="str">
            <v>Heredia</v>
          </cell>
          <cell r="P1844" t="str">
            <v>Colegio San José De La Montaña</v>
          </cell>
          <cell r="Q1844">
            <v>4</v>
          </cell>
          <cell r="R1844">
            <v>4076</v>
          </cell>
        </row>
        <row r="1845">
          <cell r="N1845" t="str">
            <v>Centro Educativo</v>
          </cell>
          <cell r="O1845" t="str">
            <v>Heredia</v>
          </cell>
          <cell r="P1845" t="str">
            <v>Colegio Santa María De Guadalupe</v>
          </cell>
          <cell r="Q1845">
            <v>5</v>
          </cell>
          <cell r="R1845">
            <v>4081</v>
          </cell>
        </row>
        <row r="1846">
          <cell r="N1846" t="str">
            <v>Centro Educativo</v>
          </cell>
          <cell r="O1846" t="str">
            <v>Heredia</v>
          </cell>
          <cell r="P1846" t="str">
            <v>Coned Heredia</v>
          </cell>
          <cell r="Q1846">
            <v>1</v>
          </cell>
          <cell r="R1846">
            <v>6240</v>
          </cell>
        </row>
        <row r="1847">
          <cell r="N1847" t="str">
            <v>Centro Educativo</v>
          </cell>
          <cell r="O1847" t="str">
            <v>Heredia</v>
          </cell>
          <cell r="P1847" t="str">
            <v>Conservatorio Castella</v>
          </cell>
          <cell r="Q1847">
            <v>7</v>
          </cell>
          <cell r="R1847">
            <v>4083</v>
          </cell>
        </row>
        <row r="1848">
          <cell r="N1848" t="str">
            <v>Centro Educativo</v>
          </cell>
          <cell r="O1848" t="str">
            <v>Heredia</v>
          </cell>
          <cell r="P1848" t="str">
            <v>Conservatorio De Castella (Primaria)</v>
          </cell>
          <cell r="Q1848">
            <v>7</v>
          </cell>
          <cell r="R1848">
            <v>2132</v>
          </cell>
        </row>
        <row r="1849">
          <cell r="N1849" t="str">
            <v>Centro Educativo</v>
          </cell>
          <cell r="O1849" t="str">
            <v>Heredia</v>
          </cell>
          <cell r="P1849" t="str">
            <v>Enseñanza Especial De Heredia</v>
          </cell>
          <cell r="Q1849">
            <v>1</v>
          </cell>
          <cell r="R1849">
            <v>4615</v>
          </cell>
        </row>
        <row r="1850">
          <cell r="N1850" t="str">
            <v>Centro Educativo</v>
          </cell>
          <cell r="O1850" t="str">
            <v>Heredia</v>
          </cell>
          <cell r="P1850" t="str">
            <v>Esc. Alberto Paniagua Chavarría</v>
          </cell>
          <cell r="Q1850">
            <v>4</v>
          </cell>
          <cell r="R1850">
            <v>2146</v>
          </cell>
        </row>
        <row r="1851">
          <cell r="N1851" t="str">
            <v>Centro Educativo</v>
          </cell>
          <cell r="O1851" t="str">
            <v>Heredia</v>
          </cell>
          <cell r="P1851" t="str">
            <v>Esc. Alfredo González Flores</v>
          </cell>
          <cell r="Q1851">
            <v>3</v>
          </cell>
          <cell r="R1851">
            <v>2087</v>
          </cell>
        </row>
        <row r="1852">
          <cell r="N1852" t="str">
            <v>Centro Educativo</v>
          </cell>
          <cell r="O1852" t="str">
            <v>Heredia</v>
          </cell>
          <cell r="P1852" t="str">
            <v>Esc. Alfredo Volio Jiménez</v>
          </cell>
          <cell r="Q1852">
            <v>3</v>
          </cell>
          <cell r="R1852">
            <v>2103</v>
          </cell>
        </row>
        <row r="1853">
          <cell r="N1853" t="str">
            <v>Centro Educativo</v>
          </cell>
          <cell r="O1853" t="str">
            <v>Heredia</v>
          </cell>
          <cell r="P1853" t="str">
            <v>Esc. Aniceto Esquivel Sáenz</v>
          </cell>
          <cell r="Q1853">
            <v>3</v>
          </cell>
          <cell r="R1853">
            <v>2172</v>
          </cell>
        </row>
        <row r="1854">
          <cell r="N1854" t="str">
            <v>Centro Educativo</v>
          </cell>
          <cell r="O1854" t="str">
            <v>Heredia</v>
          </cell>
          <cell r="P1854" t="str">
            <v>Esc. Arturo Morales Gutierrez</v>
          </cell>
          <cell r="Q1854">
            <v>4</v>
          </cell>
          <cell r="R1854">
            <v>4659</v>
          </cell>
        </row>
        <row r="1855">
          <cell r="N1855" t="str">
            <v>Centro Educativo</v>
          </cell>
          <cell r="O1855" t="str">
            <v>Heredia</v>
          </cell>
          <cell r="P1855" t="str">
            <v>Esc. Arturo Morales Gutiérrez</v>
          </cell>
          <cell r="Q1855">
            <v>4</v>
          </cell>
          <cell r="R1855">
            <v>2176</v>
          </cell>
        </row>
        <row r="1856">
          <cell r="N1856" t="str">
            <v>Centro Educativo</v>
          </cell>
          <cell r="O1856" t="str">
            <v>Heredia</v>
          </cell>
          <cell r="P1856" t="str">
            <v>Esc. Bajo Del Virilla</v>
          </cell>
          <cell r="Q1856">
            <v>2</v>
          </cell>
          <cell r="R1856">
            <v>2247</v>
          </cell>
        </row>
        <row r="1857">
          <cell r="N1857" t="str">
            <v>Centro Educativo</v>
          </cell>
          <cell r="O1857" t="str">
            <v>Heredia</v>
          </cell>
          <cell r="P1857" t="str">
            <v>Esc. Barrio El Socorro</v>
          </cell>
          <cell r="Q1857">
            <v>5</v>
          </cell>
          <cell r="R1857">
            <v>2105</v>
          </cell>
        </row>
        <row r="1858">
          <cell r="N1858" t="str">
            <v>Centro Educativo</v>
          </cell>
          <cell r="O1858" t="str">
            <v>Heredia</v>
          </cell>
          <cell r="P1858" t="str">
            <v>Esc. Barrio Fátima</v>
          </cell>
          <cell r="Q1858">
            <v>1</v>
          </cell>
          <cell r="R1858">
            <v>2081</v>
          </cell>
        </row>
        <row r="1859">
          <cell r="N1859" t="str">
            <v>Centro Educativo</v>
          </cell>
          <cell r="O1859" t="str">
            <v>Heredia</v>
          </cell>
          <cell r="P1859" t="str">
            <v>Esc. Braulio Morales Cervantes</v>
          </cell>
          <cell r="Q1859">
            <v>1</v>
          </cell>
          <cell r="R1859">
            <v>2109</v>
          </cell>
        </row>
        <row r="1860">
          <cell r="N1860" t="str">
            <v>Centro Educativo</v>
          </cell>
          <cell r="O1860" t="str">
            <v>Heredia</v>
          </cell>
          <cell r="P1860" t="str">
            <v>Esc. Calle Hernández</v>
          </cell>
          <cell r="Q1860">
            <v>4</v>
          </cell>
          <cell r="R1860">
            <v>2217</v>
          </cell>
        </row>
        <row r="1861">
          <cell r="N1861" t="str">
            <v>Centro Educativo</v>
          </cell>
          <cell r="O1861" t="str">
            <v>Heredia</v>
          </cell>
          <cell r="P1861" t="str">
            <v>Esc. Calle Quiros</v>
          </cell>
          <cell r="Q1861">
            <v>3</v>
          </cell>
          <cell r="R1861">
            <v>2212</v>
          </cell>
        </row>
        <row r="1862">
          <cell r="N1862" t="str">
            <v>Centro Educativo</v>
          </cell>
          <cell r="O1862" t="str">
            <v>Heredia</v>
          </cell>
          <cell r="P1862" t="str">
            <v>Esc. Castilla</v>
          </cell>
          <cell r="Q1862">
            <v>5</v>
          </cell>
          <cell r="R1862">
            <v>2117</v>
          </cell>
        </row>
        <row r="1863">
          <cell r="N1863" t="str">
            <v>Centro Educativo</v>
          </cell>
          <cell r="O1863" t="str">
            <v>Heredia</v>
          </cell>
          <cell r="P1863" t="str">
            <v>Esc. Cleto Gonzalez Viquez</v>
          </cell>
          <cell r="Q1863">
            <v>1</v>
          </cell>
          <cell r="R1863">
            <v>4617</v>
          </cell>
        </row>
        <row r="1864">
          <cell r="N1864" t="str">
            <v>Centro Educativo</v>
          </cell>
          <cell r="O1864" t="str">
            <v>Heredia</v>
          </cell>
          <cell r="P1864" t="str">
            <v>Esc. Cleto González Víquez</v>
          </cell>
          <cell r="Q1864">
            <v>1</v>
          </cell>
          <cell r="R1864">
            <v>2121</v>
          </cell>
        </row>
        <row r="1865">
          <cell r="N1865" t="str">
            <v>Centro Educativo</v>
          </cell>
          <cell r="O1865" t="str">
            <v>Heredia</v>
          </cell>
          <cell r="P1865" t="str">
            <v>Esc. Colonia Isidreña</v>
          </cell>
          <cell r="Q1865">
            <v>6</v>
          </cell>
          <cell r="R1865">
            <v>2127</v>
          </cell>
        </row>
        <row r="1866">
          <cell r="N1866" t="str">
            <v>Centro Educativo</v>
          </cell>
          <cell r="O1866" t="str">
            <v>Heredia</v>
          </cell>
          <cell r="P1866" t="str">
            <v>Esc. Concepcion</v>
          </cell>
          <cell r="Q1866">
            <v>6</v>
          </cell>
          <cell r="R1866">
            <v>4656</v>
          </cell>
        </row>
        <row r="1867">
          <cell r="N1867" t="str">
            <v>Centro Educativo</v>
          </cell>
          <cell r="O1867" t="str">
            <v>Heredia</v>
          </cell>
          <cell r="P1867" t="str">
            <v>Esc. Concepción (San Isidro)</v>
          </cell>
          <cell r="Q1867">
            <v>6</v>
          </cell>
          <cell r="R1867">
            <v>2128</v>
          </cell>
        </row>
        <row r="1868">
          <cell r="N1868" t="str">
            <v>Centro Educativo</v>
          </cell>
          <cell r="O1868" t="str">
            <v>Heredia</v>
          </cell>
          <cell r="P1868" t="str">
            <v>Esc. Concepción (San Rafael)</v>
          </cell>
          <cell r="Q1868">
            <v>6</v>
          </cell>
          <cell r="R1868">
            <v>2130</v>
          </cell>
        </row>
        <row r="1869">
          <cell r="N1869" t="str">
            <v>Centro Educativo</v>
          </cell>
          <cell r="O1869" t="str">
            <v>Heredia</v>
          </cell>
          <cell r="P1869" t="str">
            <v>Esc. Cristóbal Colón</v>
          </cell>
          <cell r="Q1869">
            <v>5</v>
          </cell>
          <cell r="R1869">
            <v>2206</v>
          </cell>
        </row>
        <row r="1870">
          <cell r="N1870" t="str">
            <v>Centro Educativo</v>
          </cell>
          <cell r="O1870" t="str">
            <v>Heredia</v>
          </cell>
          <cell r="P1870" t="str">
            <v>Esc. Cubujuqui</v>
          </cell>
          <cell r="Q1870">
            <v>2</v>
          </cell>
          <cell r="R1870">
            <v>4646</v>
          </cell>
        </row>
        <row r="1871">
          <cell r="N1871" t="str">
            <v>Centro Educativo</v>
          </cell>
          <cell r="O1871" t="str">
            <v>Heredia</v>
          </cell>
          <cell r="P1871" t="str">
            <v>Esc. Cubujuquí</v>
          </cell>
          <cell r="Q1871">
            <v>2</v>
          </cell>
          <cell r="R1871">
            <v>2135</v>
          </cell>
        </row>
        <row r="1872">
          <cell r="N1872" t="str">
            <v>Centro Educativo</v>
          </cell>
          <cell r="O1872" t="str">
            <v>Heredia</v>
          </cell>
          <cell r="P1872" t="str">
            <v>Esc. Domingo González Pérez</v>
          </cell>
          <cell r="Q1872">
            <v>4</v>
          </cell>
          <cell r="R1872">
            <v>2224</v>
          </cell>
        </row>
        <row r="1873">
          <cell r="N1873" t="str">
            <v>Centro Educativo</v>
          </cell>
          <cell r="O1873" t="str">
            <v>Heredia</v>
          </cell>
          <cell r="P1873" t="str">
            <v>Esc. El Montecito</v>
          </cell>
          <cell r="Q1873">
            <v>4</v>
          </cell>
          <cell r="R1873">
            <v>2175</v>
          </cell>
        </row>
        <row r="1874">
          <cell r="N1874" t="str">
            <v>Centro Educativo</v>
          </cell>
          <cell r="O1874" t="str">
            <v>Heredia</v>
          </cell>
          <cell r="P1874" t="str">
            <v>Esc. El Palenque</v>
          </cell>
          <cell r="Q1874">
            <v>6</v>
          </cell>
          <cell r="R1874">
            <v>2110</v>
          </cell>
        </row>
        <row r="1875">
          <cell r="N1875" t="str">
            <v>Centro Educativo</v>
          </cell>
          <cell r="O1875" t="str">
            <v>Heredia</v>
          </cell>
          <cell r="P1875" t="str">
            <v>Esc. El Roble</v>
          </cell>
          <cell r="Q1875">
            <v>3</v>
          </cell>
          <cell r="R1875">
            <v>2152</v>
          </cell>
        </row>
        <row r="1876">
          <cell r="N1876" t="str">
            <v>Centro Educativo</v>
          </cell>
          <cell r="O1876" t="str">
            <v>Heredia</v>
          </cell>
          <cell r="P1876" t="str">
            <v>Esc. El Roble</v>
          </cell>
          <cell r="Q1876">
            <v>3</v>
          </cell>
          <cell r="R1876">
            <v>6381</v>
          </cell>
        </row>
        <row r="1877">
          <cell r="N1877" t="str">
            <v>Centro Educativo</v>
          </cell>
          <cell r="O1877" t="str">
            <v>Heredia</v>
          </cell>
          <cell r="P1877" t="str">
            <v>Esc. Elisa Soto Jiménez</v>
          </cell>
          <cell r="Q1877">
            <v>3</v>
          </cell>
          <cell r="R1877">
            <v>2223</v>
          </cell>
        </row>
        <row r="1878">
          <cell r="N1878" t="str">
            <v>Centro Educativo</v>
          </cell>
          <cell r="O1878" t="str">
            <v>Heredia</v>
          </cell>
          <cell r="P1878" t="str">
            <v>Esc. Enrique Strachan</v>
          </cell>
          <cell r="Q1878">
            <v>4</v>
          </cell>
          <cell r="R1878">
            <v>2112</v>
          </cell>
        </row>
        <row r="1879">
          <cell r="N1879" t="str">
            <v>Centro Educativo</v>
          </cell>
          <cell r="O1879" t="str">
            <v>Heredia</v>
          </cell>
          <cell r="P1879" t="str">
            <v>Esc. Enrique Strachan (Educ. Especial)</v>
          </cell>
          <cell r="Q1879">
            <v>3</v>
          </cell>
          <cell r="R1879">
            <v>5251</v>
          </cell>
        </row>
        <row r="1880">
          <cell r="N1880" t="str">
            <v>Centro Educativo</v>
          </cell>
          <cell r="O1880" t="str">
            <v>Heredia</v>
          </cell>
          <cell r="P1880" t="str">
            <v>Esc. España</v>
          </cell>
          <cell r="Q1880">
            <v>7</v>
          </cell>
          <cell r="R1880">
            <v>2195</v>
          </cell>
        </row>
        <row r="1881">
          <cell r="N1881" t="str">
            <v>Centro Educativo</v>
          </cell>
          <cell r="O1881" t="str">
            <v>Heredia</v>
          </cell>
          <cell r="P1881" t="str">
            <v>Esc. Estados Unidos De América</v>
          </cell>
          <cell r="Q1881">
            <v>7</v>
          </cell>
          <cell r="R1881">
            <v>2200</v>
          </cell>
        </row>
        <row r="1882">
          <cell r="N1882" t="str">
            <v>Centro Educativo</v>
          </cell>
          <cell r="O1882" t="str">
            <v>Heredia</v>
          </cell>
          <cell r="P1882" t="str">
            <v>Esc. Fatima</v>
          </cell>
          <cell r="Q1882">
            <v>1</v>
          </cell>
          <cell r="R1882">
            <v>4616</v>
          </cell>
        </row>
        <row r="1883">
          <cell r="N1883" t="str">
            <v>Centro Educativo</v>
          </cell>
          <cell r="O1883" t="str">
            <v>Heredia</v>
          </cell>
          <cell r="P1883" t="str">
            <v>Esc. Felix A. Montero M.</v>
          </cell>
          <cell r="Q1883">
            <v>5</v>
          </cell>
          <cell r="R1883">
            <v>4672</v>
          </cell>
        </row>
        <row r="1884">
          <cell r="N1884" t="str">
            <v>Centro Educativo</v>
          </cell>
          <cell r="O1884" t="str">
            <v>Heredia</v>
          </cell>
          <cell r="P1884" t="str">
            <v>Esc. Félix Arcadio Montero Monge</v>
          </cell>
          <cell r="Q1884">
            <v>5</v>
          </cell>
          <cell r="R1884">
            <v>2102</v>
          </cell>
        </row>
        <row r="1885">
          <cell r="N1885" t="str">
            <v>Centro Educativo</v>
          </cell>
          <cell r="O1885" t="str">
            <v>Heredia</v>
          </cell>
          <cell r="P1885" t="str">
            <v>Esc. Fidel Chaves Murillo</v>
          </cell>
          <cell r="Q1885">
            <v>7</v>
          </cell>
          <cell r="R1885">
            <v>2159</v>
          </cell>
        </row>
        <row r="1886">
          <cell r="N1886" t="str">
            <v>Centro Educativo</v>
          </cell>
          <cell r="O1886" t="str">
            <v>Heredia</v>
          </cell>
          <cell r="P1886" t="str">
            <v>Esc. Fidel Chaves Murillo</v>
          </cell>
          <cell r="Q1886">
            <v>7</v>
          </cell>
          <cell r="R1886">
            <v>4639</v>
          </cell>
        </row>
        <row r="1887">
          <cell r="N1887" t="str">
            <v>Centro Educativo</v>
          </cell>
          <cell r="O1887" t="str">
            <v>Heredia</v>
          </cell>
          <cell r="P1887" t="str">
            <v>Esc. Finca Guarari</v>
          </cell>
          <cell r="Q1887">
            <v>2</v>
          </cell>
          <cell r="R1887">
            <v>4645</v>
          </cell>
        </row>
        <row r="1888">
          <cell r="N1888" t="str">
            <v>Centro Educativo</v>
          </cell>
          <cell r="O1888" t="str">
            <v>Heredia</v>
          </cell>
          <cell r="P1888" t="str">
            <v>Esc. Finca Guararí</v>
          </cell>
          <cell r="Q1888">
            <v>2</v>
          </cell>
          <cell r="R1888">
            <v>2122</v>
          </cell>
        </row>
        <row r="1889">
          <cell r="N1889" t="str">
            <v>Centro Educativo</v>
          </cell>
          <cell r="O1889" t="str">
            <v>Heredia</v>
          </cell>
          <cell r="P1889" t="str">
            <v>Esc. I.M.A.S. De Ulloa</v>
          </cell>
          <cell r="Q1889">
            <v>2</v>
          </cell>
          <cell r="R1889">
            <v>2178</v>
          </cell>
        </row>
        <row r="1890">
          <cell r="N1890" t="str">
            <v>Centro Educativo</v>
          </cell>
          <cell r="O1890" t="str">
            <v>Heredia</v>
          </cell>
          <cell r="P1890" t="str">
            <v>Esc. Jesús</v>
          </cell>
          <cell r="Q1890">
            <v>3</v>
          </cell>
          <cell r="R1890">
            <v>2155</v>
          </cell>
        </row>
        <row r="1891">
          <cell r="N1891" t="str">
            <v>Centro Educativo</v>
          </cell>
          <cell r="O1891" t="str">
            <v>Heredia</v>
          </cell>
          <cell r="P1891" t="str">
            <v>Esc. Jesús Argüello Villalobos</v>
          </cell>
          <cell r="Q1891">
            <v>6</v>
          </cell>
          <cell r="R1891">
            <v>2203</v>
          </cell>
        </row>
        <row r="1892">
          <cell r="N1892" t="str">
            <v>Centro Educativo</v>
          </cell>
          <cell r="O1892" t="str">
            <v>Heredia</v>
          </cell>
          <cell r="P1892" t="str">
            <v>Esc. Joaquín Camacho Ulate</v>
          </cell>
          <cell r="Q1892">
            <v>4</v>
          </cell>
          <cell r="R1892">
            <v>2208</v>
          </cell>
        </row>
        <row r="1893">
          <cell r="N1893" t="str">
            <v>Centro Educativo</v>
          </cell>
          <cell r="O1893" t="str">
            <v>Heredia</v>
          </cell>
          <cell r="P1893" t="str">
            <v>Esc. Joaquín Lizano Gutiérrez</v>
          </cell>
          <cell r="Q1893">
            <v>1</v>
          </cell>
          <cell r="R1893">
            <v>2156</v>
          </cell>
        </row>
        <row r="1894">
          <cell r="N1894" t="str">
            <v>Centro Educativo</v>
          </cell>
          <cell r="O1894" t="str">
            <v>Heredia</v>
          </cell>
          <cell r="P1894" t="str">
            <v>Esc. José E. González Vindas</v>
          </cell>
          <cell r="Q1894">
            <v>6</v>
          </cell>
          <cell r="R1894">
            <v>4632</v>
          </cell>
        </row>
        <row r="1895">
          <cell r="N1895" t="str">
            <v>Centro Educativo</v>
          </cell>
          <cell r="O1895" t="str">
            <v>Heredia</v>
          </cell>
          <cell r="P1895" t="str">
            <v>Esc. José Ezequiel González Vindas</v>
          </cell>
          <cell r="Q1895">
            <v>6</v>
          </cell>
          <cell r="R1895">
            <v>2221</v>
          </cell>
        </row>
        <row r="1896">
          <cell r="N1896" t="str">
            <v>Centro Educativo</v>
          </cell>
          <cell r="O1896" t="str">
            <v>Heredia</v>
          </cell>
          <cell r="P1896" t="str">
            <v>Esc. José Figueres Ferrer</v>
          </cell>
          <cell r="Q1896">
            <v>2</v>
          </cell>
          <cell r="R1896">
            <v>2174</v>
          </cell>
        </row>
        <row r="1897">
          <cell r="N1897" t="str">
            <v>Centro Educativo</v>
          </cell>
          <cell r="O1897" t="str">
            <v>Heredia</v>
          </cell>
          <cell r="P1897" t="str">
            <v>Esc. Jose Marti</v>
          </cell>
          <cell r="Q1897">
            <v>6</v>
          </cell>
          <cell r="R1897">
            <v>4631</v>
          </cell>
        </row>
        <row r="1898">
          <cell r="N1898" t="str">
            <v>Centro Educativo</v>
          </cell>
          <cell r="O1898" t="str">
            <v>Heredia</v>
          </cell>
          <cell r="P1898" t="str">
            <v>Esc. José Martí</v>
          </cell>
          <cell r="Q1898">
            <v>6</v>
          </cell>
          <cell r="R1898">
            <v>2198</v>
          </cell>
        </row>
        <row r="1899">
          <cell r="N1899" t="str">
            <v>Centro Educativo</v>
          </cell>
          <cell r="O1899" t="str">
            <v>Heredia</v>
          </cell>
          <cell r="P1899" t="str">
            <v>Esc. Jose Ramon Hernandez B.</v>
          </cell>
          <cell r="Q1899">
            <v>1</v>
          </cell>
          <cell r="R1899">
            <v>4670</v>
          </cell>
        </row>
        <row r="1900">
          <cell r="N1900" t="str">
            <v>Centro Educativo</v>
          </cell>
          <cell r="O1900" t="str">
            <v>Heredia</v>
          </cell>
          <cell r="P1900" t="str">
            <v>Esc. José Ramón Hernández Badilla</v>
          </cell>
          <cell r="Q1900">
            <v>1</v>
          </cell>
          <cell r="R1900">
            <v>2235</v>
          </cell>
        </row>
        <row r="1901">
          <cell r="N1901" t="str">
            <v>Centro Educativo</v>
          </cell>
          <cell r="O1901" t="str">
            <v>Heredia</v>
          </cell>
          <cell r="P1901" t="str">
            <v>Esc. Juan Mora Fernandez</v>
          </cell>
          <cell r="Q1901">
            <v>3</v>
          </cell>
          <cell r="R1901">
            <v>4626</v>
          </cell>
        </row>
        <row r="1902">
          <cell r="N1902" t="str">
            <v>Centro Educativo</v>
          </cell>
          <cell r="O1902" t="str">
            <v>Heredia</v>
          </cell>
          <cell r="P1902" t="str">
            <v>Esc. Juan Mora Fernández</v>
          </cell>
          <cell r="Q1902">
            <v>3</v>
          </cell>
          <cell r="R1902">
            <v>2216</v>
          </cell>
        </row>
        <row r="1903">
          <cell r="N1903" t="str">
            <v>Centro Educativo</v>
          </cell>
          <cell r="O1903" t="str">
            <v>Heredia</v>
          </cell>
          <cell r="P1903" t="str">
            <v>Esc. Julia Fernández Rodríguez</v>
          </cell>
          <cell r="Q1903">
            <v>1</v>
          </cell>
          <cell r="R1903">
            <v>2225</v>
          </cell>
        </row>
        <row r="1904">
          <cell r="N1904" t="str">
            <v>Centro Educativo</v>
          </cell>
          <cell r="O1904" t="str">
            <v>Heredia</v>
          </cell>
          <cell r="P1904" t="str">
            <v>Esc. La Aurora</v>
          </cell>
          <cell r="Q1904">
            <v>7</v>
          </cell>
          <cell r="R1904">
            <v>2138</v>
          </cell>
        </row>
        <row r="1905">
          <cell r="N1905" t="str">
            <v>Centro Educativo</v>
          </cell>
          <cell r="O1905" t="str">
            <v>Heredia</v>
          </cell>
          <cell r="P1905" t="str">
            <v>Esc. La Aurora</v>
          </cell>
          <cell r="Q1905">
            <v>7</v>
          </cell>
          <cell r="R1905">
            <v>4644</v>
          </cell>
        </row>
        <row r="1906">
          <cell r="N1906" t="str">
            <v>Centro Educativo</v>
          </cell>
          <cell r="O1906" t="str">
            <v>Heredia</v>
          </cell>
          <cell r="P1906" t="str">
            <v>Esc. La Cooperativa</v>
          </cell>
          <cell r="Q1906">
            <v>5</v>
          </cell>
          <cell r="R1906">
            <v>2100</v>
          </cell>
        </row>
        <row r="1907">
          <cell r="N1907" t="str">
            <v>Centro Educativo</v>
          </cell>
          <cell r="O1907" t="str">
            <v>Heredia</v>
          </cell>
          <cell r="P1907" t="str">
            <v>Esc. La Gran Samaria</v>
          </cell>
          <cell r="Q1907">
            <v>2</v>
          </cell>
          <cell r="R1907">
            <v>2139</v>
          </cell>
        </row>
        <row r="1908">
          <cell r="N1908" t="str">
            <v>Centro Educativo</v>
          </cell>
          <cell r="O1908" t="str">
            <v>Heredia</v>
          </cell>
          <cell r="P1908" t="str">
            <v>Esc. La Puebla</v>
          </cell>
          <cell r="Q1908">
            <v>1</v>
          </cell>
          <cell r="R1908">
            <v>2157</v>
          </cell>
        </row>
        <row r="1909">
          <cell r="N1909" t="str">
            <v>Centro Educativo</v>
          </cell>
          <cell r="O1909" t="str">
            <v>Heredia</v>
          </cell>
          <cell r="P1909" t="str">
            <v>Esc. Laboratorio Heredia</v>
          </cell>
          <cell r="Q1909">
            <v>1</v>
          </cell>
          <cell r="R1909">
            <v>2162</v>
          </cell>
        </row>
        <row r="1910">
          <cell r="N1910" t="str">
            <v>Centro Educativo</v>
          </cell>
          <cell r="O1910" t="str">
            <v>Heredia</v>
          </cell>
          <cell r="P1910" t="str">
            <v>Esc. Laboratorio Heredia (Educ. Especial)</v>
          </cell>
          <cell r="Q1910">
            <v>1</v>
          </cell>
          <cell r="R1910">
            <v>4619</v>
          </cell>
        </row>
        <row r="1911">
          <cell r="N1911" t="str">
            <v>Centro Educativo</v>
          </cell>
          <cell r="O1911" t="str">
            <v>Heredia</v>
          </cell>
          <cell r="P1911" t="str">
            <v>Esc. Llorente De Flores</v>
          </cell>
          <cell r="Q1911">
            <v>7</v>
          </cell>
          <cell r="R1911">
            <v>2164</v>
          </cell>
        </row>
        <row r="1912">
          <cell r="N1912" t="str">
            <v>Centro Educativo</v>
          </cell>
          <cell r="O1912" t="str">
            <v>Heredia</v>
          </cell>
          <cell r="P1912" t="str">
            <v>Esc. Llorente De Flores</v>
          </cell>
          <cell r="Q1912">
            <v>7</v>
          </cell>
          <cell r="R1912">
            <v>4641</v>
          </cell>
        </row>
        <row r="1913">
          <cell r="N1913" t="str">
            <v>Centro Educativo</v>
          </cell>
          <cell r="O1913" t="str">
            <v>Heredia</v>
          </cell>
          <cell r="P1913" t="str">
            <v>Esc. Los Ángeles</v>
          </cell>
          <cell r="Q1913">
            <v>4</v>
          </cell>
          <cell r="R1913">
            <v>2169</v>
          </cell>
        </row>
        <row r="1914">
          <cell r="N1914" t="str">
            <v>Centro Educativo</v>
          </cell>
          <cell r="O1914" t="str">
            <v>Heredia</v>
          </cell>
          <cell r="P1914" t="str">
            <v>Esc. Los Cartagos</v>
          </cell>
          <cell r="Q1914">
            <v>3</v>
          </cell>
          <cell r="R1914">
            <v>2171</v>
          </cell>
        </row>
        <row r="1915">
          <cell r="N1915" t="str">
            <v>Centro Educativo</v>
          </cell>
          <cell r="O1915" t="str">
            <v>Heredia</v>
          </cell>
          <cell r="P1915" t="str">
            <v>Esc. Los Lagos</v>
          </cell>
          <cell r="Q1915">
            <v>2</v>
          </cell>
          <cell r="R1915">
            <v>2129</v>
          </cell>
        </row>
        <row r="1916">
          <cell r="N1916" t="str">
            <v>Centro Educativo</v>
          </cell>
          <cell r="O1916" t="str">
            <v>Heredia</v>
          </cell>
          <cell r="P1916" t="str">
            <v>Esc. Lourdes</v>
          </cell>
          <cell r="Q1916">
            <v>5</v>
          </cell>
          <cell r="R1916">
            <v>2173</v>
          </cell>
        </row>
        <row r="1917">
          <cell r="N1917" t="str">
            <v>Centro Educativo</v>
          </cell>
          <cell r="O1917" t="str">
            <v>Heredia</v>
          </cell>
          <cell r="P1917" t="str">
            <v>Esc. Lourdes De Sacramento</v>
          </cell>
          <cell r="Q1917">
            <v>3</v>
          </cell>
          <cell r="R1917">
            <v>2145</v>
          </cell>
        </row>
        <row r="1918">
          <cell r="N1918" t="str">
            <v>Centro Educativo</v>
          </cell>
          <cell r="O1918" t="str">
            <v>Heredia</v>
          </cell>
          <cell r="P1918" t="str">
            <v>Esc. Lucila Gurdián Morales</v>
          </cell>
          <cell r="Q1918">
            <v>4</v>
          </cell>
          <cell r="R1918">
            <v>2068</v>
          </cell>
        </row>
        <row r="1919">
          <cell r="N1919" t="str">
            <v>Centro Educativo</v>
          </cell>
          <cell r="O1919" t="str">
            <v>Heredia</v>
          </cell>
          <cell r="P1919" t="str">
            <v>Esc. Manuel Camacho Hernández</v>
          </cell>
          <cell r="Q1919">
            <v>4</v>
          </cell>
          <cell r="R1919">
            <v>2096</v>
          </cell>
        </row>
        <row r="1920">
          <cell r="N1920" t="str">
            <v>Centro Educativo</v>
          </cell>
          <cell r="O1920" t="str">
            <v>Heredia</v>
          </cell>
          <cell r="P1920" t="str">
            <v>Esc. Manuel Del Pilar Zumbado González</v>
          </cell>
          <cell r="Q1920">
            <v>7</v>
          </cell>
          <cell r="R1920">
            <v>2084</v>
          </cell>
        </row>
        <row r="1921">
          <cell r="N1921" t="str">
            <v>Centro Educativo</v>
          </cell>
          <cell r="O1921" t="str">
            <v>Heredia</v>
          </cell>
          <cell r="P1921" t="str">
            <v>Esc. Mercedes Sur</v>
          </cell>
          <cell r="Q1921">
            <v>2</v>
          </cell>
          <cell r="R1921">
            <v>2248</v>
          </cell>
        </row>
        <row r="1922">
          <cell r="N1922" t="str">
            <v>Centro Educativo</v>
          </cell>
          <cell r="O1922" t="str">
            <v>Heredia</v>
          </cell>
          <cell r="P1922" t="str">
            <v>Esc. Mercedes Sur</v>
          </cell>
          <cell r="Q1922">
            <v>2</v>
          </cell>
          <cell r="R1922">
            <v>4649</v>
          </cell>
        </row>
        <row r="1923">
          <cell r="N1923" t="str">
            <v>Centro Educativo</v>
          </cell>
          <cell r="O1923" t="str">
            <v>Heredia</v>
          </cell>
          <cell r="P1923" t="str">
            <v>Esc. Miguel Aguilar Bonilla</v>
          </cell>
          <cell r="Q1923">
            <v>4</v>
          </cell>
          <cell r="R1923">
            <v>2249</v>
          </cell>
        </row>
        <row r="1924">
          <cell r="N1924" t="str">
            <v>Centro Educativo</v>
          </cell>
          <cell r="O1924" t="str">
            <v>Heredia</v>
          </cell>
          <cell r="P1924" t="str">
            <v>Esc. Miraflores</v>
          </cell>
          <cell r="Q1924">
            <v>6</v>
          </cell>
          <cell r="R1924">
            <v>2133</v>
          </cell>
        </row>
        <row r="1925">
          <cell r="N1925" t="str">
            <v>Centro Educativo</v>
          </cell>
          <cell r="O1925" t="str">
            <v>Heredia</v>
          </cell>
          <cell r="P1925" t="str">
            <v>Esc. Música De Mercedes Norte</v>
          </cell>
          <cell r="Q1925">
            <v>2</v>
          </cell>
          <cell r="R1925">
            <v>6711</v>
          </cell>
        </row>
        <row r="1926">
          <cell r="N1926" t="str">
            <v>Centro Educativo</v>
          </cell>
          <cell r="O1926" t="str">
            <v>Heredia</v>
          </cell>
          <cell r="P1926" t="str">
            <v>Esc. Música De San Isidro De Heredia</v>
          </cell>
          <cell r="Q1926">
            <v>6</v>
          </cell>
          <cell r="R1926">
            <v>6712</v>
          </cell>
        </row>
        <row r="1927">
          <cell r="N1927" t="str">
            <v>Centro Educativo</v>
          </cell>
          <cell r="O1927" t="str">
            <v>Heredia</v>
          </cell>
          <cell r="P1927" t="str">
            <v>Esc. Música De Santa Bárbara</v>
          </cell>
          <cell r="Q1927">
            <v>3</v>
          </cell>
          <cell r="R1927">
            <v>6713</v>
          </cell>
        </row>
        <row r="1928">
          <cell r="N1928" t="str">
            <v>Centro Educativo</v>
          </cell>
          <cell r="O1928" t="str">
            <v>Heredia</v>
          </cell>
          <cell r="P1928" t="str">
            <v>Esc. Música De Santo Domingo</v>
          </cell>
          <cell r="Q1928">
            <v>1</v>
          </cell>
          <cell r="R1928">
            <v>6685</v>
          </cell>
        </row>
        <row r="1929">
          <cell r="N1929" t="str">
            <v>Centro Educativo</v>
          </cell>
          <cell r="O1929" t="str">
            <v>Heredia</v>
          </cell>
          <cell r="P1929" t="str">
            <v>Esc. Neftali Villalobos Gutiérrez</v>
          </cell>
          <cell r="Q1929">
            <v>6</v>
          </cell>
          <cell r="R1929">
            <v>2190</v>
          </cell>
        </row>
        <row r="1930">
          <cell r="N1930" t="str">
            <v>Centro Educativo</v>
          </cell>
          <cell r="O1930" t="str">
            <v>Heredia</v>
          </cell>
          <cell r="P1930" t="str">
            <v>Esc. Nocturna Capacitación Obrera</v>
          </cell>
          <cell r="Q1930">
            <v>1</v>
          </cell>
          <cell r="R1930">
            <v>4865</v>
          </cell>
        </row>
        <row r="1931">
          <cell r="N1931" t="str">
            <v>Centro Educativo</v>
          </cell>
          <cell r="O1931" t="str">
            <v>Heredia</v>
          </cell>
          <cell r="P1931" t="str">
            <v>Esc. Nuevo Horizonte</v>
          </cell>
          <cell r="Q1931">
            <v>2</v>
          </cell>
          <cell r="R1931">
            <v>2136</v>
          </cell>
        </row>
        <row r="1932">
          <cell r="N1932" t="str">
            <v>Centro Educativo</v>
          </cell>
          <cell r="O1932" t="str">
            <v>Heredia</v>
          </cell>
          <cell r="P1932" t="str">
            <v>Esc. Nuevo Horizonte</v>
          </cell>
          <cell r="Q1932">
            <v>2</v>
          </cell>
          <cell r="R1932">
            <v>4658</v>
          </cell>
        </row>
        <row r="1933">
          <cell r="N1933" t="str">
            <v>Centro Educativo</v>
          </cell>
          <cell r="O1933" t="str">
            <v>Heredia</v>
          </cell>
          <cell r="P1933" t="str">
            <v>Esc. Pbro Ricardo Salas Campos</v>
          </cell>
          <cell r="Q1933">
            <v>5</v>
          </cell>
          <cell r="R1933">
            <v>2207</v>
          </cell>
        </row>
        <row r="1934">
          <cell r="N1934" t="str">
            <v>Centro Educativo</v>
          </cell>
          <cell r="O1934" t="str">
            <v>Heredia</v>
          </cell>
          <cell r="P1934" t="str">
            <v>Esc. Pedro Mª Badilla Bolaños</v>
          </cell>
          <cell r="Q1934">
            <v>4</v>
          </cell>
          <cell r="R1934">
            <v>4652</v>
          </cell>
        </row>
        <row r="1935">
          <cell r="N1935" t="str">
            <v>Centro Educativo</v>
          </cell>
          <cell r="O1935" t="str">
            <v>Heredia</v>
          </cell>
          <cell r="P1935" t="str">
            <v>Esc. Pedro María Badilla Bolaños</v>
          </cell>
          <cell r="Q1935">
            <v>4</v>
          </cell>
          <cell r="R1935">
            <v>2209</v>
          </cell>
        </row>
        <row r="1936">
          <cell r="N1936" t="str">
            <v>Centro Educativo</v>
          </cell>
          <cell r="O1936" t="str">
            <v>Heredia</v>
          </cell>
          <cell r="P1936" t="str">
            <v>Esc. Pedro Murillo Pérez</v>
          </cell>
          <cell r="Q1936">
            <v>4</v>
          </cell>
          <cell r="R1936">
            <v>2140</v>
          </cell>
        </row>
        <row r="1937">
          <cell r="N1937" t="str">
            <v>Centro Educativo</v>
          </cell>
          <cell r="O1937" t="str">
            <v>Heredia</v>
          </cell>
          <cell r="P1937" t="str">
            <v>Esc. Porrosatí</v>
          </cell>
          <cell r="Q1937">
            <v>3</v>
          </cell>
          <cell r="R1937">
            <v>2182</v>
          </cell>
        </row>
        <row r="1938">
          <cell r="N1938" t="str">
            <v>Centro Educativo</v>
          </cell>
          <cell r="O1938" t="str">
            <v>Heredia</v>
          </cell>
          <cell r="P1938" t="str">
            <v>Esc. Puente Salas</v>
          </cell>
          <cell r="Q1938">
            <v>4</v>
          </cell>
          <cell r="R1938">
            <v>2187</v>
          </cell>
        </row>
        <row r="1939">
          <cell r="N1939" t="str">
            <v>Centro Educativo</v>
          </cell>
          <cell r="O1939" t="str">
            <v>Heredia</v>
          </cell>
          <cell r="P1939" t="str">
            <v>Esc. Puente Salas</v>
          </cell>
          <cell r="Q1939">
            <v>4</v>
          </cell>
          <cell r="R1939">
            <v>4643</v>
          </cell>
        </row>
        <row r="1940">
          <cell r="N1940" t="str">
            <v>Centro Educativo</v>
          </cell>
          <cell r="O1940" t="str">
            <v>Heredia</v>
          </cell>
          <cell r="P1940" t="str">
            <v>Esc. Rafael Arguedas Gutiérrez</v>
          </cell>
          <cell r="Q1940">
            <v>4</v>
          </cell>
          <cell r="R1940">
            <v>2214</v>
          </cell>
        </row>
        <row r="1941">
          <cell r="N1941" t="str">
            <v>Centro Educativo</v>
          </cell>
          <cell r="O1941" t="str">
            <v>Heredia</v>
          </cell>
          <cell r="P1941" t="str">
            <v>Esc. Rafael Moya Murillo</v>
          </cell>
          <cell r="Q1941">
            <v>1</v>
          </cell>
          <cell r="R1941">
            <v>2188</v>
          </cell>
        </row>
        <row r="1942">
          <cell r="N1942" t="str">
            <v>Centro Educativo</v>
          </cell>
          <cell r="O1942" t="str">
            <v>Heredia</v>
          </cell>
          <cell r="P1942" t="str">
            <v>Esc. Ramón Barrantes Herrera</v>
          </cell>
          <cell r="Q1942">
            <v>7</v>
          </cell>
          <cell r="R1942">
            <v>2098</v>
          </cell>
        </row>
        <row r="1943">
          <cell r="N1943" t="str">
            <v>Centro Educativo</v>
          </cell>
          <cell r="O1943" t="str">
            <v>Heredia</v>
          </cell>
          <cell r="P1943" t="str">
            <v>Esc. Rodolfo Peters Scheider</v>
          </cell>
          <cell r="Q1943">
            <v>3</v>
          </cell>
          <cell r="R1943">
            <v>2229</v>
          </cell>
        </row>
        <row r="1944">
          <cell r="N1944" t="str">
            <v>Centro Educativo</v>
          </cell>
          <cell r="O1944" t="str">
            <v>Heredia</v>
          </cell>
          <cell r="P1944" t="str">
            <v>Esc. Ruben Darío</v>
          </cell>
          <cell r="Q1944">
            <v>5</v>
          </cell>
          <cell r="R1944">
            <v>2219</v>
          </cell>
        </row>
        <row r="1945">
          <cell r="N1945" t="str">
            <v>Centro Educativo</v>
          </cell>
          <cell r="O1945" t="str">
            <v>Heredia</v>
          </cell>
          <cell r="P1945" t="str">
            <v>Esc. San Bosco</v>
          </cell>
          <cell r="Q1945">
            <v>3</v>
          </cell>
          <cell r="R1945">
            <v>2063</v>
          </cell>
        </row>
        <row r="1946">
          <cell r="N1946" t="str">
            <v>Centro Educativo</v>
          </cell>
          <cell r="O1946" t="str">
            <v>Heredia</v>
          </cell>
          <cell r="P1946" t="str">
            <v>Esc. San Francisco</v>
          </cell>
          <cell r="Q1946">
            <v>2</v>
          </cell>
          <cell r="R1946">
            <v>4618</v>
          </cell>
        </row>
        <row r="1947">
          <cell r="N1947" t="str">
            <v>Centro Educativo</v>
          </cell>
          <cell r="O1947" t="str">
            <v>Heredia</v>
          </cell>
          <cell r="P1947" t="str">
            <v>Esc. San Francisco (Heredia)</v>
          </cell>
          <cell r="Q1947">
            <v>2</v>
          </cell>
          <cell r="R1947">
            <v>2197</v>
          </cell>
        </row>
        <row r="1948">
          <cell r="N1948" t="str">
            <v>Centro Educativo</v>
          </cell>
          <cell r="O1948" t="str">
            <v>Heredia</v>
          </cell>
          <cell r="P1948" t="str">
            <v>Esc. San Francisco (San Isidro)</v>
          </cell>
          <cell r="Q1948">
            <v>6</v>
          </cell>
          <cell r="R1948">
            <v>4981</v>
          </cell>
        </row>
        <row r="1949">
          <cell r="N1949" t="str">
            <v>Centro Educativo</v>
          </cell>
          <cell r="O1949" t="str">
            <v>Heredia</v>
          </cell>
          <cell r="P1949" t="str">
            <v>Esc. San José</v>
          </cell>
          <cell r="Q1949">
            <v>1</v>
          </cell>
          <cell r="R1949">
            <v>2202</v>
          </cell>
        </row>
        <row r="1950">
          <cell r="N1950" t="str">
            <v>Centro Educativo</v>
          </cell>
          <cell r="O1950" t="str">
            <v>Heredia</v>
          </cell>
          <cell r="P1950" t="str">
            <v>Esc. San Luis Gonzaga</v>
          </cell>
          <cell r="Q1950">
            <v>5</v>
          </cell>
          <cell r="R1950">
            <v>2204</v>
          </cell>
        </row>
        <row r="1951">
          <cell r="N1951" t="str">
            <v>Centro Educativo</v>
          </cell>
          <cell r="O1951" t="str">
            <v>Heredia</v>
          </cell>
          <cell r="P1951" t="str">
            <v>Esc. San Martín</v>
          </cell>
          <cell r="Q1951">
            <v>3</v>
          </cell>
          <cell r="R1951">
            <v>2104</v>
          </cell>
        </row>
        <row r="1952">
          <cell r="N1952" t="str">
            <v>Centro Educativo</v>
          </cell>
          <cell r="O1952" t="str">
            <v>Heredia</v>
          </cell>
          <cell r="P1952" t="str">
            <v>Esc. San Miguel</v>
          </cell>
          <cell r="Q1952">
            <v>3</v>
          </cell>
          <cell r="R1952">
            <v>2205</v>
          </cell>
        </row>
        <row r="1953">
          <cell r="N1953" t="str">
            <v>Centro Educativo</v>
          </cell>
          <cell r="O1953" t="str">
            <v>Heredia</v>
          </cell>
          <cell r="P1953" t="str">
            <v>Esc. San Pablo</v>
          </cell>
          <cell r="Q1953">
            <v>4</v>
          </cell>
          <cell r="R1953">
            <v>2067</v>
          </cell>
        </row>
        <row r="1954">
          <cell r="N1954" t="str">
            <v>Centro Educativo</v>
          </cell>
          <cell r="O1954" t="str">
            <v>Heredia</v>
          </cell>
          <cell r="P1954" t="str">
            <v>Esc. San Pablo</v>
          </cell>
          <cell r="Q1954">
            <v>4</v>
          </cell>
          <cell r="R1954">
            <v>4647</v>
          </cell>
        </row>
        <row r="1955">
          <cell r="N1955" t="str">
            <v>Centro Educativo</v>
          </cell>
          <cell r="O1955" t="str">
            <v>Heredia</v>
          </cell>
          <cell r="P1955" t="str">
            <v>Esc. San Rafael De Vara Blanca</v>
          </cell>
          <cell r="Q1955">
            <v>1</v>
          </cell>
          <cell r="R1955">
            <v>2193</v>
          </cell>
        </row>
        <row r="1956">
          <cell r="N1956" t="str">
            <v>Centro Educativo</v>
          </cell>
          <cell r="O1956" t="str">
            <v>Heredia</v>
          </cell>
          <cell r="P1956" t="str">
            <v>Esc. San Vicente</v>
          </cell>
          <cell r="Q1956">
            <v>5</v>
          </cell>
          <cell r="R1956">
            <v>2101</v>
          </cell>
        </row>
        <row r="1957">
          <cell r="N1957" t="str">
            <v>Centro Educativo</v>
          </cell>
          <cell r="O1957" t="str">
            <v>Heredia</v>
          </cell>
          <cell r="P1957" t="str">
            <v>Esc. Santa Cecilia</v>
          </cell>
          <cell r="Q1957">
            <v>6</v>
          </cell>
          <cell r="R1957">
            <v>2144</v>
          </cell>
        </row>
        <row r="1958">
          <cell r="N1958" t="str">
            <v>Centro Educativo</v>
          </cell>
          <cell r="O1958" t="str">
            <v>Heredia</v>
          </cell>
          <cell r="P1958" t="str">
            <v>Esc. Santa Cruz</v>
          </cell>
          <cell r="Q1958">
            <v>6</v>
          </cell>
          <cell r="R1958">
            <v>2094</v>
          </cell>
        </row>
        <row r="1959">
          <cell r="N1959" t="str">
            <v>Centro Educativo</v>
          </cell>
          <cell r="O1959" t="str">
            <v>Heredia</v>
          </cell>
          <cell r="P1959" t="str">
            <v>Esc. Santa Elena</v>
          </cell>
          <cell r="Q1959">
            <v>6</v>
          </cell>
          <cell r="R1959">
            <v>2218</v>
          </cell>
        </row>
        <row r="1960">
          <cell r="N1960" t="str">
            <v>Centro Educativo</v>
          </cell>
          <cell r="O1960" t="str">
            <v>Heredia</v>
          </cell>
          <cell r="P1960" t="str">
            <v>Esc. Santiago</v>
          </cell>
          <cell r="Q1960">
            <v>4</v>
          </cell>
          <cell r="R1960">
            <v>2131</v>
          </cell>
        </row>
        <row r="1961">
          <cell r="N1961" t="str">
            <v>Centro Educativo</v>
          </cell>
          <cell r="O1961" t="str">
            <v>Heredia</v>
          </cell>
          <cell r="P1961" t="str">
            <v>Esc. Santo Tomás</v>
          </cell>
          <cell r="Q1961">
            <v>5</v>
          </cell>
          <cell r="R1961">
            <v>2220</v>
          </cell>
        </row>
        <row r="1962">
          <cell r="N1962" t="str">
            <v>Centro Educativo</v>
          </cell>
          <cell r="O1962" t="str">
            <v>Heredia</v>
          </cell>
          <cell r="P1962" t="str">
            <v>Esc. Tranquilino Saenz Rojas</v>
          </cell>
          <cell r="Q1962">
            <v>3</v>
          </cell>
          <cell r="R1962">
            <v>4651</v>
          </cell>
        </row>
        <row r="1963">
          <cell r="N1963" t="str">
            <v>Centro Educativo</v>
          </cell>
          <cell r="O1963" t="str">
            <v>Heredia</v>
          </cell>
          <cell r="P1963" t="str">
            <v>Esc. Tranquilino Sáenz Rojas</v>
          </cell>
          <cell r="Q1963">
            <v>3</v>
          </cell>
          <cell r="R1963">
            <v>2192</v>
          </cell>
        </row>
        <row r="1964">
          <cell r="N1964" t="str">
            <v>Centro Educativo</v>
          </cell>
          <cell r="O1964" t="str">
            <v>Heredia</v>
          </cell>
          <cell r="P1964" t="str">
            <v>Esc. Ulloa</v>
          </cell>
          <cell r="Q1964">
            <v>7</v>
          </cell>
          <cell r="R1964">
            <v>2147</v>
          </cell>
        </row>
        <row r="1965">
          <cell r="N1965" t="str">
            <v>Centro Educativo</v>
          </cell>
          <cell r="O1965" t="str">
            <v>Heredia</v>
          </cell>
          <cell r="P1965" t="str">
            <v>Esc. Villalobos</v>
          </cell>
          <cell r="Q1965">
            <v>2</v>
          </cell>
          <cell r="R1965">
            <v>2226</v>
          </cell>
        </row>
        <row r="1966">
          <cell r="N1966" t="str">
            <v>Centro Educativo</v>
          </cell>
          <cell r="O1966" t="str">
            <v>Heredia</v>
          </cell>
          <cell r="P1966" t="str">
            <v>Experimental Bilingüe De Belen</v>
          </cell>
          <cell r="Q1966">
            <v>7</v>
          </cell>
          <cell r="R1966">
            <v>4087</v>
          </cell>
        </row>
        <row r="1967">
          <cell r="N1967" t="str">
            <v>Centro Educativo</v>
          </cell>
          <cell r="O1967" t="str">
            <v>Heredia</v>
          </cell>
          <cell r="P1967" t="str">
            <v>Ipec Barva</v>
          </cell>
          <cell r="Q1967">
            <v>4</v>
          </cell>
          <cell r="R1967">
            <v>4866</v>
          </cell>
        </row>
        <row r="1968">
          <cell r="N1968" t="str">
            <v>Centro Educativo</v>
          </cell>
          <cell r="O1968" t="str">
            <v>Heredia</v>
          </cell>
          <cell r="P1968" t="str">
            <v>Ipec Santa Bárbara</v>
          </cell>
          <cell r="Q1968">
            <v>3</v>
          </cell>
          <cell r="R1968">
            <v>4863</v>
          </cell>
        </row>
        <row r="1969">
          <cell r="N1969" t="str">
            <v>Centro Educativo</v>
          </cell>
          <cell r="O1969" t="str">
            <v>Heredia</v>
          </cell>
          <cell r="P1969" t="str">
            <v>Ipec Santo Domingo</v>
          </cell>
          <cell r="Q1969">
            <v>5</v>
          </cell>
          <cell r="R1969">
            <v>4864</v>
          </cell>
        </row>
        <row r="1970">
          <cell r="N1970" t="str">
            <v>Centro Educativo</v>
          </cell>
          <cell r="O1970" t="str">
            <v>Heredia</v>
          </cell>
          <cell r="P1970" t="str">
            <v>J.N. Benito Saenz Y Reyes</v>
          </cell>
          <cell r="Q1970">
            <v>5</v>
          </cell>
          <cell r="R1970">
            <v>2153</v>
          </cell>
        </row>
        <row r="1971">
          <cell r="N1971" t="str">
            <v>Centro Educativo</v>
          </cell>
          <cell r="O1971" t="str">
            <v>Heredia</v>
          </cell>
          <cell r="P1971" t="str">
            <v>J.N. Cleto González Víquez</v>
          </cell>
          <cell r="Q1971">
            <v>1</v>
          </cell>
          <cell r="R1971">
            <v>2230</v>
          </cell>
        </row>
        <row r="1972">
          <cell r="N1972" t="str">
            <v>Centro Educativo</v>
          </cell>
          <cell r="O1972" t="str">
            <v>Heredia</v>
          </cell>
          <cell r="P1972" t="str">
            <v>J.N. España</v>
          </cell>
          <cell r="Q1972">
            <v>7</v>
          </cell>
          <cell r="R1972">
            <v>2196</v>
          </cell>
        </row>
        <row r="1973">
          <cell r="N1973" t="str">
            <v>Centro Educativo</v>
          </cell>
          <cell r="O1973" t="str">
            <v>Heredia</v>
          </cell>
          <cell r="P1973" t="str">
            <v>J.N. Estados Unidos De América</v>
          </cell>
          <cell r="Q1973">
            <v>7</v>
          </cell>
          <cell r="R1973">
            <v>2201</v>
          </cell>
        </row>
        <row r="1974">
          <cell r="N1974" t="str">
            <v>Centro Educativo</v>
          </cell>
          <cell r="O1974" t="str">
            <v>Heredia</v>
          </cell>
          <cell r="P1974" t="str">
            <v>J.N. Jose Ezequiel Gonzalez Vindas</v>
          </cell>
          <cell r="Q1974">
            <v>6</v>
          </cell>
          <cell r="R1974">
            <v>2222</v>
          </cell>
        </row>
        <row r="1975">
          <cell r="N1975" t="str">
            <v>Centro Educativo</v>
          </cell>
          <cell r="O1975" t="str">
            <v>Heredia</v>
          </cell>
          <cell r="P1975" t="str">
            <v>J.N. Jose Marti</v>
          </cell>
          <cell r="Q1975">
            <v>6</v>
          </cell>
          <cell r="R1975">
            <v>2199</v>
          </cell>
        </row>
        <row r="1976">
          <cell r="N1976" t="str">
            <v>Centro Educativo</v>
          </cell>
          <cell r="O1976" t="str">
            <v>Heredia</v>
          </cell>
          <cell r="P1976" t="str">
            <v>J.N. Juan Mora Fernández</v>
          </cell>
          <cell r="Q1976">
            <v>3</v>
          </cell>
          <cell r="R1976">
            <v>2215</v>
          </cell>
        </row>
        <row r="1977">
          <cell r="N1977" t="str">
            <v>Centro Educativo</v>
          </cell>
          <cell r="O1977" t="str">
            <v>Heredia</v>
          </cell>
          <cell r="P1977" t="str">
            <v>J.N. Pedro Mª Badilla B.</v>
          </cell>
          <cell r="Q1977">
            <v>4</v>
          </cell>
          <cell r="R1977">
            <v>2210</v>
          </cell>
        </row>
        <row r="1978">
          <cell r="N1978" t="str">
            <v>Centro Educativo</v>
          </cell>
          <cell r="O1978" t="str">
            <v>Heredia</v>
          </cell>
          <cell r="P1978" t="str">
            <v>J.N. Pedro Murillo Pérez</v>
          </cell>
          <cell r="Q1978">
            <v>4</v>
          </cell>
          <cell r="R1978">
            <v>2141</v>
          </cell>
        </row>
        <row r="1979">
          <cell r="N1979" t="str">
            <v>Centro Educativo</v>
          </cell>
          <cell r="O1979" t="str">
            <v>Heredia</v>
          </cell>
          <cell r="P1979" t="str">
            <v>J.N. Rafael Moya Murillo</v>
          </cell>
          <cell r="Q1979">
            <v>1</v>
          </cell>
          <cell r="R1979">
            <v>2189</v>
          </cell>
        </row>
        <row r="1980">
          <cell r="N1980" t="str">
            <v>Centro Educativo</v>
          </cell>
          <cell r="O1980" t="str">
            <v>Heredia</v>
          </cell>
          <cell r="P1980" t="str">
            <v>Liceo Claretiano</v>
          </cell>
          <cell r="Q1980">
            <v>2</v>
          </cell>
          <cell r="R1980">
            <v>4089</v>
          </cell>
        </row>
        <row r="1981">
          <cell r="N1981" t="str">
            <v>Centro Educativo</v>
          </cell>
          <cell r="O1981" t="str">
            <v>Heredia</v>
          </cell>
          <cell r="P1981" t="str">
            <v>Liceo De Guarari</v>
          </cell>
          <cell r="Q1981">
            <v>2</v>
          </cell>
          <cell r="R1981">
            <v>6716</v>
          </cell>
        </row>
        <row r="1982">
          <cell r="N1982" t="str">
            <v>Centro Educativo</v>
          </cell>
          <cell r="O1982" t="str">
            <v>Heredia</v>
          </cell>
          <cell r="P1982" t="str">
            <v>Liceo De Heredia</v>
          </cell>
          <cell r="Q1982">
            <v>1</v>
          </cell>
          <cell r="R1982">
            <v>4078</v>
          </cell>
        </row>
        <row r="1983">
          <cell r="N1983" t="str">
            <v>Centro Educativo</v>
          </cell>
          <cell r="O1983" t="str">
            <v>Heredia</v>
          </cell>
          <cell r="P1983" t="str">
            <v>Liceo De San Isidro</v>
          </cell>
          <cell r="Q1983">
            <v>6</v>
          </cell>
          <cell r="R1983">
            <v>4086</v>
          </cell>
        </row>
        <row r="1984">
          <cell r="N1984" t="str">
            <v>Centro Educativo</v>
          </cell>
          <cell r="O1984" t="str">
            <v>Heredia</v>
          </cell>
          <cell r="P1984" t="str">
            <v>Liceo De Santa Bárbara</v>
          </cell>
          <cell r="Q1984">
            <v>3</v>
          </cell>
          <cell r="R1984">
            <v>4084</v>
          </cell>
        </row>
        <row r="1985">
          <cell r="N1985" t="str">
            <v>Centro Educativo</v>
          </cell>
          <cell r="O1985" t="str">
            <v>Heredia</v>
          </cell>
          <cell r="P1985" t="str">
            <v>Liceo El Roble</v>
          </cell>
          <cell r="Q1985">
            <v>3</v>
          </cell>
          <cell r="R1985">
            <v>4633</v>
          </cell>
        </row>
        <row r="1986">
          <cell r="N1986" t="str">
            <v>Centro Educativo</v>
          </cell>
          <cell r="O1986" t="str">
            <v>Heredia</v>
          </cell>
          <cell r="P1986" t="str">
            <v>Liceo Exp. Bilingüe De Belen</v>
          </cell>
          <cell r="Q1986">
            <v>7</v>
          </cell>
          <cell r="R1986">
            <v>6057</v>
          </cell>
        </row>
        <row r="1987">
          <cell r="N1987" t="str">
            <v>Centro Educativo</v>
          </cell>
          <cell r="O1987" t="str">
            <v>Heredia</v>
          </cell>
          <cell r="P1987" t="str">
            <v>Liceo Ing. Carlos Pascua Zuñiga</v>
          </cell>
          <cell r="Q1987">
            <v>4</v>
          </cell>
          <cell r="R1987">
            <v>4080</v>
          </cell>
        </row>
        <row r="1988">
          <cell r="N1988" t="str">
            <v>Centro Educativo</v>
          </cell>
          <cell r="O1988" t="str">
            <v>Heredia</v>
          </cell>
          <cell r="P1988" t="str">
            <v>Liceo Ing. Manuel Benavides R.</v>
          </cell>
          <cell r="Q1988">
            <v>1</v>
          </cell>
          <cell r="R1988">
            <v>5407</v>
          </cell>
        </row>
        <row r="1989">
          <cell r="N1989" t="str">
            <v>Centro Educativo</v>
          </cell>
          <cell r="O1989" t="str">
            <v>Heredia</v>
          </cell>
          <cell r="P1989" t="str">
            <v>Liceo Ing. Manuel Benavides Rodriguez</v>
          </cell>
          <cell r="Q1989">
            <v>1</v>
          </cell>
          <cell r="R1989">
            <v>4085</v>
          </cell>
        </row>
        <row r="1990">
          <cell r="N1990" t="str">
            <v>Centro Educativo</v>
          </cell>
          <cell r="O1990" t="str">
            <v>Heredia</v>
          </cell>
          <cell r="P1990" t="str">
            <v>Liceo Ing. Samuel Saenz Flores</v>
          </cell>
          <cell r="Q1990">
            <v>2</v>
          </cell>
          <cell r="R1990">
            <v>4077</v>
          </cell>
        </row>
        <row r="1991">
          <cell r="N1991" t="str">
            <v>Centro Educativo</v>
          </cell>
          <cell r="O1991" t="str">
            <v>Heredia</v>
          </cell>
          <cell r="P1991" t="str">
            <v>Liceo Los Lagos</v>
          </cell>
          <cell r="Q1991">
            <v>2</v>
          </cell>
          <cell r="R1991">
            <v>4092</v>
          </cell>
        </row>
        <row r="1992">
          <cell r="N1992" t="str">
            <v>Centro Educativo</v>
          </cell>
          <cell r="O1992" t="str">
            <v>Heredia</v>
          </cell>
          <cell r="P1992" t="str">
            <v>Liceo Mario Vindas Salazar</v>
          </cell>
          <cell r="Q1992">
            <v>6</v>
          </cell>
          <cell r="R1992">
            <v>4082</v>
          </cell>
        </row>
        <row r="1993">
          <cell r="N1993" t="str">
            <v>Centro Educativo</v>
          </cell>
          <cell r="O1993" t="str">
            <v>Heredia</v>
          </cell>
          <cell r="P1993" t="str">
            <v>Liceo Regional De Flores</v>
          </cell>
          <cell r="Q1993">
            <v>7</v>
          </cell>
          <cell r="R1993">
            <v>4079</v>
          </cell>
        </row>
        <row r="1994">
          <cell r="N1994" t="str">
            <v>Centro Educativo</v>
          </cell>
          <cell r="O1994" t="str">
            <v>Heredia</v>
          </cell>
          <cell r="P1994" t="str">
            <v>Liceo Rural Vara Blanca</v>
          </cell>
          <cell r="Q1994">
            <v>1</v>
          </cell>
          <cell r="R1994">
            <v>6752</v>
          </cell>
        </row>
        <row r="1995">
          <cell r="N1995" t="str">
            <v>Centro Educativo</v>
          </cell>
          <cell r="O1995" t="str">
            <v>Heredia</v>
          </cell>
          <cell r="P1995" t="str">
            <v>Liceo Santo Domingo</v>
          </cell>
          <cell r="Q1995">
            <v>5</v>
          </cell>
          <cell r="R1995">
            <v>4090</v>
          </cell>
        </row>
        <row r="1996">
          <cell r="N1996" t="str">
            <v>Centro Educativo</v>
          </cell>
          <cell r="O1996" t="str">
            <v>Heredia</v>
          </cell>
          <cell r="P1996" t="str">
            <v>Liceo Santo Domingo</v>
          </cell>
          <cell r="Q1996">
            <v>5</v>
          </cell>
          <cell r="R1996">
            <v>5406</v>
          </cell>
        </row>
        <row r="1997">
          <cell r="N1997" t="str">
            <v>Centro Educativo</v>
          </cell>
          <cell r="O1997" t="str">
            <v>Heredia</v>
          </cell>
          <cell r="P1997" t="str">
            <v>Nocturno Alfredo González Flores</v>
          </cell>
          <cell r="Q1997">
            <v>1</v>
          </cell>
          <cell r="R1997">
            <v>4860</v>
          </cell>
        </row>
        <row r="1998">
          <cell r="N1998" t="str">
            <v>Centro Educativo</v>
          </cell>
          <cell r="O1998" t="str">
            <v>Heredia</v>
          </cell>
          <cell r="P1998" t="str">
            <v>Nocturno Carlos Melendez Chaverri</v>
          </cell>
          <cell r="Q1998">
            <v>2</v>
          </cell>
          <cell r="R1998">
            <v>4916</v>
          </cell>
        </row>
        <row r="1999">
          <cell r="N1999" t="str">
            <v>Centro Educativo</v>
          </cell>
          <cell r="O1999" t="str">
            <v>Heredia</v>
          </cell>
          <cell r="P1999" t="str">
            <v>Nocturno Herman Lopez Hernandez</v>
          </cell>
          <cell r="Q1999">
            <v>4</v>
          </cell>
          <cell r="R1999">
            <v>4861</v>
          </cell>
        </row>
        <row r="2000">
          <cell r="N2000" t="str">
            <v>Centro Educativo</v>
          </cell>
          <cell r="O2000" t="str">
            <v>Heredia</v>
          </cell>
          <cell r="P2000" t="str">
            <v>Prog. Educ. Abierta Heredia</v>
          </cell>
          <cell r="Q2000">
            <v>1</v>
          </cell>
          <cell r="R2000">
            <v>6610</v>
          </cell>
        </row>
        <row r="2001">
          <cell r="N2001" t="str">
            <v>Centro Educativo</v>
          </cell>
          <cell r="O2001" t="str">
            <v>Heredia</v>
          </cell>
          <cell r="P2001" t="str">
            <v>Prog. Sordos Liceo Ing. Manuel Benavides</v>
          </cell>
          <cell r="Q2001">
            <v>1</v>
          </cell>
          <cell r="R2001">
            <v>6610</v>
          </cell>
        </row>
        <row r="2002">
          <cell r="N2002" t="str">
            <v>Centro Educativo</v>
          </cell>
          <cell r="O2002" t="str">
            <v>Heredia</v>
          </cell>
          <cell r="P2002" t="str">
            <v>Prog. Sordos Liceo Noc. Alfredo González Flores-Primaria</v>
          </cell>
          <cell r="Q2002">
            <v>1</v>
          </cell>
          <cell r="R2002">
            <v>6610</v>
          </cell>
        </row>
        <row r="2003">
          <cell r="N2003" t="str">
            <v>Centro Educativo</v>
          </cell>
          <cell r="O2003" t="str">
            <v>Heredia</v>
          </cell>
          <cell r="P2003" t="str">
            <v>Prog. Sordos Liceo Noc. Alfredo González Flores-Secundaria</v>
          </cell>
          <cell r="Q2003">
            <v>1</v>
          </cell>
          <cell r="R2003">
            <v>5592</v>
          </cell>
        </row>
        <row r="2004">
          <cell r="N2004" t="str">
            <v>Centro Educativo</v>
          </cell>
          <cell r="O2004" t="str">
            <v>Heredia</v>
          </cell>
          <cell r="P2004" t="str">
            <v>Programa Itinerante Artes Plásticas</v>
          </cell>
          <cell r="Q2004">
            <v>1</v>
          </cell>
          <cell r="R2004">
            <v>4983</v>
          </cell>
        </row>
        <row r="2005">
          <cell r="N2005" t="str">
            <v>Centro Educativo</v>
          </cell>
          <cell r="O2005" t="str">
            <v>Heredia</v>
          </cell>
          <cell r="P2005" t="str">
            <v>Serv. Itin. Ens. Espec. Heredia</v>
          </cell>
          <cell r="Q2005">
            <v>1</v>
          </cell>
          <cell r="R2005">
            <v>4671</v>
          </cell>
        </row>
        <row r="2006">
          <cell r="N2006" t="str">
            <v>Centro Educativo</v>
          </cell>
          <cell r="O2006" t="str">
            <v>Heredia</v>
          </cell>
          <cell r="P2006" t="str">
            <v>Unidad Pedagógica Liceo El Roble</v>
          </cell>
          <cell r="Q2006">
            <v>3</v>
          </cell>
          <cell r="R2006">
            <v>4088</v>
          </cell>
        </row>
        <row r="2007">
          <cell r="N2007" t="str">
            <v>Centro Educativo</v>
          </cell>
          <cell r="O2007" t="str">
            <v>Liberia</v>
          </cell>
          <cell r="P2007" t="str">
            <v>C.T.P. Barrio Irvin</v>
          </cell>
          <cell r="Q2007">
            <v>1</v>
          </cell>
          <cell r="R2007">
            <v>5615</v>
          </cell>
        </row>
        <row r="2008">
          <cell r="N2008" t="str">
            <v>Centro Educativo</v>
          </cell>
          <cell r="O2008" t="str">
            <v>Liberia</v>
          </cell>
          <cell r="P2008" t="str">
            <v>C.T.P. Barrio Irvin</v>
          </cell>
          <cell r="Q2008">
            <v>1</v>
          </cell>
          <cell r="R2008">
            <v>6578</v>
          </cell>
        </row>
        <row r="2009">
          <cell r="N2009" t="str">
            <v>Centro Educativo</v>
          </cell>
          <cell r="O2009" t="str">
            <v>Liberia</v>
          </cell>
          <cell r="P2009" t="str">
            <v>C.T.P. Fortuna De Bagaces</v>
          </cell>
          <cell r="Q2009">
            <v>3</v>
          </cell>
          <cell r="R2009">
            <v>4195</v>
          </cell>
        </row>
        <row r="2010">
          <cell r="N2010" t="str">
            <v>Centro Educativo</v>
          </cell>
          <cell r="O2010" t="str">
            <v>Liberia</v>
          </cell>
          <cell r="P2010" t="str">
            <v>C.T.P. La Fortuna Bagaces</v>
          </cell>
          <cell r="Q2010">
            <v>3</v>
          </cell>
          <cell r="R2010">
            <v>4906</v>
          </cell>
        </row>
        <row r="2011">
          <cell r="N2011" t="str">
            <v>Centro Educativo</v>
          </cell>
          <cell r="O2011" t="str">
            <v>Liberia</v>
          </cell>
          <cell r="P2011" t="str">
            <v>C.T.P. Liberia</v>
          </cell>
          <cell r="Q2011">
            <v>2</v>
          </cell>
          <cell r="R2011">
            <v>4194</v>
          </cell>
        </row>
        <row r="2012">
          <cell r="N2012" t="str">
            <v>Centro Educativo</v>
          </cell>
          <cell r="O2012" t="str">
            <v>Liberia</v>
          </cell>
          <cell r="P2012" t="str">
            <v>C.T.P. Liberia</v>
          </cell>
          <cell r="Q2012">
            <v>2</v>
          </cell>
          <cell r="R2012">
            <v>4681</v>
          </cell>
        </row>
        <row r="2013">
          <cell r="N2013" t="str">
            <v>Centro Educativo</v>
          </cell>
          <cell r="O2013" t="str">
            <v>Liberia</v>
          </cell>
          <cell r="P2013" t="str">
            <v>Cnvmts. Colegio Santa Cecilia</v>
          </cell>
          <cell r="Q2013">
            <v>5</v>
          </cell>
          <cell r="R2013">
            <v>6255</v>
          </cell>
        </row>
        <row r="2014">
          <cell r="N2014" t="str">
            <v>Centro Educativo</v>
          </cell>
          <cell r="O2014" t="str">
            <v>Liberia</v>
          </cell>
          <cell r="P2014" t="str">
            <v>Cnvmts. Instituto De Guanacaste</v>
          </cell>
          <cell r="Q2014">
            <v>2</v>
          </cell>
          <cell r="R2014">
            <v>6255</v>
          </cell>
        </row>
        <row r="2015">
          <cell r="N2015" t="str">
            <v>Centro Educativo</v>
          </cell>
          <cell r="O2015" t="str">
            <v>Liberia</v>
          </cell>
          <cell r="P2015" t="str">
            <v>Cnvmts. Liceo De Bagaces</v>
          </cell>
          <cell r="Q2015">
            <v>3</v>
          </cell>
          <cell r="R2015">
            <v>6255</v>
          </cell>
        </row>
        <row r="2016">
          <cell r="N2016" t="str">
            <v>Centro Educativo</v>
          </cell>
          <cell r="O2016" t="str">
            <v>Liberia</v>
          </cell>
          <cell r="P2016" t="str">
            <v>Colegio Cañas Dulces</v>
          </cell>
          <cell r="Q2016">
            <v>4</v>
          </cell>
          <cell r="R2016">
            <v>4098</v>
          </cell>
        </row>
        <row r="2017">
          <cell r="N2017" t="str">
            <v>Centro Educativo</v>
          </cell>
          <cell r="O2017" t="str">
            <v>Liberia</v>
          </cell>
          <cell r="P2017" t="str">
            <v>Colegio De Bagaces</v>
          </cell>
          <cell r="Q2017">
            <v>3</v>
          </cell>
          <cell r="R2017">
            <v>4101</v>
          </cell>
        </row>
        <row r="2018">
          <cell r="N2018" t="str">
            <v>Centro Educativo</v>
          </cell>
          <cell r="O2018" t="str">
            <v>Liberia</v>
          </cell>
          <cell r="P2018" t="str">
            <v>Colegio De Bagaces</v>
          </cell>
          <cell r="Q2018">
            <v>3</v>
          </cell>
          <cell r="R2018">
            <v>5514</v>
          </cell>
        </row>
        <row r="2019">
          <cell r="N2019" t="str">
            <v>Centro Educativo</v>
          </cell>
          <cell r="O2019" t="str">
            <v>Liberia</v>
          </cell>
          <cell r="P2019" t="str">
            <v>Colegio Diurno La Cruz</v>
          </cell>
          <cell r="Q2019">
            <v>1</v>
          </cell>
          <cell r="R2019">
            <v>6796</v>
          </cell>
        </row>
        <row r="2020">
          <cell r="N2020" t="str">
            <v>Centro Educativo</v>
          </cell>
          <cell r="O2020" t="str">
            <v>Liberia</v>
          </cell>
          <cell r="P2020" t="str">
            <v>Colegio José María Gutiérrez</v>
          </cell>
          <cell r="Q2020">
            <v>3</v>
          </cell>
          <cell r="R2020">
            <v>4097</v>
          </cell>
        </row>
        <row r="2021">
          <cell r="N2021" t="str">
            <v>Centro Educativo</v>
          </cell>
          <cell r="O2021" t="str">
            <v>Liberia</v>
          </cell>
          <cell r="P2021" t="str">
            <v>Colegio José María Gutiérrez</v>
          </cell>
          <cell r="Q2021">
            <v>3</v>
          </cell>
          <cell r="R2021">
            <v>5408</v>
          </cell>
        </row>
        <row r="2022">
          <cell r="N2022" t="str">
            <v>Centro Educativo</v>
          </cell>
          <cell r="O2022" t="str">
            <v>Liberia</v>
          </cell>
          <cell r="P2022" t="str">
            <v>Colegio Quebrada Grande</v>
          </cell>
          <cell r="Q2022">
            <v>4</v>
          </cell>
          <cell r="R2022">
            <v>6222</v>
          </cell>
        </row>
        <row r="2023">
          <cell r="N2023" t="str">
            <v>Centro Educativo</v>
          </cell>
          <cell r="O2023" t="str">
            <v>Liberia</v>
          </cell>
          <cell r="P2023" t="str">
            <v>Colegio Santa Cecilia</v>
          </cell>
          <cell r="Q2023">
            <v>5</v>
          </cell>
          <cell r="R2023">
            <v>4099</v>
          </cell>
        </row>
        <row r="2024">
          <cell r="N2024" t="str">
            <v>Centro Educativo</v>
          </cell>
          <cell r="O2024" t="str">
            <v>Liberia</v>
          </cell>
          <cell r="P2024" t="str">
            <v>Coned Liberia</v>
          </cell>
          <cell r="Q2024">
            <v>2</v>
          </cell>
          <cell r="R2024">
            <v>6239</v>
          </cell>
        </row>
        <row r="2025">
          <cell r="N2025" t="str">
            <v>Centro Educativo</v>
          </cell>
          <cell r="O2025" t="str">
            <v>Liberia</v>
          </cell>
          <cell r="P2025" t="str">
            <v>Enseñanza Especial De Liberia</v>
          </cell>
          <cell r="Q2025">
            <v>2</v>
          </cell>
          <cell r="R2025">
            <v>4673</v>
          </cell>
        </row>
        <row r="2026">
          <cell r="N2026" t="str">
            <v>Centro Educativo</v>
          </cell>
          <cell r="O2026" t="str">
            <v>Liberia</v>
          </cell>
          <cell r="P2026" t="str">
            <v>Esc. Adolfo Berger Faerron</v>
          </cell>
          <cell r="Q2026">
            <v>3</v>
          </cell>
          <cell r="R2026">
            <v>2326</v>
          </cell>
        </row>
        <row r="2027">
          <cell r="N2027" t="str">
            <v>Centro Educativo</v>
          </cell>
          <cell r="O2027" t="str">
            <v>Liberia</v>
          </cell>
          <cell r="P2027" t="str">
            <v>Esc. Agua Caliente (Bagaces)</v>
          </cell>
          <cell r="Q2027">
            <v>3</v>
          </cell>
          <cell r="R2027">
            <v>2251</v>
          </cell>
        </row>
        <row r="2028">
          <cell r="N2028" t="str">
            <v>Centro Educativo</v>
          </cell>
          <cell r="O2028" t="str">
            <v>Liberia</v>
          </cell>
          <cell r="P2028" t="str">
            <v>Esc. Agua Caliente (La Cruz)</v>
          </cell>
          <cell r="Q2028">
            <v>1</v>
          </cell>
          <cell r="R2028">
            <v>2258</v>
          </cell>
        </row>
        <row r="2029">
          <cell r="N2029" t="str">
            <v>Centro Educativo</v>
          </cell>
          <cell r="O2029" t="str">
            <v>Liberia</v>
          </cell>
          <cell r="P2029" t="str">
            <v>Esc. Alba Ocampo Alvarado</v>
          </cell>
          <cell r="Q2029">
            <v>2</v>
          </cell>
          <cell r="R2029">
            <v>2255</v>
          </cell>
        </row>
        <row r="2030">
          <cell r="N2030" t="str">
            <v>Centro Educativo</v>
          </cell>
          <cell r="O2030" t="str">
            <v>Liberia</v>
          </cell>
          <cell r="P2030" t="str">
            <v>Esc. Argendora</v>
          </cell>
          <cell r="Q2030">
            <v>5</v>
          </cell>
          <cell r="R2030">
            <v>3817</v>
          </cell>
        </row>
        <row r="2031">
          <cell r="N2031" t="str">
            <v>Centro Educativo</v>
          </cell>
          <cell r="O2031" t="str">
            <v>Liberia</v>
          </cell>
          <cell r="P2031" t="str">
            <v>Esc. Ascensión Esquivel Ibarra</v>
          </cell>
          <cell r="Q2031">
            <v>2</v>
          </cell>
          <cell r="R2031">
            <v>2309</v>
          </cell>
        </row>
        <row r="2032">
          <cell r="N2032" t="str">
            <v>Centro Educativo</v>
          </cell>
          <cell r="O2032" t="str">
            <v>Liberia</v>
          </cell>
          <cell r="P2032" t="str">
            <v>Esc. Asentamiento El Gallo</v>
          </cell>
          <cell r="Q2032">
            <v>1</v>
          </cell>
          <cell r="R2032">
            <v>6651</v>
          </cell>
        </row>
        <row r="2033">
          <cell r="N2033" t="str">
            <v>Centro Educativo</v>
          </cell>
          <cell r="O2033" t="str">
            <v>Liberia</v>
          </cell>
          <cell r="P2033" t="str">
            <v>Esc. Barrio Guadalupe</v>
          </cell>
          <cell r="Q2033">
            <v>4</v>
          </cell>
          <cell r="R2033">
            <v>2259</v>
          </cell>
        </row>
        <row r="2034">
          <cell r="N2034" t="str">
            <v>Centro Educativo</v>
          </cell>
          <cell r="O2034" t="str">
            <v>Liberia</v>
          </cell>
          <cell r="P2034" t="str">
            <v>Esc. Barrio Irvin</v>
          </cell>
          <cell r="Q2034">
            <v>1</v>
          </cell>
          <cell r="R2034">
            <v>2273</v>
          </cell>
        </row>
        <row r="2035">
          <cell r="N2035" t="str">
            <v>Centro Educativo</v>
          </cell>
          <cell r="O2035" t="str">
            <v>Liberia</v>
          </cell>
          <cell r="P2035" t="str">
            <v>Esc. Barrio La Cruz</v>
          </cell>
          <cell r="Q2035">
            <v>2</v>
          </cell>
          <cell r="R2035">
            <v>2329</v>
          </cell>
        </row>
        <row r="2036">
          <cell r="N2036" t="str">
            <v>Centro Educativo</v>
          </cell>
          <cell r="O2036" t="str">
            <v>Liberia</v>
          </cell>
          <cell r="P2036" t="str">
            <v>Esc. Belice</v>
          </cell>
          <cell r="Q2036">
            <v>5</v>
          </cell>
          <cell r="R2036">
            <v>3923</v>
          </cell>
        </row>
        <row r="2037">
          <cell r="N2037" t="str">
            <v>Centro Educativo</v>
          </cell>
          <cell r="O2037" t="str">
            <v>Liberia</v>
          </cell>
          <cell r="P2037" t="str">
            <v>Esc. Bella Vista</v>
          </cell>
          <cell r="Q2037">
            <v>5</v>
          </cell>
          <cell r="R2037">
            <v>3810</v>
          </cell>
        </row>
        <row r="2038">
          <cell r="N2038" t="str">
            <v>Centro Educativo</v>
          </cell>
          <cell r="O2038" t="str">
            <v>Liberia</v>
          </cell>
          <cell r="P2038" t="str">
            <v>Esc. Bello Horizonte</v>
          </cell>
          <cell r="Q2038">
            <v>1</v>
          </cell>
          <cell r="R2038">
            <v>2325</v>
          </cell>
        </row>
        <row r="2039">
          <cell r="N2039" t="str">
            <v>Centro Educativo</v>
          </cell>
          <cell r="O2039" t="str">
            <v>Liberia</v>
          </cell>
          <cell r="P2039" t="str">
            <v>Esc. Bermudas</v>
          </cell>
          <cell r="Q2039">
            <v>2</v>
          </cell>
          <cell r="R2039">
            <v>4986</v>
          </cell>
        </row>
        <row r="2040">
          <cell r="N2040" t="str">
            <v>Centro Educativo</v>
          </cell>
          <cell r="O2040" t="str">
            <v>Liberia</v>
          </cell>
          <cell r="P2040" t="str">
            <v>Esc. Buena Vista</v>
          </cell>
          <cell r="Q2040">
            <v>4</v>
          </cell>
          <cell r="R2040">
            <v>2263</v>
          </cell>
        </row>
        <row r="2041">
          <cell r="N2041" t="str">
            <v>Centro Educativo</v>
          </cell>
          <cell r="O2041" t="str">
            <v>Liberia</v>
          </cell>
          <cell r="P2041" t="str">
            <v>Esc. Cañas Dulces</v>
          </cell>
          <cell r="Q2041">
            <v>4</v>
          </cell>
          <cell r="R2041">
            <v>2265</v>
          </cell>
        </row>
        <row r="2042">
          <cell r="N2042" t="str">
            <v>Centro Educativo</v>
          </cell>
          <cell r="O2042" t="str">
            <v>Liberia</v>
          </cell>
          <cell r="P2042" t="str">
            <v>Esc. Celestino Álvarez Ruíz</v>
          </cell>
          <cell r="Q2042">
            <v>3</v>
          </cell>
          <cell r="R2042">
            <v>2305</v>
          </cell>
        </row>
        <row r="2043">
          <cell r="N2043" t="str">
            <v>Centro Educativo</v>
          </cell>
          <cell r="O2043" t="str">
            <v>Liberia</v>
          </cell>
          <cell r="P2043" t="str">
            <v>Esc. Colonia Bolaños</v>
          </cell>
          <cell r="Q2043">
            <v>1</v>
          </cell>
          <cell r="R2043">
            <v>2275</v>
          </cell>
        </row>
        <row r="2044">
          <cell r="N2044" t="str">
            <v>Centro Educativo</v>
          </cell>
          <cell r="O2044" t="str">
            <v>Liberia</v>
          </cell>
          <cell r="P2044" t="str">
            <v>Esc. Copalchi</v>
          </cell>
          <cell r="Q2044">
            <v>1</v>
          </cell>
          <cell r="R2044">
            <v>2277</v>
          </cell>
        </row>
        <row r="2045">
          <cell r="N2045" t="str">
            <v>Centro Educativo</v>
          </cell>
          <cell r="O2045" t="str">
            <v>Liberia</v>
          </cell>
          <cell r="P2045" t="str">
            <v>Esc. Corazón De Jesús</v>
          </cell>
          <cell r="Q2045">
            <v>4</v>
          </cell>
          <cell r="R2045">
            <v>4684</v>
          </cell>
        </row>
        <row r="2046">
          <cell r="N2046" t="str">
            <v>Centro Educativo</v>
          </cell>
          <cell r="O2046" t="str">
            <v>Liberia</v>
          </cell>
          <cell r="P2046" t="str">
            <v>Esc. Corazón De Jesús (Bagaces)</v>
          </cell>
          <cell r="Q2046">
            <v>3</v>
          </cell>
          <cell r="R2046">
            <v>2260</v>
          </cell>
        </row>
        <row r="2047">
          <cell r="N2047" t="str">
            <v>Centro Educativo</v>
          </cell>
          <cell r="O2047" t="str">
            <v>Liberia</v>
          </cell>
          <cell r="P2047" t="str">
            <v>Esc. Corazón De Jesús (Liberia)</v>
          </cell>
          <cell r="Q2047">
            <v>4</v>
          </cell>
          <cell r="R2047">
            <v>2287</v>
          </cell>
        </row>
        <row r="2048">
          <cell r="N2048" t="str">
            <v>Centro Educativo</v>
          </cell>
          <cell r="O2048" t="str">
            <v>Liberia</v>
          </cell>
          <cell r="P2048" t="str">
            <v>Esc. Cuajiniquil</v>
          </cell>
          <cell r="Q2048">
            <v>1</v>
          </cell>
          <cell r="R2048">
            <v>2278</v>
          </cell>
        </row>
        <row r="2049">
          <cell r="N2049" t="str">
            <v>Centro Educativo</v>
          </cell>
          <cell r="O2049" t="str">
            <v>Liberia</v>
          </cell>
          <cell r="P2049" t="str">
            <v>Esc. Cuipilapa</v>
          </cell>
          <cell r="Q2049">
            <v>3</v>
          </cell>
          <cell r="R2049">
            <v>2279</v>
          </cell>
        </row>
        <row r="2050">
          <cell r="N2050" t="str">
            <v>Centro Educativo</v>
          </cell>
          <cell r="O2050" t="str">
            <v>Liberia</v>
          </cell>
          <cell r="P2050" t="str">
            <v>Esc. Curubandé</v>
          </cell>
          <cell r="Q2050">
            <v>4</v>
          </cell>
          <cell r="R2050">
            <v>2280</v>
          </cell>
        </row>
        <row r="2051">
          <cell r="N2051" t="str">
            <v>Centro Educativo</v>
          </cell>
          <cell r="O2051" t="str">
            <v>Liberia</v>
          </cell>
          <cell r="P2051" t="str">
            <v>Esc. El Arbolito</v>
          </cell>
          <cell r="Q2051">
            <v>3</v>
          </cell>
          <cell r="R2051">
            <v>2268</v>
          </cell>
        </row>
        <row r="2052">
          <cell r="N2052" t="str">
            <v>Centro Educativo</v>
          </cell>
          <cell r="O2052" t="str">
            <v>Liberia</v>
          </cell>
          <cell r="P2052" t="str">
            <v>Esc. El Capulín</v>
          </cell>
          <cell r="Q2052">
            <v>2</v>
          </cell>
          <cell r="R2052">
            <v>2274</v>
          </cell>
        </row>
        <row r="2053">
          <cell r="N2053" t="str">
            <v>Centro Educativo</v>
          </cell>
          <cell r="O2053" t="str">
            <v>Liberia</v>
          </cell>
          <cell r="P2053" t="str">
            <v>Esc. El Chile</v>
          </cell>
          <cell r="Q2053">
            <v>3</v>
          </cell>
          <cell r="R2053">
            <v>5553</v>
          </cell>
        </row>
        <row r="2054">
          <cell r="N2054" t="str">
            <v>Centro Educativo</v>
          </cell>
          <cell r="O2054" t="str">
            <v>Liberia</v>
          </cell>
          <cell r="P2054" t="str">
            <v>Esc. El Consuelo</v>
          </cell>
          <cell r="Q2054">
            <v>4</v>
          </cell>
          <cell r="R2054">
            <v>2289</v>
          </cell>
        </row>
        <row r="2055">
          <cell r="N2055" t="str">
            <v>Centro Educativo</v>
          </cell>
          <cell r="O2055" t="str">
            <v>Liberia</v>
          </cell>
          <cell r="P2055" t="str">
            <v>Esc. El Guayabo</v>
          </cell>
          <cell r="Q2055">
            <v>3</v>
          </cell>
          <cell r="R2055">
            <v>2291</v>
          </cell>
        </row>
        <row r="2056">
          <cell r="N2056" t="str">
            <v>Centro Educativo</v>
          </cell>
          <cell r="O2056" t="str">
            <v>Liberia</v>
          </cell>
          <cell r="P2056" t="str">
            <v>Esc. El Guayabo</v>
          </cell>
          <cell r="Q2056">
            <v>3</v>
          </cell>
          <cell r="R2056">
            <v>4686</v>
          </cell>
        </row>
        <row r="2057">
          <cell r="N2057" t="str">
            <v>Centro Educativo</v>
          </cell>
          <cell r="O2057" t="str">
            <v>Liberia</v>
          </cell>
          <cell r="P2057" t="str">
            <v>Esc. El Peloncito</v>
          </cell>
          <cell r="Q2057">
            <v>2</v>
          </cell>
          <cell r="R2057">
            <v>5561</v>
          </cell>
        </row>
        <row r="2058">
          <cell r="N2058" t="str">
            <v>Centro Educativo</v>
          </cell>
          <cell r="O2058" t="str">
            <v>Liberia</v>
          </cell>
          <cell r="P2058" t="str">
            <v>Esc. El Porvenir</v>
          </cell>
          <cell r="Q2058">
            <v>1</v>
          </cell>
          <cell r="R2058">
            <v>2256</v>
          </cell>
        </row>
        <row r="2059">
          <cell r="N2059" t="str">
            <v>Centro Educativo</v>
          </cell>
          <cell r="O2059" t="str">
            <v>Liberia</v>
          </cell>
          <cell r="P2059" t="str">
            <v>Esc. El Triunfo</v>
          </cell>
          <cell r="Q2059">
            <v>2</v>
          </cell>
          <cell r="R2059">
            <v>2324</v>
          </cell>
        </row>
        <row r="2060">
          <cell r="N2060" t="str">
            <v>Centro Educativo</v>
          </cell>
          <cell r="O2060" t="str">
            <v>Liberia</v>
          </cell>
          <cell r="P2060" t="str">
            <v>Esc. Falconiana</v>
          </cell>
          <cell r="Q2060">
            <v>3</v>
          </cell>
          <cell r="R2060">
            <v>2295</v>
          </cell>
        </row>
        <row r="2061">
          <cell r="N2061" t="str">
            <v>Centro Educativo</v>
          </cell>
          <cell r="O2061" t="str">
            <v>Liberia</v>
          </cell>
          <cell r="P2061" t="str">
            <v>Esc. Fausto Guzmán Calvo</v>
          </cell>
          <cell r="Q2061">
            <v>3</v>
          </cell>
          <cell r="R2061">
            <v>2296</v>
          </cell>
        </row>
        <row r="2062">
          <cell r="N2062" t="str">
            <v>Centro Educativo</v>
          </cell>
          <cell r="O2062" t="str">
            <v>Liberia</v>
          </cell>
          <cell r="P2062" t="str">
            <v>Esc. General Tomás Guardia Gutiérrez</v>
          </cell>
          <cell r="Q2062">
            <v>3</v>
          </cell>
          <cell r="R2062">
            <v>2257</v>
          </cell>
        </row>
        <row r="2063">
          <cell r="N2063" t="str">
            <v>Centro Educativo</v>
          </cell>
          <cell r="O2063" t="str">
            <v>Liberia</v>
          </cell>
          <cell r="P2063" t="str">
            <v>Esc. Gil Tablada Corea</v>
          </cell>
          <cell r="Q2063">
            <v>1</v>
          </cell>
          <cell r="R2063">
            <v>2264</v>
          </cell>
        </row>
        <row r="2064">
          <cell r="N2064" t="str">
            <v>Centro Educativo</v>
          </cell>
          <cell r="O2064" t="str">
            <v>Liberia</v>
          </cell>
          <cell r="P2064" t="str">
            <v>Esc. Guapinol</v>
          </cell>
          <cell r="Q2064">
            <v>1</v>
          </cell>
          <cell r="R2064">
            <v>2290</v>
          </cell>
        </row>
        <row r="2065">
          <cell r="N2065" t="str">
            <v>Centro Educativo</v>
          </cell>
          <cell r="O2065" t="str">
            <v>Liberia</v>
          </cell>
          <cell r="P2065" t="str">
            <v>Esc. Guardia</v>
          </cell>
          <cell r="Q2065">
            <v>2</v>
          </cell>
          <cell r="R2065">
            <v>2282</v>
          </cell>
        </row>
        <row r="2066">
          <cell r="N2066" t="str">
            <v>Centro Educativo</v>
          </cell>
          <cell r="O2066" t="str">
            <v>Liberia</v>
          </cell>
          <cell r="P2066" t="str">
            <v>Esc. I.D.A. Bagatzi</v>
          </cell>
          <cell r="Q2066">
            <v>3</v>
          </cell>
          <cell r="R2066">
            <v>2266</v>
          </cell>
        </row>
        <row r="2067">
          <cell r="N2067" t="str">
            <v>Centro Educativo</v>
          </cell>
          <cell r="O2067" t="str">
            <v>Liberia</v>
          </cell>
          <cell r="P2067" t="str">
            <v>Esc. I.D.A. Las Playitas</v>
          </cell>
          <cell r="Q2067">
            <v>3</v>
          </cell>
          <cell r="R2067">
            <v>2267</v>
          </cell>
        </row>
        <row r="2068">
          <cell r="N2068" t="str">
            <v>Centro Educativo</v>
          </cell>
          <cell r="O2068" t="str">
            <v>Liberia</v>
          </cell>
          <cell r="P2068" t="str">
            <v>Esc. I.D.A. San Ramón</v>
          </cell>
          <cell r="Q2068">
            <v>3</v>
          </cell>
          <cell r="R2068">
            <v>2250</v>
          </cell>
        </row>
        <row r="2069">
          <cell r="N2069" t="str">
            <v>Centro Educativo</v>
          </cell>
          <cell r="O2069" t="str">
            <v>Liberia</v>
          </cell>
          <cell r="P2069" t="str">
            <v>Esc. Irigaray</v>
          </cell>
          <cell r="Q2069">
            <v>4</v>
          </cell>
          <cell r="R2069">
            <v>2292</v>
          </cell>
        </row>
        <row r="2070">
          <cell r="N2070" t="str">
            <v>Centro Educativo</v>
          </cell>
          <cell r="O2070" t="str">
            <v>Liberia</v>
          </cell>
          <cell r="P2070" t="str">
            <v>Esc. Isabel Brown Brown</v>
          </cell>
          <cell r="Q2070">
            <v>2</v>
          </cell>
          <cell r="R2070">
            <v>2319</v>
          </cell>
        </row>
        <row r="2071">
          <cell r="N2071" t="str">
            <v>Centro Educativo</v>
          </cell>
          <cell r="O2071" t="str">
            <v>Liberia</v>
          </cell>
          <cell r="P2071" t="str">
            <v>Esc. Jesús De Nazareth</v>
          </cell>
          <cell r="Q2071">
            <v>4</v>
          </cell>
          <cell r="R2071">
            <v>2323</v>
          </cell>
        </row>
        <row r="2072">
          <cell r="N2072" t="str">
            <v>Centro Educativo</v>
          </cell>
          <cell r="O2072" t="str">
            <v>Liberia</v>
          </cell>
          <cell r="P2072" t="str">
            <v>Esc. Julia Acuña De Somarribas</v>
          </cell>
          <cell r="Q2072">
            <v>2</v>
          </cell>
          <cell r="R2072">
            <v>4989</v>
          </cell>
        </row>
        <row r="2073">
          <cell r="N2073" t="str">
            <v>Centro Educativo</v>
          </cell>
          <cell r="O2073" t="str">
            <v>Liberia</v>
          </cell>
          <cell r="P2073" t="str">
            <v>Esc. Juntas De Caoba</v>
          </cell>
          <cell r="Q2073">
            <v>5</v>
          </cell>
          <cell r="R2073">
            <v>3883</v>
          </cell>
        </row>
        <row r="2074">
          <cell r="N2074" t="str">
            <v>Centro Educativo</v>
          </cell>
          <cell r="O2074" t="str">
            <v>Liberia</v>
          </cell>
          <cell r="P2074" t="str">
            <v>Esc. La Garita</v>
          </cell>
          <cell r="Q2074">
            <v>1</v>
          </cell>
          <cell r="R2074">
            <v>2297</v>
          </cell>
        </row>
        <row r="2075">
          <cell r="N2075" t="str">
            <v>Centro Educativo</v>
          </cell>
          <cell r="O2075" t="str">
            <v>Liberia</v>
          </cell>
          <cell r="P2075" t="str">
            <v>Esc. La Libertad</v>
          </cell>
          <cell r="Q2075">
            <v>1</v>
          </cell>
          <cell r="R2075">
            <v>2276</v>
          </cell>
        </row>
        <row r="2076">
          <cell r="N2076" t="str">
            <v>Centro Educativo</v>
          </cell>
          <cell r="O2076" t="str">
            <v>Liberia</v>
          </cell>
          <cell r="P2076" t="str">
            <v>Esc. La Victoria</v>
          </cell>
          <cell r="Q2076">
            <v>2</v>
          </cell>
          <cell r="R2076">
            <v>2328</v>
          </cell>
        </row>
        <row r="2077">
          <cell r="N2077" t="str">
            <v>Centro Educativo</v>
          </cell>
          <cell r="O2077" t="str">
            <v>Liberia</v>
          </cell>
          <cell r="P2077" t="str">
            <v>Esc. La Victoria</v>
          </cell>
          <cell r="Q2077">
            <v>2</v>
          </cell>
          <cell r="R2077">
            <v>4677</v>
          </cell>
        </row>
        <row r="2078">
          <cell r="N2078" t="str">
            <v>Centro Educativo</v>
          </cell>
          <cell r="O2078" t="str">
            <v>Liberia</v>
          </cell>
          <cell r="P2078" t="str">
            <v>Esc. La Virgen</v>
          </cell>
          <cell r="Q2078">
            <v>5</v>
          </cell>
          <cell r="R2078">
            <v>2298</v>
          </cell>
        </row>
        <row r="2079">
          <cell r="N2079" t="str">
            <v>Centro Educativo</v>
          </cell>
          <cell r="O2079" t="str">
            <v>Liberia</v>
          </cell>
          <cell r="P2079" t="str">
            <v>Esc. Laboratorio John Fitzgerald Kennedy</v>
          </cell>
          <cell r="Q2079">
            <v>2</v>
          </cell>
          <cell r="R2079">
            <v>2299</v>
          </cell>
        </row>
        <row r="2080">
          <cell r="N2080" t="str">
            <v>Centro Educativo</v>
          </cell>
          <cell r="O2080" t="str">
            <v>Liberia</v>
          </cell>
          <cell r="P2080" t="str">
            <v>Esc. Las Brisas</v>
          </cell>
          <cell r="Q2080">
            <v>1</v>
          </cell>
          <cell r="R2080">
            <v>2300</v>
          </cell>
        </row>
        <row r="2081">
          <cell r="N2081" t="str">
            <v>Centro Educativo</v>
          </cell>
          <cell r="O2081" t="str">
            <v>Liberia</v>
          </cell>
          <cell r="P2081" t="str">
            <v>Esc. Las Delicias</v>
          </cell>
          <cell r="Q2081">
            <v>4</v>
          </cell>
          <cell r="R2081">
            <v>2262</v>
          </cell>
        </row>
        <row r="2082">
          <cell r="N2082" t="str">
            <v>Centro Educativo</v>
          </cell>
          <cell r="O2082" t="str">
            <v>Liberia</v>
          </cell>
          <cell r="P2082" t="str">
            <v>Esc. Las Lilas</v>
          </cell>
          <cell r="Q2082">
            <v>4</v>
          </cell>
          <cell r="R2082">
            <v>2301</v>
          </cell>
        </row>
        <row r="2083">
          <cell r="N2083" t="str">
            <v>Centro Educativo</v>
          </cell>
          <cell r="O2083" t="str">
            <v>Liberia</v>
          </cell>
          <cell r="P2083" t="str">
            <v>Esc. Las Vueltas</v>
          </cell>
          <cell r="Q2083">
            <v>1</v>
          </cell>
          <cell r="R2083">
            <v>2286</v>
          </cell>
        </row>
        <row r="2084">
          <cell r="N2084" t="str">
            <v>Centro Educativo</v>
          </cell>
          <cell r="O2084" t="str">
            <v>Liberia</v>
          </cell>
          <cell r="P2084" t="str">
            <v>Esc. Limonal</v>
          </cell>
          <cell r="Q2084">
            <v>3</v>
          </cell>
          <cell r="R2084">
            <v>2302</v>
          </cell>
        </row>
        <row r="2085">
          <cell r="N2085" t="str">
            <v>Centro Educativo</v>
          </cell>
          <cell r="O2085" t="str">
            <v>Liberia</v>
          </cell>
          <cell r="P2085" t="str">
            <v>Esc. Llanos De Cortés</v>
          </cell>
          <cell r="Q2085">
            <v>3</v>
          </cell>
          <cell r="R2085">
            <v>2307</v>
          </cell>
        </row>
        <row r="2086">
          <cell r="N2086" t="str">
            <v>Centro Educativo</v>
          </cell>
          <cell r="O2086" t="str">
            <v>Liberia</v>
          </cell>
          <cell r="P2086" t="str">
            <v>Esc. Los Andes</v>
          </cell>
          <cell r="Q2086">
            <v>1</v>
          </cell>
          <cell r="R2086">
            <v>2303</v>
          </cell>
        </row>
        <row r="2087">
          <cell r="N2087" t="str">
            <v>Centro Educativo</v>
          </cell>
          <cell r="O2087" t="str">
            <v>Liberia</v>
          </cell>
          <cell r="P2087" t="str">
            <v>Esc. Los Ángeles (Bagaces)</v>
          </cell>
          <cell r="Q2087">
            <v>3</v>
          </cell>
          <cell r="R2087">
            <v>4987</v>
          </cell>
        </row>
        <row r="2088">
          <cell r="N2088" t="str">
            <v>Centro Educativo</v>
          </cell>
          <cell r="O2088" t="str">
            <v>Liberia</v>
          </cell>
          <cell r="P2088" t="str">
            <v>Esc. Los Ángeles (Liberia)</v>
          </cell>
          <cell r="Q2088">
            <v>4</v>
          </cell>
          <cell r="R2088">
            <v>5520</v>
          </cell>
        </row>
        <row r="2089">
          <cell r="N2089" t="str">
            <v>Centro Educativo</v>
          </cell>
          <cell r="O2089" t="str">
            <v>Liberia</v>
          </cell>
          <cell r="P2089" t="str">
            <v>Esc. Los Ángeles (Santa Cecilia)</v>
          </cell>
          <cell r="Q2089">
            <v>5</v>
          </cell>
          <cell r="R2089">
            <v>2285</v>
          </cell>
        </row>
        <row r="2090">
          <cell r="N2090" t="str">
            <v>Centro Educativo</v>
          </cell>
          <cell r="O2090" t="str">
            <v>Liberia</v>
          </cell>
          <cell r="P2090" t="str">
            <v>Esc. Los Ángeles (Santa Cecilia)-Unidocente</v>
          </cell>
          <cell r="Q2090">
            <v>5</v>
          </cell>
          <cell r="R2090">
            <v>3804</v>
          </cell>
        </row>
        <row r="2091">
          <cell r="N2091" t="str">
            <v>Centro Educativo</v>
          </cell>
          <cell r="O2091" t="str">
            <v>Liberia</v>
          </cell>
          <cell r="P2091" t="str">
            <v>Esc. Los Inocentes</v>
          </cell>
          <cell r="Q2091">
            <v>5</v>
          </cell>
          <cell r="R2091">
            <v>2304</v>
          </cell>
        </row>
        <row r="2092">
          <cell r="N2092" t="str">
            <v>Centro Educativo</v>
          </cell>
          <cell r="O2092" t="str">
            <v>Liberia</v>
          </cell>
          <cell r="P2092" t="str">
            <v>Esc. Los Lagos</v>
          </cell>
          <cell r="Q2092">
            <v>2</v>
          </cell>
          <cell r="R2092">
            <v>5692</v>
          </cell>
        </row>
        <row r="2093">
          <cell r="N2093" t="str">
            <v>Centro Educativo</v>
          </cell>
          <cell r="O2093" t="str">
            <v>Liberia</v>
          </cell>
          <cell r="P2093" t="str">
            <v>Esc. Los Palmares</v>
          </cell>
          <cell r="Q2093">
            <v>5</v>
          </cell>
          <cell r="R2093">
            <v>3796</v>
          </cell>
        </row>
        <row r="2094">
          <cell r="N2094" t="str">
            <v>Centro Educativo</v>
          </cell>
          <cell r="O2094" t="str">
            <v>Liberia</v>
          </cell>
          <cell r="P2094" t="str">
            <v>Esc. Maquencal</v>
          </cell>
          <cell r="Q2094">
            <v>5</v>
          </cell>
          <cell r="R2094">
            <v>2254</v>
          </cell>
        </row>
        <row r="2095">
          <cell r="N2095" t="str">
            <v>Centro Educativo</v>
          </cell>
          <cell r="O2095" t="str">
            <v>Liberia</v>
          </cell>
          <cell r="P2095" t="str">
            <v>Esc. Marcelino García Flamenco</v>
          </cell>
          <cell r="Q2095">
            <v>4</v>
          </cell>
          <cell r="R2095">
            <v>2288</v>
          </cell>
        </row>
        <row r="2096">
          <cell r="N2096" t="str">
            <v>Centro Educativo</v>
          </cell>
          <cell r="O2096" t="str">
            <v>Liberia</v>
          </cell>
          <cell r="P2096" t="str">
            <v>Esc. Montenegro</v>
          </cell>
          <cell r="Q2096">
            <v>3</v>
          </cell>
          <cell r="R2096">
            <v>2306</v>
          </cell>
        </row>
        <row r="2097">
          <cell r="N2097" t="str">
            <v>Centro Educativo</v>
          </cell>
          <cell r="O2097" t="str">
            <v>Liberia</v>
          </cell>
          <cell r="P2097" t="str">
            <v>Esc. Moracia</v>
          </cell>
          <cell r="Q2097">
            <v>4</v>
          </cell>
          <cell r="R2097">
            <v>2308</v>
          </cell>
        </row>
        <row r="2098">
          <cell r="N2098" t="str">
            <v>Centro Educativo</v>
          </cell>
          <cell r="O2098" t="str">
            <v>Liberia</v>
          </cell>
          <cell r="P2098" t="str">
            <v>Esc. Nueva Generación</v>
          </cell>
          <cell r="Q2098">
            <v>4</v>
          </cell>
          <cell r="R2098">
            <v>2271</v>
          </cell>
        </row>
        <row r="2099">
          <cell r="N2099" t="str">
            <v>Centro Educativo</v>
          </cell>
          <cell r="O2099" t="str">
            <v>Liberia</v>
          </cell>
          <cell r="P2099" t="str">
            <v>Esc. Pelón De La Bajura</v>
          </cell>
          <cell r="Q2099">
            <v>2</v>
          </cell>
          <cell r="R2099">
            <v>2330</v>
          </cell>
        </row>
        <row r="2100">
          <cell r="N2100" t="str">
            <v>Centro Educativo</v>
          </cell>
          <cell r="O2100" t="str">
            <v>Liberia</v>
          </cell>
          <cell r="P2100" t="str">
            <v>Esc. Piedras Azules</v>
          </cell>
          <cell r="Q2100">
            <v>5</v>
          </cell>
          <cell r="R2100">
            <v>3931</v>
          </cell>
        </row>
        <row r="2101">
          <cell r="N2101" t="str">
            <v>Centro Educativo</v>
          </cell>
          <cell r="O2101" t="str">
            <v>Liberia</v>
          </cell>
          <cell r="P2101" t="str">
            <v>Esc. Pijije</v>
          </cell>
          <cell r="Q2101">
            <v>3</v>
          </cell>
          <cell r="R2101">
            <v>2283</v>
          </cell>
        </row>
        <row r="2102">
          <cell r="N2102" t="str">
            <v>Centro Educativo</v>
          </cell>
          <cell r="O2102" t="str">
            <v>Liberia</v>
          </cell>
          <cell r="P2102" t="str">
            <v>Esc. Pueblo Nuevo (Bagaces)</v>
          </cell>
          <cell r="Q2102">
            <v>3</v>
          </cell>
          <cell r="R2102">
            <v>2310</v>
          </cell>
        </row>
        <row r="2103">
          <cell r="N2103" t="str">
            <v>Centro Educativo</v>
          </cell>
          <cell r="O2103" t="str">
            <v>Liberia</v>
          </cell>
          <cell r="P2103" t="str">
            <v>Esc. Pueblo Nuevo (Liberia)</v>
          </cell>
          <cell r="Q2103">
            <v>4</v>
          </cell>
          <cell r="R2103">
            <v>2253</v>
          </cell>
        </row>
        <row r="2104">
          <cell r="N2104" t="str">
            <v>Centro Educativo</v>
          </cell>
          <cell r="O2104" t="str">
            <v>Liberia</v>
          </cell>
          <cell r="P2104" t="str">
            <v>Esc. Rincón De La Cruz</v>
          </cell>
          <cell r="Q2104">
            <v>3</v>
          </cell>
          <cell r="R2104">
            <v>2311</v>
          </cell>
        </row>
        <row r="2105">
          <cell r="N2105" t="str">
            <v>Centro Educativo</v>
          </cell>
          <cell r="O2105" t="str">
            <v>Liberia</v>
          </cell>
          <cell r="P2105" t="str">
            <v>Esc. Rincón De La Vieja</v>
          </cell>
          <cell r="Q2105">
            <v>4</v>
          </cell>
          <cell r="R2105">
            <v>2294</v>
          </cell>
        </row>
        <row r="2106">
          <cell r="N2106" t="str">
            <v>Centro Educativo</v>
          </cell>
          <cell r="O2106" t="str">
            <v>Liberia</v>
          </cell>
          <cell r="P2106" t="str">
            <v>Esc. Rodeito</v>
          </cell>
          <cell r="Q2106">
            <v>4</v>
          </cell>
          <cell r="R2106">
            <v>2269</v>
          </cell>
        </row>
        <row r="2107">
          <cell r="N2107" t="str">
            <v>Centro Educativo</v>
          </cell>
          <cell r="O2107" t="str">
            <v>Liberia</v>
          </cell>
          <cell r="P2107" t="str">
            <v>Esc. Salitral</v>
          </cell>
          <cell r="Q2107">
            <v>3</v>
          </cell>
          <cell r="R2107">
            <v>2313</v>
          </cell>
        </row>
        <row r="2108">
          <cell r="N2108" t="str">
            <v>Centro Educativo</v>
          </cell>
          <cell r="O2108" t="str">
            <v>Liberia</v>
          </cell>
          <cell r="P2108" t="str">
            <v>Esc. Salvador Villar Muñoz</v>
          </cell>
          <cell r="Q2108">
            <v>1</v>
          </cell>
          <cell r="R2108">
            <v>2293</v>
          </cell>
        </row>
        <row r="2109">
          <cell r="N2109" t="str">
            <v>Centro Educativo</v>
          </cell>
          <cell r="O2109" t="str">
            <v>Liberia</v>
          </cell>
          <cell r="P2109" t="str">
            <v>Esc. San Bernardo</v>
          </cell>
          <cell r="Q2109">
            <v>3</v>
          </cell>
          <cell r="R2109">
            <v>2314</v>
          </cell>
        </row>
        <row r="2110">
          <cell r="N2110" t="str">
            <v>Centro Educativo</v>
          </cell>
          <cell r="O2110" t="str">
            <v>Liberia</v>
          </cell>
          <cell r="P2110" t="str">
            <v>Esc. San Dimas</v>
          </cell>
          <cell r="Q2110">
            <v>1</v>
          </cell>
          <cell r="R2110">
            <v>2315</v>
          </cell>
        </row>
        <row r="2111">
          <cell r="N2111" t="str">
            <v>Centro Educativo</v>
          </cell>
          <cell r="O2111" t="str">
            <v>Liberia</v>
          </cell>
          <cell r="P2111" t="str">
            <v>Esc. San Fernando</v>
          </cell>
          <cell r="Q2111">
            <v>1</v>
          </cell>
          <cell r="R2111">
            <v>2312</v>
          </cell>
        </row>
        <row r="2112">
          <cell r="N2112" t="str">
            <v>Centro Educativo</v>
          </cell>
          <cell r="O2112" t="str">
            <v>Liberia</v>
          </cell>
          <cell r="P2112" t="str">
            <v>Esc. San Isidro</v>
          </cell>
          <cell r="Q2112">
            <v>3</v>
          </cell>
          <cell r="R2112">
            <v>2316</v>
          </cell>
        </row>
        <row r="2113">
          <cell r="N2113" t="str">
            <v>Centro Educativo</v>
          </cell>
          <cell r="O2113" t="str">
            <v>Liberia</v>
          </cell>
          <cell r="P2113" t="str">
            <v>Esc. San Jorge</v>
          </cell>
          <cell r="Q2113">
            <v>4</v>
          </cell>
          <cell r="R2113">
            <v>2317</v>
          </cell>
        </row>
        <row r="2114">
          <cell r="N2114" t="str">
            <v>Centro Educativo</v>
          </cell>
          <cell r="O2114" t="str">
            <v>Liberia</v>
          </cell>
          <cell r="P2114" t="str">
            <v>Esc. San Pablo</v>
          </cell>
          <cell r="Q2114">
            <v>5</v>
          </cell>
          <cell r="R2114">
            <v>3793</v>
          </cell>
        </row>
        <row r="2115">
          <cell r="N2115" t="str">
            <v>Centro Educativo</v>
          </cell>
          <cell r="O2115" t="str">
            <v>Liberia</v>
          </cell>
          <cell r="P2115" t="str">
            <v>Esc. San Pedro De Mogote</v>
          </cell>
          <cell r="Q2115">
            <v>3</v>
          </cell>
          <cell r="R2115">
            <v>2318</v>
          </cell>
        </row>
        <row r="2116">
          <cell r="N2116" t="str">
            <v>Centro Educativo</v>
          </cell>
          <cell r="O2116" t="str">
            <v>Liberia</v>
          </cell>
          <cell r="P2116" t="str">
            <v>Esc. San Rafael</v>
          </cell>
          <cell r="Q2116">
            <v>5</v>
          </cell>
          <cell r="R2116">
            <v>3890</v>
          </cell>
        </row>
        <row r="2117">
          <cell r="N2117" t="str">
            <v>Centro Educativo</v>
          </cell>
          <cell r="O2117" t="str">
            <v>Liberia</v>
          </cell>
          <cell r="P2117" t="str">
            <v>Esc. San Vicente</v>
          </cell>
          <cell r="Q2117">
            <v>5</v>
          </cell>
          <cell r="R2117">
            <v>2261</v>
          </cell>
        </row>
        <row r="2118">
          <cell r="N2118" t="str">
            <v>Centro Educativo</v>
          </cell>
          <cell r="O2118" t="str">
            <v>Liberia</v>
          </cell>
          <cell r="P2118" t="str">
            <v>Esc. Santa Cecilia</v>
          </cell>
          <cell r="Q2118">
            <v>5</v>
          </cell>
          <cell r="R2118">
            <v>2321</v>
          </cell>
        </row>
        <row r="2119">
          <cell r="N2119" t="str">
            <v>Centro Educativo</v>
          </cell>
          <cell r="O2119" t="str">
            <v>Liberia</v>
          </cell>
          <cell r="P2119" t="str">
            <v>Esc. Santa Elena</v>
          </cell>
          <cell r="Q2119">
            <v>5</v>
          </cell>
          <cell r="R2119">
            <v>2281</v>
          </cell>
        </row>
        <row r="2120">
          <cell r="N2120" t="str">
            <v>Centro Educativo</v>
          </cell>
          <cell r="O2120" t="str">
            <v>Liberia</v>
          </cell>
          <cell r="P2120" t="str">
            <v>Esc. Santa Fe</v>
          </cell>
          <cell r="Q2120">
            <v>3</v>
          </cell>
          <cell r="R2120">
            <v>2322</v>
          </cell>
        </row>
        <row r="2121">
          <cell r="N2121" t="str">
            <v>Centro Educativo</v>
          </cell>
          <cell r="O2121" t="str">
            <v>Liberia</v>
          </cell>
          <cell r="P2121" t="str">
            <v>Esc. Sonzapote</v>
          </cell>
          <cell r="Q2121">
            <v>1</v>
          </cell>
          <cell r="R2121">
            <v>2327</v>
          </cell>
        </row>
        <row r="2122">
          <cell r="N2122" t="str">
            <v>Centro Educativo</v>
          </cell>
          <cell r="O2122" t="str">
            <v>Liberia</v>
          </cell>
          <cell r="P2122" t="str">
            <v>Esc. Tempatal</v>
          </cell>
          <cell r="Q2122">
            <v>1</v>
          </cell>
          <cell r="R2122">
            <v>2252</v>
          </cell>
        </row>
        <row r="2123">
          <cell r="N2123" t="str">
            <v>Centro Educativo</v>
          </cell>
          <cell r="O2123" t="str">
            <v>Liberia</v>
          </cell>
          <cell r="P2123" t="str">
            <v>Experimental Bilingüe De La Cruz</v>
          </cell>
          <cell r="Q2123">
            <v>1</v>
          </cell>
          <cell r="R2123">
            <v>4100</v>
          </cell>
        </row>
        <row r="2124">
          <cell r="N2124" t="str">
            <v>Centro Educativo</v>
          </cell>
          <cell r="O2124" t="str">
            <v>Liberia</v>
          </cell>
          <cell r="P2124" t="str">
            <v>Instituto De Guanacaste</v>
          </cell>
          <cell r="Q2124">
            <v>2</v>
          </cell>
          <cell r="R2124">
            <v>4102</v>
          </cell>
        </row>
        <row r="2125">
          <cell r="N2125" t="str">
            <v>Centro Educativo</v>
          </cell>
          <cell r="O2125" t="str">
            <v>Liberia</v>
          </cell>
          <cell r="P2125" t="str">
            <v>Ipec Liberia</v>
          </cell>
          <cell r="Q2125">
            <v>4</v>
          </cell>
          <cell r="R2125">
            <v>4870</v>
          </cell>
        </row>
        <row r="2126">
          <cell r="N2126" t="str">
            <v>Centro Educativo</v>
          </cell>
          <cell r="O2126" t="str">
            <v>Liberia</v>
          </cell>
          <cell r="P2126" t="str">
            <v>J.N. Liberia</v>
          </cell>
          <cell r="Q2126">
            <v>2</v>
          </cell>
          <cell r="R2126">
            <v>2270</v>
          </cell>
        </row>
        <row r="2127">
          <cell r="N2127" t="str">
            <v>Centro Educativo</v>
          </cell>
          <cell r="O2127" t="str">
            <v>Liberia</v>
          </cell>
          <cell r="P2127" t="str">
            <v>J.N. San Roque</v>
          </cell>
          <cell r="Q2127">
            <v>2</v>
          </cell>
          <cell r="R2127">
            <v>2320</v>
          </cell>
        </row>
        <row r="2128">
          <cell r="N2128" t="str">
            <v>Centro Educativo</v>
          </cell>
          <cell r="O2128" t="str">
            <v>Liberia</v>
          </cell>
          <cell r="P2128" t="str">
            <v>Liceo Artístico Felipe Pérez Pérez</v>
          </cell>
          <cell r="Q2128">
            <v>2</v>
          </cell>
          <cell r="R2128">
            <v>4096</v>
          </cell>
        </row>
        <row r="2129">
          <cell r="N2129" t="str">
            <v>Centro Educativo</v>
          </cell>
          <cell r="O2129" t="str">
            <v>Liberia</v>
          </cell>
          <cell r="P2129" t="str">
            <v>Liceo Cuajiniquil</v>
          </cell>
          <cell r="Q2129">
            <v>1</v>
          </cell>
          <cell r="R2129">
            <v>5844</v>
          </cell>
        </row>
        <row r="2130">
          <cell r="N2130" t="str">
            <v>Centro Educativo</v>
          </cell>
          <cell r="O2130" t="str">
            <v>Liberia</v>
          </cell>
          <cell r="P2130" t="str">
            <v>Liceo De Guardia</v>
          </cell>
          <cell r="Q2130">
            <v>2</v>
          </cell>
          <cell r="R2130">
            <v>5535</v>
          </cell>
        </row>
        <row r="2131">
          <cell r="N2131" t="str">
            <v>Centro Educativo</v>
          </cell>
          <cell r="O2131" t="str">
            <v>Liberia</v>
          </cell>
          <cell r="P2131" t="str">
            <v>Liceo El Consuelo</v>
          </cell>
          <cell r="Q2131">
            <v>4</v>
          </cell>
          <cell r="R2131">
            <v>5845</v>
          </cell>
        </row>
        <row r="2132">
          <cell r="N2132" t="str">
            <v>Centro Educativo</v>
          </cell>
          <cell r="O2132" t="str">
            <v>Liberia</v>
          </cell>
          <cell r="P2132" t="str">
            <v>Liceo Juntas De Caoba</v>
          </cell>
          <cell r="Q2132">
            <v>5</v>
          </cell>
          <cell r="R2132">
            <v>5590</v>
          </cell>
        </row>
        <row r="2133">
          <cell r="N2133" t="str">
            <v>Centro Educativo</v>
          </cell>
          <cell r="O2133" t="str">
            <v>Liberia</v>
          </cell>
          <cell r="P2133" t="str">
            <v>Liceo Laboratorio De Liberia</v>
          </cell>
          <cell r="Q2133">
            <v>4</v>
          </cell>
          <cell r="R2133">
            <v>4103</v>
          </cell>
        </row>
        <row r="2134">
          <cell r="N2134" t="str">
            <v>Centro Educativo</v>
          </cell>
          <cell r="O2134" t="str">
            <v>Liberia</v>
          </cell>
          <cell r="P2134" t="str">
            <v>Liceo Rural Bella Vista</v>
          </cell>
          <cell r="Q2134">
            <v>5</v>
          </cell>
          <cell r="R2134">
            <v>5897</v>
          </cell>
        </row>
        <row r="2135">
          <cell r="N2135" t="str">
            <v>Centro Educativo</v>
          </cell>
          <cell r="O2135" t="str">
            <v>Liberia</v>
          </cell>
          <cell r="P2135" t="str">
            <v>Liceo Rural La Garita</v>
          </cell>
          <cell r="Q2135">
            <v>1</v>
          </cell>
          <cell r="R2135">
            <v>5708</v>
          </cell>
        </row>
        <row r="2136">
          <cell r="N2136" t="str">
            <v>Centro Educativo</v>
          </cell>
          <cell r="O2136" t="str">
            <v>Liberia</v>
          </cell>
          <cell r="P2136" t="str">
            <v>Liceo Rural Piedras Azules</v>
          </cell>
          <cell r="Q2136">
            <v>5</v>
          </cell>
          <cell r="R2136">
            <v>5674</v>
          </cell>
        </row>
        <row r="2137">
          <cell r="N2137" t="str">
            <v>Centro Educativo</v>
          </cell>
          <cell r="O2137" t="str">
            <v>Liberia</v>
          </cell>
          <cell r="P2137" t="str">
            <v>Nocturno De Bagaces</v>
          </cell>
          <cell r="Q2137">
            <v>3</v>
          </cell>
          <cell r="R2137">
            <v>6475</v>
          </cell>
        </row>
        <row r="2138">
          <cell r="N2138" t="str">
            <v>Centro Educativo</v>
          </cell>
          <cell r="O2138" t="str">
            <v>Liberia</v>
          </cell>
          <cell r="P2138" t="str">
            <v>Nocturno De Liberia</v>
          </cell>
          <cell r="Q2138">
            <v>4</v>
          </cell>
          <cell r="R2138">
            <v>4869</v>
          </cell>
        </row>
        <row r="2139">
          <cell r="N2139" t="str">
            <v>Centro Educativo</v>
          </cell>
          <cell r="O2139" t="str">
            <v>Liberia</v>
          </cell>
          <cell r="P2139" t="str">
            <v>Nocturno La Cruz</v>
          </cell>
          <cell r="Q2139">
            <v>1</v>
          </cell>
          <cell r="R2139">
            <v>4867</v>
          </cell>
        </row>
        <row r="2140">
          <cell r="N2140" t="str">
            <v>Centro Educativo</v>
          </cell>
          <cell r="O2140" t="str">
            <v>Liberia</v>
          </cell>
          <cell r="P2140" t="str">
            <v>Prog. Educ. Abierta Liberia</v>
          </cell>
          <cell r="Q2140">
            <v>1</v>
          </cell>
          <cell r="R2140">
            <v>6611</v>
          </cell>
        </row>
        <row r="2141">
          <cell r="N2141" t="str">
            <v>Centro Educativo</v>
          </cell>
          <cell r="O2141" t="str">
            <v>Liberia</v>
          </cell>
          <cell r="P2141" t="str">
            <v>Programa Itinerante Artes Plásticas</v>
          </cell>
          <cell r="Q2141">
            <v>2</v>
          </cell>
          <cell r="R2141">
            <v>4990</v>
          </cell>
        </row>
        <row r="2142">
          <cell r="N2142" t="str">
            <v>Centro Educativo</v>
          </cell>
          <cell r="O2142" t="str">
            <v>Liberia</v>
          </cell>
          <cell r="P2142" t="str">
            <v>Programa Itinerante Segunda Lengua Trans</v>
          </cell>
          <cell r="Q2142">
            <v>2</v>
          </cell>
          <cell r="R2142">
            <v>5558</v>
          </cell>
        </row>
        <row r="2143">
          <cell r="N2143" t="str">
            <v>Centro Educativo</v>
          </cell>
          <cell r="O2143" t="str">
            <v>Liberia</v>
          </cell>
          <cell r="P2143" t="str">
            <v>Serv. Itin. Ens. Espec. Liberia</v>
          </cell>
          <cell r="Q2143">
            <v>1</v>
          </cell>
          <cell r="R2143">
            <v>5254</v>
          </cell>
        </row>
        <row r="2144">
          <cell r="N2144" t="str">
            <v>Centro Educativo</v>
          </cell>
          <cell r="O2144" t="str">
            <v>Liberia</v>
          </cell>
          <cell r="P2144" t="str">
            <v>Telesecundaria Las Brisas</v>
          </cell>
          <cell r="Q2144">
            <v>1</v>
          </cell>
          <cell r="R2144">
            <v>5588</v>
          </cell>
        </row>
        <row r="2145">
          <cell r="N2145" t="str">
            <v>Centro Educativo</v>
          </cell>
          <cell r="O2145" t="str">
            <v>Limón</v>
          </cell>
          <cell r="P2145" t="str">
            <v>C.T.P. De Bataan</v>
          </cell>
          <cell r="Q2145">
            <v>9</v>
          </cell>
          <cell r="R2145">
            <v>4222</v>
          </cell>
        </row>
        <row r="2146">
          <cell r="N2146" t="str">
            <v>Centro Educativo</v>
          </cell>
          <cell r="O2146" t="str">
            <v>Limón</v>
          </cell>
          <cell r="P2146" t="str">
            <v>C.T.P. De Bataan</v>
          </cell>
          <cell r="Q2146">
            <v>9</v>
          </cell>
          <cell r="R2146">
            <v>4776</v>
          </cell>
        </row>
        <row r="2147">
          <cell r="N2147" t="str">
            <v>Centro Educativo</v>
          </cell>
          <cell r="O2147" t="str">
            <v>Limón</v>
          </cell>
          <cell r="P2147" t="str">
            <v>C.T.P. De Limon</v>
          </cell>
          <cell r="Q2147">
            <v>1</v>
          </cell>
          <cell r="R2147">
            <v>4221</v>
          </cell>
        </row>
        <row r="2148">
          <cell r="N2148" t="str">
            <v>Centro Educativo</v>
          </cell>
          <cell r="O2148" t="str">
            <v>Limón</v>
          </cell>
          <cell r="P2148" t="str">
            <v>C.T.P. De Liverpool</v>
          </cell>
          <cell r="Q2148">
            <v>7</v>
          </cell>
          <cell r="R2148">
            <v>6579</v>
          </cell>
        </row>
        <row r="2149">
          <cell r="N2149" t="str">
            <v>Centro Educativo</v>
          </cell>
          <cell r="O2149" t="str">
            <v>Limón</v>
          </cell>
          <cell r="P2149" t="str">
            <v>C.T.P. Padre Roberto Evans</v>
          </cell>
          <cell r="Q2149">
            <v>4</v>
          </cell>
          <cell r="R2149">
            <v>4226</v>
          </cell>
        </row>
        <row r="2150">
          <cell r="N2150" t="str">
            <v>Centro Educativo</v>
          </cell>
          <cell r="O2150" t="str">
            <v>Limón</v>
          </cell>
          <cell r="P2150" t="str">
            <v>C.T.P. Padre Roberto Evans</v>
          </cell>
          <cell r="Q2150">
            <v>4</v>
          </cell>
          <cell r="R2150">
            <v>4787</v>
          </cell>
        </row>
        <row r="2151">
          <cell r="N2151" t="str">
            <v>Centro Educativo</v>
          </cell>
          <cell r="O2151" t="str">
            <v>Limón</v>
          </cell>
          <cell r="P2151" t="str">
            <v>C.T.P. Valle La Estrella</v>
          </cell>
          <cell r="Q2151">
            <v>3</v>
          </cell>
          <cell r="R2151">
            <v>4224</v>
          </cell>
        </row>
        <row r="2152">
          <cell r="N2152" t="str">
            <v>Centro Educativo</v>
          </cell>
          <cell r="O2152" t="str">
            <v>Limón</v>
          </cell>
          <cell r="P2152" t="str">
            <v>Cindea 28 Millas</v>
          </cell>
          <cell r="Q2152">
            <v>9</v>
          </cell>
          <cell r="R2152">
            <v>5687</v>
          </cell>
        </row>
        <row r="2153">
          <cell r="N2153" t="str">
            <v>Centro Educativo</v>
          </cell>
          <cell r="O2153" t="str">
            <v>Limón</v>
          </cell>
          <cell r="P2153" t="str">
            <v>Cindea El Cocal</v>
          </cell>
          <cell r="Q2153">
            <v>5</v>
          </cell>
          <cell r="R2153">
            <v>6833</v>
          </cell>
        </row>
        <row r="2154">
          <cell r="N2154" t="str">
            <v>Centro Educativo</v>
          </cell>
          <cell r="O2154" t="str">
            <v>Limón</v>
          </cell>
          <cell r="P2154" t="str">
            <v>Cindea Herediana</v>
          </cell>
          <cell r="Q2154">
            <v>6</v>
          </cell>
          <cell r="R2154">
            <v>6499</v>
          </cell>
        </row>
        <row r="2155">
          <cell r="N2155" t="str">
            <v>Centro Educativo</v>
          </cell>
          <cell r="O2155" t="str">
            <v>Limón</v>
          </cell>
          <cell r="P2155" t="str">
            <v>Cindea La Bomba</v>
          </cell>
          <cell r="Q2155">
            <v>2</v>
          </cell>
          <cell r="R2155">
            <v>6511</v>
          </cell>
        </row>
        <row r="2156">
          <cell r="N2156" t="str">
            <v>Centro Educativo</v>
          </cell>
          <cell r="O2156" t="str">
            <v>Limón</v>
          </cell>
          <cell r="P2156" t="str">
            <v>Cindea La Florida</v>
          </cell>
          <cell r="Q2156">
            <v>6</v>
          </cell>
          <cell r="R2156">
            <v>5889</v>
          </cell>
        </row>
        <row r="2157">
          <cell r="N2157" t="str">
            <v>Centro Educativo</v>
          </cell>
          <cell r="O2157" t="str">
            <v>Limón</v>
          </cell>
          <cell r="P2157" t="str">
            <v>Cindea Limon</v>
          </cell>
          <cell r="Q2157">
            <v>1</v>
          </cell>
          <cell r="R2157">
            <v>5688</v>
          </cell>
        </row>
        <row r="2158">
          <cell r="N2158" t="str">
            <v>Centro Educativo</v>
          </cell>
          <cell r="O2158" t="str">
            <v>Limón</v>
          </cell>
          <cell r="P2158" t="str">
            <v>Cnvmts. C.T.P. Limón</v>
          </cell>
          <cell r="Q2158">
            <v>1</v>
          </cell>
          <cell r="R2158">
            <v>6261</v>
          </cell>
        </row>
        <row r="2159">
          <cell r="N2159" t="str">
            <v>Centro Educativo</v>
          </cell>
          <cell r="O2159" t="str">
            <v>Limón</v>
          </cell>
          <cell r="P2159" t="str">
            <v>Cnvmts. C.T.P. Roberto Evans De Siquirres</v>
          </cell>
          <cell r="Q2159">
            <v>4</v>
          </cell>
          <cell r="R2159">
            <v>6261</v>
          </cell>
        </row>
        <row r="2160">
          <cell r="N2160" t="str">
            <v>Centro Educativo</v>
          </cell>
          <cell r="O2160" t="str">
            <v>Limón</v>
          </cell>
          <cell r="P2160" t="str">
            <v>Cnvmts. Esc. De Bataán</v>
          </cell>
          <cell r="Q2160">
            <v>9</v>
          </cell>
          <cell r="R2160">
            <v>6261</v>
          </cell>
        </row>
        <row r="2161">
          <cell r="N2161" t="str">
            <v>Centro Educativo</v>
          </cell>
          <cell r="O2161" t="str">
            <v>Limón</v>
          </cell>
          <cell r="P2161" t="str">
            <v>Cnvmts. Liceo Académico/Esc. De Sixaola</v>
          </cell>
          <cell r="Q2161">
            <v>8</v>
          </cell>
          <cell r="R2161">
            <v>6261</v>
          </cell>
        </row>
        <row r="2162">
          <cell r="N2162" t="str">
            <v>Centro Educativo</v>
          </cell>
          <cell r="O2162" t="str">
            <v>Limón</v>
          </cell>
          <cell r="P2162" t="str">
            <v>Colegio De Limon</v>
          </cell>
          <cell r="Q2162">
            <v>1</v>
          </cell>
          <cell r="R2162">
            <v>4133</v>
          </cell>
        </row>
        <row r="2163">
          <cell r="N2163" t="str">
            <v>Centro Educativo</v>
          </cell>
          <cell r="O2163" t="str">
            <v>Limón</v>
          </cell>
          <cell r="P2163" t="str">
            <v>Colegio De Pacuare</v>
          </cell>
          <cell r="Q2163">
            <v>1</v>
          </cell>
          <cell r="R2163">
            <v>6500</v>
          </cell>
        </row>
        <row r="2164">
          <cell r="N2164" t="str">
            <v>Centro Educativo</v>
          </cell>
          <cell r="O2164" t="str">
            <v>Limón</v>
          </cell>
          <cell r="P2164" t="str">
            <v>Colegio De Siquirres</v>
          </cell>
          <cell r="Q2164">
            <v>5</v>
          </cell>
          <cell r="R2164">
            <v>6717</v>
          </cell>
        </row>
        <row r="2165">
          <cell r="N2165" t="str">
            <v>Centro Educativo</v>
          </cell>
          <cell r="O2165" t="str">
            <v>Limón</v>
          </cell>
          <cell r="P2165" t="str">
            <v>Colegio Deportivo De Limon</v>
          </cell>
          <cell r="Q2165">
            <v>2</v>
          </cell>
          <cell r="R2165">
            <v>4225</v>
          </cell>
        </row>
        <row r="2166">
          <cell r="N2166" t="str">
            <v>Centro Educativo</v>
          </cell>
          <cell r="O2166" t="str">
            <v>Limón</v>
          </cell>
          <cell r="P2166" t="str">
            <v>Colegio Florida</v>
          </cell>
          <cell r="Q2166">
            <v>6</v>
          </cell>
          <cell r="R2166">
            <v>6501</v>
          </cell>
        </row>
        <row r="2167">
          <cell r="N2167" t="str">
            <v>Centro Educativo</v>
          </cell>
          <cell r="O2167" t="str">
            <v>Limón</v>
          </cell>
          <cell r="P2167" t="str">
            <v>Colegio Limon</v>
          </cell>
          <cell r="Q2167">
            <v>1</v>
          </cell>
          <cell r="R2167">
            <v>4774</v>
          </cell>
        </row>
        <row r="2168">
          <cell r="N2168" t="str">
            <v>Centro Educativo</v>
          </cell>
          <cell r="O2168" t="str">
            <v>Limón</v>
          </cell>
          <cell r="P2168" t="str">
            <v>Coned Limón</v>
          </cell>
          <cell r="Q2168">
            <v>2</v>
          </cell>
          <cell r="R2168">
            <v>6243</v>
          </cell>
        </row>
        <row r="2169">
          <cell r="N2169" t="str">
            <v>Centro Educativo</v>
          </cell>
          <cell r="O2169" t="str">
            <v>Limón</v>
          </cell>
          <cell r="P2169" t="str">
            <v>Esc. Aguas Zarcas</v>
          </cell>
          <cell r="Q2169">
            <v>2</v>
          </cell>
          <cell r="R2169">
            <v>3480</v>
          </cell>
        </row>
        <row r="2170">
          <cell r="N2170" t="str">
            <v>Centro Educativo</v>
          </cell>
          <cell r="O2170" t="str">
            <v>Limón</v>
          </cell>
          <cell r="P2170" t="str">
            <v>Esc. Altos De Bonilla</v>
          </cell>
          <cell r="Q2170">
            <v>6</v>
          </cell>
          <cell r="R2170">
            <v>3271</v>
          </cell>
        </row>
        <row r="2171">
          <cell r="N2171" t="str">
            <v>Centro Educativo</v>
          </cell>
          <cell r="O2171" t="str">
            <v>Limón</v>
          </cell>
          <cell r="P2171" t="str">
            <v>Esc. Altos De Germania</v>
          </cell>
          <cell r="Q2171">
            <v>6</v>
          </cell>
          <cell r="R2171">
            <v>5026</v>
          </cell>
        </row>
        <row r="2172">
          <cell r="N2172" t="str">
            <v>Centro Educativo</v>
          </cell>
          <cell r="O2172" t="str">
            <v>Limón</v>
          </cell>
          <cell r="P2172" t="str">
            <v>Esc. Antonio Fernandez Gamboa</v>
          </cell>
          <cell r="Q2172">
            <v>6</v>
          </cell>
          <cell r="R2172">
            <v>3418</v>
          </cell>
        </row>
        <row r="2173">
          <cell r="N2173" t="str">
            <v>Centro Educativo</v>
          </cell>
          <cell r="O2173" t="str">
            <v>Limón</v>
          </cell>
          <cell r="P2173" t="str">
            <v>Esc. Armenia</v>
          </cell>
          <cell r="Q2173">
            <v>3</v>
          </cell>
          <cell r="R2173">
            <v>3285</v>
          </cell>
        </row>
        <row r="2174">
          <cell r="N2174" t="str">
            <v>Centro Educativo</v>
          </cell>
          <cell r="O2174" t="str">
            <v>Limón</v>
          </cell>
          <cell r="P2174" t="str">
            <v>Esc. Asuncion</v>
          </cell>
          <cell r="Q2174">
            <v>2</v>
          </cell>
          <cell r="R2174">
            <v>3526</v>
          </cell>
        </row>
        <row r="2175">
          <cell r="N2175" t="str">
            <v>Centro Educativo</v>
          </cell>
          <cell r="O2175" t="str">
            <v>Limón</v>
          </cell>
          <cell r="P2175" t="str">
            <v>Esc. Atilia Mata Freses</v>
          </cell>
          <cell r="Q2175">
            <v>2</v>
          </cell>
          <cell r="R2175">
            <v>3307</v>
          </cell>
        </row>
        <row r="2176">
          <cell r="N2176" t="str">
            <v>Centro Educativo</v>
          </cell>
          <cell r="O2176" t="str">
            <v>Limón</v>
          </cell>
          <cell r="P2176" t="str">
            <v>Esc. Balvanero Vargas Molina</v>
          </cell>
          <cell r="Q2176">
            <v>2</v>
          </cell>
          <cell r="R2176">
            <v>3303</v>
          </cell>
        </row>
        <row r="2177">
          <cell r="N2177" t="str">
            <v>Centro Educativo</v>
          </cell>
          <cell r="O2177" t="str">
            <v>Limón</v>
          </cell>
          <cell r="P2177" t="str">
            <v>Esc. Bananito Norte</v>
          </cell>
          <cell r="Q2177">
            <v>2</v>
          </cell>
          <cell r="R2177">
            <v>3305</v>
          </cell>
        </row>
        <row r="2178">
          <cell r="N2178" t="str">
            <v>Centro Educativo</v>
          </cell>
          <cell r="O2178" t="str">
            <v>Limón</v>
          </cell>
          <cell r="P2178" t="str">
            <v>Esc. Bananito Sur</v>
          </cell>
          <cell r="Q2178">
            <v>2</v>
          </cell>
          <cell r="R2178">
            <v>3464</v>
          </cell>
        </row>
        <row r="2179">
          <cell r="N2179" t="str">
            <v>Centro Educativo</v>
          </cell>
          <cell r="O2179" t="str">
            <v>Limón</v>
          </cell>
          <cell r="P2179" t="str">
            <v>Esc. Barbilla</v>
          </cell>
          <cell r="Q2179">
            <v>9</v>
          </cell>
          <cell r="R2179">
            <v>3390</v>
          </cell>
        </row>
        <row r="2180">
          <cell r="N2180" t="str">
            <v>Centro Educativo</v>
          </cell>
          <cell r="O2180" t="str">
            <v>Limón</v>
          </cell>
          <cell r="P2180" t="str">
            <v>Esc. Barra De Pacuare</v>
          </cell>
          <cell r="Q2180">
            <v>4</v>
          </cell>
          <cell r="R2180">
            <v>3301</v>
          </cell>
        </row>
        <row r="2181">
          <cell r="N2181" t="str">
            <v>Centro Educativo</v>
          </cell>
          <cell r="O2181" t="str">
            <v>Limón</v>
          </cell>
          <cell r="P2181" t="str">
            <v>Esc. Barra De Parismina</v>
          </cell>
          <cell r="Q2181">
            <v>5</v>
          </cell>
          <cell r="R2181">
            <v>3306</v>
          </cell>
        </row>
        <row r="2182">
          <cell r="N2182" t="str">
            <v>Centro Educativo</v>
          </cell>
          <cell r="O2182" t="str">
            <v>Limón</v>
          </cell>
          <cell r="P2182" t="str">
            <v>Esc. Barrio Limoncito</v>
          </cell>
          <cell r="Q2182">
            <v>2</v>
          </cell>
          <cell r="R2182">
            <v>3345</v>
          </cell>
        </row>
        <row r="2183">
          <cell r="N2183" t="str">
            <v>Centro Educativo</v>
          </cell>
          <cell r="O2183" t="str">
            <v>Limón</v>
          </cell>
          <cell r="P2183" t="str">
            <v>Esc. Bataan</v>
          </cell>
          <cell r="Q2183">
            <v>9</v>
          </cell>
          <cell r="R2183">
            <v>4773</v>
          </cell>
        </row>
        <row r="2184">
          <cell r="N2184" t="str">
            <v>Centro Educativo</v>
          </cell>
          <cell r="O2184" t="str">
            <v>Limón</v>
          </cell>
          <cell r="P2184" t="str">
            <v>Esc. Bataán</v>
          </cell>
          <cell r="Q2184">
            <v>9</v>
          </cell>
          <cell r="R2184">
            <v>3367</v>
          </cell>
        </row>
        <row r="2185">
          <cell r="N2185" t="str">
            <v>Centro Educativo</v>
          </cell>
          <cell r="O2185" t="str">
            <v>Limón</v>
          </cell>
          <cell r="P2185" t="str">
            <v>Esc. Bella Vista</v>
          </cell>
          <cell r="Q2185">
            <v>6</v>
          </cell>
          <cell r="R2185">
            <v>3439</v>
          </cell>
        </row>
        <row r="2186">
          <cell r="N2186" t="str">
            <v>Centro Educativo</v>
          </cell>
          <cell r="O2186" t="str">
            <v>Limón</v>
          </cell>
          <cell r="P2186" t="str">
            <v>Esc. Betania</v>
          </cell>
          <cell r="Q2186">
            <v>4</v>
          </cell>
          <cell r="R2186">
            <v>3309</v>
          </cell>
        </row>
        <row r="2187">
          <cell r="N2187" t="str">
            <v>Centro Educativo</v>
          </cell>
          <cell r="O2187" t="str">
            <v>Limón</v>
          </cell>
          <cell r="P2187" t="str">
            <v>Esc. Beverly</v>
          </cell>
          <cell r="Q2187">
            <v>2</v>
          </cell>
          <cell r="R2187">
            <v>3308</v>
          </cell>
        </row>
        <row r="2188">
          <cell r="N2188" t="str">
            <v>Centro Educativo</v>
          </cell>
          <cell r="O2188" t="str">
            <v>Limón</v>
          </cell>
          <cell r="P2188" t="str">
            <v>Esc. Bocuare</v>
          </cell>
          <cell r="Q2188">
            <v>3</v>
          </cell>
          <cell r="R2188">
            <v>3511</v>
          </cell>
        </row>
        <row r="2189">
          <cell r="N2189" t="str">
            <v>Centro Educativo</v>
          </cell>
          <cell r="O2189" t="str">
            <v>Limón</v>
          </cell>
          <cell r="P2189" t="str">
            <v>Esc. Bonifacio</v>
          </cell>
          <cell r="Q2189">
            <v>3</v>
          </cell>
          <cell r="R2189">
            <v>3353</v>
          </cell>
        </row>
        <row r="2190">
          <cell r="N2190" t="str">
            <v>Centro Educativo</v>
          </cell>
          <cell r="O2190" t="str">
            <v>Limón</v>
          </cell>
          <cell r="P2190" t="str">
            <v>Esc. Bordon Lilan</v>
          </cell>
          <cell r="Q2190">
            <v>8</v>
          </cell>
          <cell r="R2190">
            <v>3314</v>
          </cell>
        </row>
        <row r="2191">
          <cell r="N2191" t="str">
            <v>Centro Educativo</v>
          </cell>
          <cell r="O2191" t="str">
            <v>Limón</v>
          </cell>
          <cell r="P2191" t="str">
            <v>Esc. Boston</v>
          </cell>
          <cell r="Q2191">
            <v>9</v>
          </cell>
          <cell r="R2191">
            <v>3315</v>
          </cell>
        </row>
        <row r="2192">
          <cell r="N2192" t="str">
            <v>Centro Educativo</v>
          </cell>
          <cell r="O2192" t="str">
            <v>Limón</v>
          </cell>
          <cell r="P2192" t="str">
            <v>Esc. Bristol</v>
          </cell>
          <cell r="Q2192">
            <v>9</v>
          </cell>
          <cell r="R2192">
            <v>3370</v>
          </cell>
        </row>
        <row r="2193">
          <cell r="N2193" t="str">
            <v>Centro Educativo</v>
          </cell>
          <cell r="O2193" t="str">
            <v>Limón</v>
          </cell>
          <cell r="P2193" t="str">
            <v>Esc. Buena Vista</v>
          </cell>
          <cell r="Q2193">
            <v>3</v>
          </cell>
          <cell r="R2193">
            <v>3329</v>
          </cell>
        </row>
        <row r="2194">
          <cell r="N2194" t="str">
            <v>Centro Educativo</v>
          </cell>
          <cell r="O2194" t="str">
            <v>Limón</v>
          </cell>
          <cell r="P2194" t="str">
            <v>Esc. Buenos Aires</v>
          </cell>
          <cell r="Q2194">
            <v>3</v>
          </cell>
          <cell r="R2194">
            <v>3452</v>
          </cell>
        </row>
        <row r="2195">
          <cell r="N2195" t="str">
            <v>Centro Educativo</v>
          </cell>
          <cell r="O2195" t="str">
            <v>Limón</v>
          </cell>
          <cell r="P2195" t="str">
            <v>Esc. Bufalo</v>
          </cell>
          <cell r="Q2195">
            <v>7</v>
          </cell>
          <cell r="R2195">
            <v>3320</v>
          </cell>
        </row>
        <row r="2196">
          <cell r="N2196" t="str">
            <v>Centro Educativo</v>
          </cell>
          <cell r="O2196" t="str">
            <v>Limón</v>
          </cell>
          <cell r="P2196" t="str">
            <v>Esc. Burrico</v>
          </cell>
          <cell r="Q2196">
            <v>2</v>
          </cell>
          <cell r="R2196">
            <v>3321</v>
          </cell>
        </row>
        <row r="2197">
          <cell r="N2197" t="str">
            <v>Centro Educativo</v>
          </cell>
          <cell r="O2197" t="str">
            <v>Limón</v>
          </cell>
          <cell r="P2197" t="str">
            <v>Esc. Cahuita</v>
          </cell>
          <cell r="Q2197">
            <v>8</v>
          </cell>
          <cell r="R2197">
            <v>3324</v>
          </cell>
        </row>
        <row r="2198">
          <cell r="N2198" t="str">
            <v>Centro Educativo</v>
          </cell>
          <cell r="O2198" t="str">
            <v>Limón</v>
          </cell>
          <cell r="P2198" t="str">
            <v>Esc. Caño Blanco</v>
          </cell>
          <cell r="Q2198">
            <v>5</v>
          </cell>
          <cell r="R2198">
            <v>3433</v>
          </cell>
        </row>
        <row r="2199">
          <cell r="N2199" t="str">
            <v>Centro Educativo</v>
          </cell>
          <cell r="O2199" t="str">
            <v>Limón</v>
          </cell>
          <cell r="P2199" t="str">
            <v>Esc. Caño Negro</v>
          </cell>
          <cell r="Q2199">
            <v>3</v>
          </cell>
          <cell r="R2199">
            <v>3331</v>
          </cell>
        </row>
        <row r="2200">
          <cell r="N2200" t="str">
            <v>Centro Educativo</v>
          </cell>
          <cell r="O2200" t="str">
            <v>Limón</v>
          </cell>
          <cell r="P2200" t="str">
            <v>Esc. Carbon 1</v>
          </cell>
          <cell r="Q2200">
            <v>8</v>
          </cell>
          <cell r="R2200">
            <v>3327</v>
          </cell>
        </row>
        <row r="2201">
          <cell r="N2201" t="str">
            <v>Centro Educativo</v>
          </cell>
          <cell r="O2201" t="str">
            <v>Limón</v>
          </cell>
          <cell r="P2201" t="str">
            <v>Esc. Casorla</v>
          </cell>
          <cell r="Q2201">
            <v>5</v>
          </cell>
          <cell r="R2201">
            <v>3333</v>
          </cell>
        </row>
        <row r="2202">
          <cell r="N2202" t="str">
            <v>Centro Educativo</v>
          </cell>
          <cell r="O2202" t="str">
            <v>Limón</v>
          </cell>
          <cell r="P2202" t="str">
            <v>Esc. Castillo Nuevo</v>
          </cell>
          <cell r="Q2202">
            <v>2</v>
          </cell>
          <cell r="R2202">
            <v>3449</v>
          </cell>
        </row>
        <row r="2203">
          <cell r="N2203" t="str">
            <v>Centro Educativo</v>
          </cell>
          <cell r="O2203" t="str">
            <v>Limón</v>
          </cell>
          <cell r="P2203" t="str">
            <v>Esc. Catarina</v>
          </cell>
          <cell r="Q2203">
            <v>8</v>
          </cell>
          <cell r="R2203">
            <v>3288</v>
          </cell>
        </row>
        <row r="2204">
          <cell r="N2204" t="str">
            <v>Centro Educativo</v>
          </cell>
          <cell r="O2204" t="str">
            <v>Limón</v>
          </cell>
          <cell r="P2204" t="str">
            <v>Esc. Cedar Creek</v>
          </cell>
          <cell r="Q2204">
            <v>7</v>
          </cell>
          <cell r="R2204">
            <v>3278</v>
          </cell>
        </row>
        <row r="2205">
          <cell r="N2205" t="str">
            <v>Centro Educativo</v>
          </cell>
          <cell r="O2205" t="str">
            <v>Limón</v>
          </cell>
          <cell r="P2205" t="str">
            <v>Esc. Celina</v>
          </cell>
          <cell r="Q2205">
            <v>5</v>
          </cell>
          <cell r="R2205">
            <v>3339</v>
          </cell>
        </row>
        <row r="2206">
          <cell r="N2206" t="str">
            <v>Centro Educativo</v>
          </cell>
          <cell r="O2206" t="str">
            <v>Limón</v>
          </cell>
          <cell r="P2206" t="str">
            <v>Esc. Cimarrones</v>
          </cell>
          <cell r="Q2206">
            <v>4</v>
          </cell>
          <cell r="R2206">
            <v>3342</v>
          </cell>
        </row>
        <row r="2207">
          <cell r="N2207" t="str">
            <v>Centro Educativo</v>
          </cell>
          <cell r="O2207" t="str">
            <v>Limón</v>
          </cell>
          <cell r="P2207" t="str">
            <v>Esc. Ciudadela Flores</v>
          </cell>
          <cell r="Q2207">
            <v>5</v>
          </cell>
          <cell r="R2207">
            <v>3323</v>
          </cell>
        </row>
        <row r="2208">
          <cell r="N2208" t="str">
            <v>Centro Educativo</v>
          </cell>
          <cell r="O2208" t="str">
            <v>Limón</v>
          </cell>
          <cell r="P2208" t="str">
            <v>Esc. Colonia Puriscaleña</v>
          </cell>
          <cell r="Q2208">
            <v>9</v>
          </cell>
          <cell r="R2208">
            <v>3332</v>
          </cell>
        </row>
        <row r="2209">
          <cell r="N2209" t="str">
            <v>Centro Educativo</v>
          </cell>
          <cell r="O2209" t="str">
            <v>Limón</v>
          </cell>
          <cell r="P2209" t="str">
            <v>Esc. Comadre</v>
          </cell>
          <cell r="Q2209">
            <v>8</v>
          </cell>
          <cell r="R2209">
            <v>5644</v>
          </cell>
        </row>
        <row r="2210">
          <cell r="N2210" t="str">
            <v>Centro Educativo</v>
          </cell>
          <cell r="O2210" t="str">
            <v>Limón</v>
          </cell>
          <cell r="P2210" t="str">
            <v>Esc. Concepción</v>
          </cell>
          <cell r="Q2210">
            <v>3</v>
          </cell>
          <cell r="R2210">
            <v>3351</v>
          </cell>
        </row>
        <row r="2211">
          <cell r="N2211" t="str">
            <v>Centro Educativo</v>
          </cell>
          <cell r="O2211" t="str">
            <v>Limón</v>
          </cell>
          <cell r="P2211" t="str">
            <v>Esc. Corina</v>
          </cell>
          <cell r="Q2211">
            <v>9</v>
          </cell>
          <cell r="R2211">
            <v>3356</v>
          </cell>
        </row>
        <row r="2212">
          <cell r="N2212" t="str">
            <v>Centro Educativo</v>
          </cell>
          <cell r="O2212" t="str">
            <v>Limón</v>
          </cell>
          <cell r="P2212" t="str">
            <v>Esc. Cuatro Millas (Matina)</v>
          </cell>
          <cell r="Q2212">
            <v>9</v>
          </cell>
          <cell r="R2212">
            <v>3506</v>
          </cell>
        </row>
        <row r="2213">
          <cell r="N2213" t="str">
            <v>Centro Educativo</v>
          </cell>
          <cell r="O2213" t="str">
            <v>Limón</v>
          </cell>
          <cell r="P2213" t="str">
            <v>Esc. Cuatro Millas (Siquirres)</v>
          </cell>
          <cell r="Q2213">
            <v>6</v>
          </cell>
          <cell r="R2213">
            <v>3311</v>
          </cell>
        </row>
        <row r="2214">
          <cell r="N2214" t="str">
            <v>Centro Educativo</v>
          </cell>
          <cell r="O2214" t="str">
            <v>Limón</v>
          </cell>
          <cell r="P2214" t="str">
            <v>Esc. Cultivez</v>
          </cell>
          <cell r="Q2214">
            <v>4</v>
          </cell>
          <cell r="R2214">
            <v>3363</v>
          </cell>
        </row>
        <row r="2215">
          <cell r="N2215" t="str">
            <v>Centro Educativo</v>
          </cell>
          <cell r="O2215" t="str">
            <v>Limón</v>
          </cell>
          <cell r="P2215" t="str">
            <v>Esc. Davao</v>
          </cell>
          <cell r="Q2215">
            <v>9</v>
          </cell>
          <cell r="R2215">
            <v>3268</v>
          </cell>
        </row>
        <row r="2216">
          <cell r="N2216" t="str">
            <v>Centro Educativo</v>
          </cell>
          <cell r="O2216" t="str">
            <v>Limón</v>
          </cell>
          <cell r="P2216" t="str">
            <v>Esc. Daytonia</v>
          </cell>
          <cell r="Q2216">
            <v>8</v>
          </cell>
          <cell r="R2216">
            <v>3364</v>
          </cell>
        </row>
        <row r="2217">
          <cell r="N2217" t="str">
            <v>Centro Educativo</v>
          </cell>
          <cell r="O2217" t="str">
            <v>Limón</v>
          </cell>
          <cell r="P2217" t="str">
            <v>Esc. Dindiri</v>
          </cell>
          <cell r="Q2217">
            <v>8</v>
          </cell>
          <cell r="R2217">
            <v>3366</v>
          </cell>
        </row>
        <row r="2218">
          <cell r="N2218" t="str">
            <v>Centro Educativo</v>
          </cell>
          <cell r="O2218" t="str">
            <v>Limón</v>
          </cell>
          <cell r="P2218" t="str">
            <v>Esc. Dondonia 1</v>
          </cell>
          <cell r="Q2218">
            <v>2</v>
          </cell>
          <cell r="R2218">
            <v>3326</v>
          </cell>
        </row>
        <row r="2219">
          <cell r="N2219" t="str">
            <v>Centro Educativo</v>
          </cell>
          <cell r="O2219" t="str">
            <v>Limón</v>
          </cell>
          <cell r="P2219" t="str">
            <v>Esc. Dondonia 2</v>
          </cell>
          <cell r="Q2219">
            <v>2</v>
          </cell>
          <cell r="R2219">
            <v>3424</v>
          </cell>
        </row>
        <row r="2220">
          <cell r="N2220" t="str">
            <v>Centro Educativo</v>
          </cell>
          <cell r="O2220" t="str">
            <v>Limón</v>
          </cell>
          <cell r="P2220" t="str">
            <v>Esc. Dos Ramas</v>
          </cell>
          <cell r="Q2220">
            <v>4</v>
          </cell>
          <cell r="R2220">
            <v>5326</v>
          </cell>
        </row>
        <row r="2221">
          <cell r="N2221" t="str">
            <v>Centro Educativo</v>
          </cell>
          <cell r="O2221" t="str">
            <v>Limón</v>
          </cell>
          <cell r="P2221" t="str">
            <v>Esc. El Bosque</v>
          </cell>
          <cell r="Q2221">
            <v>4</v>
          </cell>
          <cell r="R2221">
            <v>3463</v>
          </cell>
        </row>
        <row r="2222">
          <cell r="N2222" t="str">
            <v>Centro Educativo</v>
          </cell>
          <cell r="O2222" t="str">
            <v>Limón</v>
          </cell>
          <cell r="P2222" t="str">
            <v>Esc. El Carmen</v>
          </cell>
          <cell r="Q2222">
            <v>5</v>
          </cell>
          <cell r="R2222">
            <v>3396</v>
          </cell>
        </row>
        <row r="2223">
          <cell r="N2223" t="str">
            <v>Centro Educativo</v>
          </cell>
          <cell r="O2223" t="str">
            <v>Limón</v>
          </cell>
          <cell r="P2223" t="str">
            <v>Esc. El Cocal</v>
          </cell>
          <cell r="Q2223">
            <v>5</v>
          </cell>
          <cell r="R2223">
            <v>3504</v>
          </cell>
        </row>
        <row r="2224">
          <cell r="N2224" t="str">
            <v>Centro Educativo</v>
          </cell>
          <cell r="O2224" t="str">
            <v>Limón</v>
          </cell>
          <cell r="P2224" t="str">
            <v>Esc. El Coco</v>
          </cell>
          <cell r="Q2224">
            <v>5</v>
          </cell>
          <cell r="R2224">
            <v>3487</v>
          </cell>
        </row>
        <row r="2225">
          <cell r="N2225" t="str">
            <v>Centro Educativo</v>
          </cell>
          <cell r="O2225" t="str">
            <v>Limón</v>
          </cell>
          <cell r="P2225" t="str">
            <v>Esc. El Cruce</v>
          </cell>
          <cell r="Q2225">
            <v>6</v>
          </cell>
          <cell r="R2225">
            <v>3292</v>
          </cell>
        </row>
        <row r="2226">
          <cell r="N2226" t="str">
            <v>Centro Educativo</v>
          </cell>
          <cell r="O2226" t="str">
            <v>Limón</v>
          </cell>
          <cell r="P2226" t="str">
            <v>Esc. El Encanto</v>
          </cell>
          <cell r="Q2226">
            <v>4</v>
          </cell>
          <cell r="R2226">
            <v>3483</v>
          </cell>
        </row>
        <row r="2227">
          <cell r="N2227" t="str">
            <v>Centro Educativo</v>
          </cell>
          <cell r="O2227" t="str">
            <v>Limón</v>
          </cell>
          <cell r="P2227" t="str">
            <v>Esc. El Milano</v>
          </cell>
          <cell r="Q2227">
            <v>6</v>
          </cell>
          <cell r="R2227">
            <v>3471</v>
          </cell>
        </row>
        <row r="2228">
          <cell r="N2228" t="str">
            <v>Centro Educativo</v>
          </cell>
          <cell r="O2228" t="str">
            <v>Limón</v>
          </cell>
          <cell r="P2228" t="str">
            <v>Esc. El Parque</v>
          </cell>
          <cell r="Q2228">
            <v>8</v>
          </cell>
          <cell r="R2228">
            <v>3294</v>
          </cell>
        </row>
        <row r="2229">
          <cell r="N2229" t="str">
            <v>Centro Educativo</v>
          </cell>
          <cell r="O2229" t="str">
            <v>Limón</v>
          </cell>
          <cell r="P2229" t="str">
            <v>Esc. El Peje</v>
          </cell>
          <cell r="Q2229">
            <v>6</v>
          </cell>
          <cell r="R2229">
            <v>3448</v>
          </cell>
        </row>
        <row r="2230">
          <cell r="N2230" t="str">
            <v>Centro Educativo</v>
          </cell>
          <cell r="O2230" t="str">
            <v>Limón</v>
          </cell>
          <cell r="P2230" t="str">
            <v>Esc. El Porvenir</v>
          </cell>
          <cell r="Q2230">
            <v>3</v>
          </cell>
          <cell r="R2230">
            <v>3277</v>
          </cell>
        </row>
        <row r="2231">
          <cell r="N2231" t="str">
            <v>Centro Educativo</v>
          </cell>
          <cell r="O2231" t="str">
            <v>Limón</v>
          </cell>
          <cell r="P2231" t="str">
            <v>Esc. El Progreso</v>
          </cell>
          <cell r="Q2231">
            <v>3</v>
          </cell>
          <cell r="R2231">
            <v>3474</v>
          </cell>
        </row>
        <row r="2232">
          <cell r="N2232" t="str">
            <v>Centro Educativo</v>
          </cell>
          <cell r="O2232" t="str">
            <v>Limón</v>
          </cell>
          <cell r="P2232" t="str">
            <v>Esc. El Silencio</v>
          </cell>
          <cell r="Q2232">
            <v>6</v>
          </cell>
          <cell r="R2232">
            <v>3440</v>
          </cell>
        </row>
        <row r="2233">
          <cell r="N2233" t="str">
            <v>Centro Educativo</v>
          </cell>
          <cell r="O2233" t="str">
            <v>Limón</v>
          </cell>
          <cell r="P2233" t="str">
            <v>Esc. El Trébol</v>
          </cell>
          <cell r="Q2233">
            <v>2</v>
          </cell>
          <cell r="R2233">
            <v>3401</v>
          </cell>
        </row>
        <row r="2234">
          <cell r="N2234" t="str">
            <v>Centro Educativo</v>
          </cell>
          <cell r="O2234" t="str">
            <v>Limón</v>
          </cell>
          <cell r="P2234" t="str">
            <v>Esc. Estrada</v>
          </cell>
          <cell r="Q2234">
            <v>9</v>
          </cell>
          <cell r="R2234">
            <v>3402</v>
          </cell>
        </row>
        <row r="2235">
          <cell r="N2235" t="str">
            <v>Centro Educativo</v>
          </cell>
          <cell r="O2235" t="str">
            <v>Limón</v>
          </cell>
          <cell r="P2235" t="str">
            <v>Esc. Fausto Herrera Cordero</v>
          </cell>
          <cell r="Q2235">
            <v>4</v>
          </cell>
          <cell r="R2235">
            <v>3507</v>
          </cell>
        </row>
        <row r="2236">
          <cell r="N2236" t="str">
            <v>Centro Educativo</v>
          </cell>
          <cell r="O2236" t="str">
            <v>Limón</v>
          </cell>
          <cell r="P2236" t="str">
            <v>Esc. Finca Costa Rica</v>
          </cell>
          <cell r="Q2236">
            <v>8</v>
          </cell>
          <cell r="R2236">
            <v>3404</v>
          </cell>
        </row>
        <row r="2237">
          <cell r="N2237" t="str">
            <v>Centro Educativo</v>
          </cell>
          <cell r="O2237" t="str">
            <v>Limón</v>
          </cell>
          <cell r="P2237" t="str">
            <v>Esc. Finca Margarita</v>
          </cell>
          <cell r="Q2237">
            <v>8</v>
          </cell>
          <cell r="R2237">
            <v>3432</v>
          </cell>
        </row>
        <row r="2238">
          <cell r="N2238" t="str">
            <v>Centro Educativo</v>
          </cell>
          <cell r="O2238" t="str">
            <v>Limón</v>
          </cell>
          <cell r="P2238" t="str">
            <v>Esc. Finca Ocho</v>
          </cell>
          <cell r="Q2238">
            <v>3</v>
          </cell>
          <cell r="R2238">
            <v>3330</v>
          </cell>
        </row>
        <row r="2239">
          <cell r="N2239" t="str">
            <v>Centro Educativo</v>
          </cell>
          <cell r="O2239" t="str">
            <v>Limón</v>
          </cell>
          <cell r="P2239" t="str">
            <v>Esc. Florida</v>
          </cell>
          <cell r="Q2239">
            <v>6</v>
          </cell>
          <cell r="R2239">
            <v>3425</v>
          </cell>
        </row>
        <row r="2240">
          <cell r="N2240" t="str">
            <v>Centro Educativo</v>
          </cell>
          <cell r="O2240" t="str">
            <v>Limón</v>
          </cell>
          <cell r="P2240" t="str">
            <v>Esc. Freeman</v>
          </cell>
          <cell r="Q2240">
            <v>4</v>
          </cell>
          <cell r="R2240">
            <v>3525</v>
          </cell>
        </row>
        <row r="2241">
          <cell r="N2241" t="str">
            <v>Centro Educativo</v>
          </cell>
          <cell r="O2241" t="str">
            <v>Limón</v>
          </cell>
          <cell r="P2241" t="str">
            <v>Esc. Gandoca</v>
          </cell>
          <cell r="Q2241">
            <v>8</v>
          </cell>
          <cell r="R2241">
            <v>3283</v>
          </cell>
        </row>
        <row r="2242">
          <cell r="N2242" t="str">
            <v>Centro Educativo</v>
          </cell>
          <cell r="O2242" t="str">
            <v>Limón</v>
          </cell>
          <cell r="P2242" t="str">
            <v>Esc. General Tomas Guardia Gutierrez</v>
          </cell>
          <cell r="Q2242">
            <v>1</v>
          </cell>
          <cell r="R2242">
            <v>4770</v>
          </cell>
        </row>
        <row r="2243">
          <cell r="N2243" t="str">
            <v>Centro Educativo</v>
          </cell>
          <cell r="O2243" t="str">
            <v>Limón</v>
          </cell>
          <cell r="P2243" t="str">
            <v>Esc. General Tomás Guardia Gutiérrez</v>
          </cell>
          <cell r="Q2243">
            <v>1</v>
          </cell>
          <cell r="R2243">
            <v>3414</v>
          </cell>
        </row>
        <row r="2244">
          <cell r="N2244" t="str">
            <v>Centro Educativo</v>
          </cell>
          <cell r="O2244" t="str">
            <v>Limón</v>
          </cell>
          <cell r="P2244" t="str">
            <v>Esc. Germania</v>
          </cell>
          <cell r="Q2244">
            <v>6</v>
          </cell>
          <cell r="R2244">
            <v>3412</v>
          </cell>
        </row>
        <row r="2245">
          <cell r="N2245" t="str">
            <v>Centro Educativo</v>
          </cell>
          <cell r="O2245" t="str">
            <v>Limón</v>
          </cell>
          <cell r="P2245" t="str">
            <v>Esc. Goly</v>
          </cell>
          <cell r="Q2245">
            <v>9</v>
          </cell>
          <cell r="R2245">
            <v>3394</v>
          </cell>
        </row>
        <row r="2246">
          <cell r="N2246" t="str">
            <v>Centro Educativo</v>
          </cell>
          <cell r="O2246" t="str">
            <v>Limón</v>
          </cell>
          <cell r="P2246" t="str">
            <v>Esc. Grano De Oro</v>
          </cell>
          <cell r="Q2246">
            <v>6</v>
          </cell>
          <cell r="R2246">
            <v>5028</v>
          </cell>
        </row>
        <row r="2247">
          <cell r="N2247" t="str">
            <v>Centro Educativo</v>
          </cell>
          <cell r="O2247" t="str">
            <v>Limón</v>
          </cell>
          <cell r="P2247" t="str">
            <v>Esc. Guayacan</v>
          </cell>
          <cell r="Q2247">
            <v>5</v>
          </cell>
          <cell r="R2247">
            <v>3415</v>
          </cell>
        </row>
        <row r="2248">
          <cell r="N2248" t="str">
            <v>Centro Educativo</v>
          </cell>
          <cell r="O2248" t="str">
            <v>Limón</v>
          </cell>
          <cell r="P2248" t="str">
            <v>Esc. Hone Creek</v>
          </cell>
          <cell r="Q2248">
            <v>8</v>
          </cell>
          <cell r="R2248">
            <v>3373</v>
          </cell>
        </row>
        <row r="2249">
          <cell r="N2249" t="str">
            <v>Centro Educativo</v>
          </cell>
          <cell r="O2249" t="str">
            <v>Limón</v>
          </cell>
          <cell r="P2249" t="str">
            <v>Esc. I.D.A. Los Ángeles</v>
          </cell>
          <cell r="Q2249">
            <v>5</v>
          </cell>
          <cell r="R2249">
            <v>3322</v>
          </cell>
        </row>
        <row r="2250">
          <cell r="N2250" t="str">
            <v>Centro Educativo</v>
          </cell>
          <cell r="O2250" t="str">
            <v>Limón</v>
          </cell>
          <cell r="P2250" t="str">
            <v>Esc. I.D.A. Louisiana</v>
          </cell>
          <cell r="Q2250">
            <v>6</v>
          </cell>
          <cell r="R2250">
            <v>3282</v>
          </cell>
        </row>
        <row r="2251">
          <cell r="N2251" t="str">
            <v>Centro Educativo</v>
          </cell>
          <cell r="O2251" t="str">
            <v>Limón</v>
          </cell>
          <cell r="P2251" t="str">
            <v>Esc. Imperio</v>
          </cell>
          <cell r="Q2251">
            <v>5</v>
          </cell>
          <cell r="R2251">
            <v>3522</v>
          </cell>
        </row>
        <row r="2252">
          <cell r="N2252" t="str">
            <v>Centro Educativo</v>
          </cell>
          <cell r="O2252" t="str">
            <v>Limón</v>
          </cell>
          <cell r="P2252" t="str">
            <v>Esc. Indiana Dos</v>
          </cell>
          <cell r="Q2252">
            <v>4</v>
          </cell>
          <cell r="R2252">
            <v>3319</v>
          </cell>
        </row>
        <row r="2253">
          <cell r="N2253" t="str">
            <v>Centro Educativo</v>
          </cell>
          <cell r="O2253" t="str">
            <v>Limón</v>
          </cell>
          <cell r="P2253" t="str">
            <v>Esc. Indiana Tres</v>
          </cell>
          <cell r="Q2253">
            <v>4</v>
          </cell>
          <cell r="R2253">
            <v>3416</v>
          </cell>
        </row>
        <row r="2254">
          <cell r="N2254" t="str">
            <v>Centro Educativo</v>
          </cell>
          <cell r="O2254" t="str">
            <v>Limón</v>
          </cell>
          <cell r="P2254" t="str">
            <v>Esc. Justo Antonio Facio</v>
          </cell>
          <cell r="Q2254">
            <v>5</v>
          </cell>
          <cell r="R2254">
            <v>3417</v>
          </cell>
        </row>
        <row r="2255">
          <cell r="N2255" t="str">
            <v>Centro Educativo</v>
          </cell>
          <cell r="O2255" t="str">
            <v>Limón</v>
          </cell>
          <cell r="P2255" t="str">
            <v>Esc. Justo Antonio Facio</v>
          </cell>
          <cell r="Q2255">
            <v>5</v>
          </cell>
          <cell r="R2255">
            <v>4772</v>
          </cell>
        </row>
        <row r="2256">
          <cell r="N2256" t="str">
            <v>Centro Educativo</v>
          </cell>
          <cell r="O2256" t="str">
            <v>Limón</v>
          </cell>
          <cell r="P2256" t="str">
            <v>Esc. Kent De Bananito Norte</v>
          </cell>
          <cell r="Q2256">
            <v>2</v>
          </cell>
          <cell r="R2256">
            <v>3450</v>
          </cell>
        </row>
        <row r="2257">
          <cell r="N2257" t="str">
            <v>Centro Educativo</v>
          </cell>
          <cell r="O2257" t="str">
            <v>Limón</v>
          </cell>
          <cell r="P2257" t="str">
            <v>Esc. La Amelia</v>
          </cell>
          <cell r="Q2257">
            <v>5</v>
          </cell>
          <cell r="R2257">
            <v>3289</v>
          </cell>
        </row>
        <row r="2258">
          <cell r="N2258" t="str">
            <v>Centro Educativo</v>
          </cell>
          <cell r="O2258" t="str">
            <v>Limón</v>
          </cell>
          <cell r="P2258" t="str">
            <v>Esc. La Bomba</v>
          </cell>
          <cell r="Q2258">
            <v>2</v>
          </cell>
          <cell r="R2258">
            <v>3423</v>
          </cell>
        </row>
        <row r="2259">
          <cell r="N2259" t="str">
            <v>Centro Educativo</v>
          </cell>
          <cell r="O2259" t="str">
            <v>Limón</v>
          </cell>
          <cell r="P2259" t="str">
            <v>Esc. La Catalina</v>
          </cell>
          <cell r="Q2259">
            <v>6</v>
          </cell>
          <cell r="R2259">
            <v>3313</v>
          </cell>
        </row>
        <row r="2260">
          <cell r="N2260" t="str">
            <v>Centro Educativo</v>
          </cell>
          <cell r="O2260" t="str">
            <v>Limón</v>
          </cell>
          <cell r="P2260" t="str">
            <v>Esc. La Celia</v>
          </cell>
          <cell r="Q2260">
            <v>8</v>
          </cell>
          <cell r="R2260">
            <v>3523</v>
          </cell>
        </row>
        <row r="2261">
          <cell r="N2261" t="str">
            <v>Centro Educativo</v>
          </cell>
          <cell r="O2261" t="str">
            <v>Limón</v>
          </cell>
          <cell r="P2261" t="str">
            <v>Esc. La Colina</v>
          </cell>
          <cell r="Q2261">
            <v>2</v>
          </cell>
          <cell r="R2261">
            <v>3458</v>
          </cell>
        </row>
        <row r="2262">
          <cell r="N2262" t="str">
            <v>Centro Educativo</v>
          </cell>
          <cell r="O2262" t="str">
            <v>Limón</v>
          </cell>
          <cell r="P2262" t="str">
            <v>Esc. La Colonia</v>
          </cell>
          <cell r="Q2262">
            <v>3</v>
          </cell>
          <cell r="R2262">
            <v>3435</v>
          </cell>
        </row>
        <row r="2263">
          <cell r="N2263" t="str">
            <v>Centro Educativo</v>
          </cell>
          <cell r="O2263" t="str">
            <v>Limón</v>
          </cell>
          <cell r="P2263" t="str">
            <v>Esc. La Esperanza (Matina)</v>
          </cell>
          <cell r="Q2263">
            <v>9</v>
          </cell>
          <cell r="R2263">
            <v>3519</v>
          </cell>
        </row>
        <row r="2264">
          <cell r="N2264" t="str">
            <v>Centro Educativo</v>
          </cell>
          <cell r="O2264" t="str">
            <v>Limón</v>
          </cell>
          <cell r="P2264" t="str">
            <v>Esc. La Esperanza (Siquirres)</v>
          </cell>
          <cell r="Q2264">
            <v>5</v>
          </cell>
          <cell r="R2264">
            <v>3350</v>
          </cell>
        </row>
        <row r="2265">
          <cell r="N2265" t="str">
            <v>Centro Educativo</v>
          </cell>
          <cell r="O2265" t="str">
            <v>Limón</v>
          </cell>
          <cell r="P2265" t="str">
            <v>Esc. La Francia</v>
          </cell>
          <cell r="Q2265">
            <v>6</v>
          </cell>
          <cell r="R2265">
            <v>3426</v>
          </cell>
        </row>
        <row r="2266">
          <cell r="N2266" t="str">
            <v>Centro Educativo</v>
          </cell>
          <cell r="O2266" t="str">
            <v>Limón</v>
          </cell>
          <cell r="P2266" t="str">
            <v>Esc. La Guaria</v>
          </cell>
          <cell r="Q2266">
            <v>3</v>
          </cell>
          <cell r="R2266">
            <v>3517</v>
          </cell>
        </row>
        <row r="2267">
          <cell r="N2267" t="str">
            <v>Centro Educativo</v>
          </cell>
          <cell r="O2267" t="str">
            <v>Limón</v>
          </cell>
          <cell r="P2267" t="str">
            <v>Esc. La Herediana</v>
          </cell>
          <cell r="Q2267">
            <v>6</v>
          </cell>
          <cell r="R2267">
            <v>3427</v>
          </cell>
        </row>
        <row r="2268">
          <cell r="N2268" t="str">
            <v>Centro Educativo</v>
          </cell>
          <cell r="O2268" t="str">
            <v>Limón</v>
          </cell>
          <cell r="P2268" t="str">
            <v>Esc. La Herediana</v>
          </cell>
          <cell r="Q2268">
            <v>6</v>
          </cell>
          <cell r="R2268">
            <v>6169</v>
          </cell>
        </row>
        <row r="2269">
          <cell r="N2269" t="str">
            <v>Centro Educativo</v>
          </cell>
          <cell r="O2269" t="str">
            <v>Limón</v>
          </cell>
          <cell r="P2269" t="str">
            <v>Esc. La Iberia</v>
          </cell>
          <cell r="Q2269">
            <v>6</v>
          </cell>
          <cell r="R2269">
            <v>3502</v>
          </cell>
        </row>
        <row r="2270">
          <cell r="N2270" t="str">
            <v>Centro Educativo</v>
          </cell>
          <cell r="O2270" t="str">
            <v>Limón</v>
          </cell>
          <cell r="P2270" t="str">
            <v>Esc. La Josefina</v>
          </cell>
          <cell r="Q2270">
            <v>6</v>
          </cell>
          <cell r="R2270">
            <v>3274</v>
          </cell>
        </row>
        <row r="2271">
          <cell r="N2271" t="str">
            <v>Centro Educativo</v>
          </cell>
          <cell r="O2271" t="str">
            <v>Limón</v>
          </cell>
          <cell r="P2271" t="str">
            <v>Esc. La Lucha</v>
          </cell>
          <cell r="Q2271">
            <v>5</v>
          </cell>
          <cell r="R2271">
            <v>3397</v>
          </cell>
        </row>
        <row r="2272">
          <cell r="N2272" t="str">
            <v>Centro Educativo</v>
          </cell>
          <cell r="O2272" t="str">
            <v>Limón</v>
          </cell>
          <cell r="P2272" t="str">
            <v>Esc. La Maravilla</v>
          </cell>
          <cell r="Q2272">
            <v>7</v>
          </cell>
          <cell r="R2272">
            <v>3508</v>
          </cell>
        </row>
        <row r="2273">
          <cell r="N2273" t="str">
            <v>Centro Educativo</v>
          </cell>
          <cell r="O2273" t="str">
            <v>Limón</v>
          </cell>
          <cell r="P2273" t="str">
            <v>Esc. La Margarita</v>
          </cell>
          <cell r="Q2273">
            <v>9</v>
          </cell>
          <cell r="R2273">
            <v>3429</v>
          </cell>
        </row>
        <row r="2274">
          <cell r="N2274" t="str">
            <v>Centro Educativo</v>
          </cell>
          <cell r="O2274" t="str">
            <v>Limón</v>
          </cell>
          <cell r="P2274" t="str">
            <v>Esc. La Palma</v>
          </cell>
          <cell r="Q2274">
            <v>8</v>
          </cell>
          <cell r="R2274">
            <v>6002</v>
          </cell>
        </row>
        <row r="2275">
          <cell r="N2275" t="str">
            <v>Centro Educativo</v>
          </cell>
          <cell r="O2275" t="str">
            <v>Limón</v>
          </cell>
          <cell r="P2275" t="str">
            <v>Esc. La Pascua</v>
          </cell>
          <cell r="Q2275">
            <v>6</v>
          </cell>
          <cell r="R2275">
            <v>3462</v>
          </cell>
        </row>
        <row r="2276">
          <cell r="N2276" t="str">
            <v>Centro Educativo</v>
          </cell>
          <cell r="O2276" t="str">
            <v>Limón</v>
          </cell>
          <cell r="P2276" t="str">
            <v>Esc. La Perla</v>
          </cell>
          <cell r="Q2276">
            <v>4</v>
          </cell>
          <cell r="R2276">
            <v>3520</v>
          </cell>
        </row>
        <row r="2277">
          <cell r="N2277" t="str">
            <v>Centro Educativo</v>
          </cell>
          <cell r="O2277" t="str">
            <v>Limón</v>
          </cell>
          <cell r="P2277" t="str">
            <v>Esc. La Perlita</v>
          </cell>
          <cell r="Q2277">
            <v>4</v>
          </cell>
          <cell r="R2277">
            <v>3482</v>
          </cell>
        </row>
        <row r="2278">
          <cell r="N2278" t="str">
            <v>Centro Educativo</v>
          </cell>
          <cell r="O2278" t="str">
            <v>Limón</v>
          </cell>
          <cell r="P2278" t="str">
            <v>Esc. La Siberia</v>
          </cell>
          <cell r="Q2278">
            <v>3</v>
          </cell>
          <cell r="R2278">
            <v>6393</v>
          </cell>
        </row>
        <row r="2279">
          <cell r="N2279" t="str">
            <v>Centro Educativo</v>
          </cell>
          <cell r="O2279" t="str">
            <v>Limón</v>
          </cell>
          <cell r="P2279" t="str">
            <v>Esc. La Unión Río Perla</v>
          </cell>
          <cell r="Q2279">
            <v>6</v>
          </cell>
          <cell r="R2279">
            <v>3514</v>
          </cell>
        </row>
        <row r="2280">
          <cell r="N2280" t="str">
            <v>Centro Educativo</v>
          </cell>
          <cell r="O2280" t="str">
            <v>Limón</v>
          </cell>
          <cell r="P2280" t="str">
            <v>Esc. Larga Distancia</v>
          </cell>
          <cell r="Q2280">
            <v>7</v>
          </cell>
          <cell r="R2280">
            <v>3437</v>
          </cell>
        </row>
        <row r="2281">
          <cell r="N2281" t="str">
            <v>Centro Educativo</v>
          </cell>
          <cell r="O2281" t="str">
            <v>Limón</v>
          </cell>
          <cell r="P2281" t="str">
            <v>Esc. Las Brisas (Pacuarito)</v>
          </cell>
          <cell r="Q2281">
            <v>4</v>
          </cell>
          <cell r="R2281">
            <v>3310</v>
          </cell>
        </row>
        <row r="2282">
          <cell r="N2282" t="str">
            <v>Centro Educativo</v>
          </cell>
          <cell r="O2282" t="str">
            <v>Limón</v>
          </cell>
          <cell r="P2282" t="str">
            <v>Esc. Las Brisas (Río Blanco)</v>
          </cell>
          <cell r="Q2282">
            <v>7</v>
          </cell>
          <cell r="R2282">
            <v>3457</v>
          </cell>
        </row>
        <row r="2283">
          <cell r="N2283" t="str">
            <v>Centro Educativo</v>
          </cell>
          <cell r="O2283" t="str">
            <v>Limón</v>
          </cell>
          <cell r="P2283" t="str">
            <v>Esc. Las Brisas (Valle La Estrella)</v>
          </cell>
          <cell r="Q2283">
            <v>3</v>
          </cell>
          <cell r="R2283">
            <v>5866</v>
          </cell>
        </row>
        <row r="2284">
          <cell r="N2284" t="str">
            <v>Centro Educativo</v>
          </cell>
          <cell r="O2284" t="str">
            <v>Limón</v>
          </cell>
          <cell r="P2284" t="str">
            <v>Esc. Las Brisas De Zent (Matina)</v>
          </cell>
          <cell r="Q2284">
            <v>9</v>
          </cell>
          <cell r="R2284">
            <v>3272</v>
          </cell>
        </row>
        <row r="2285">
          <cell r="N2285" t="str">
            <v>Centro Educativo</v>
          </cell>
          <cell r="O2285" t="str">
            <v>Limón</v>
          </cell>
          <cell r="P2285" t="str">
            <v>Esc. Las Brisas Del Reventazon (Siquirres)</v>
          </cell>
          <cell r="Q2285">
            <v>5</v>
          </cell>
          <cell r="R2285">
            <v>3286</v>
          </cell>
        </row>
        <row r="2286">
          <cell r="N2286" t="str">
            <v>Centro Educativo</v>
          </cell>
          <cell r="O2286" t="str">
            <v>Limón</v>
          </cell>
          <cell r="P2286" t="str">
            <v>Esc. Las Lomas</v>
          </cell>
          <cell r="Q2286">
            <v>6</v>
          </cell>
          <cell r="R2286">
            <v>3419</v>
          </cell>
        </row>
        <row r="2287">
          <cell r="N2287" t="str">
            <v>Centro Educativo</v>
          </cell>
          <cell r="O2287" t="str">
            <v>Limón</v>
          </cell>
          <cell r="P2287" t="str">
            <v>Esc. Las Palmiras</v>
          </cell>
          <cell r="Q2287">
            <v>4</v>
          </cell>
          <cell r="R2287">
            <v>3453</v>
          </cell>
        </row>
        <row r="2288">
          <cell r="N2288" t="str">
            <v>Centro Educativo</v>
          </cell>
          <cell r="O2288" t="str">
            <v>Limón</v>
          </cell>
          <cell r="P2288" t="str">
            <v>Esc. Líder Westfalia</v>
          </cell>
          <cell r="Q2288">
            <v>2</v>
          </cell>
          <cell r="R2288">
            <v>3499</v>
          </cell>
        </row>
        <row r="2289">
          <cell r="N2289" t="str">
            <v>Centro Educativo</v>
          </cell>
          <cell r="O2289" t="str">
            <v>Limón</v>
          </cell>
          <cell r="P2289" t="str">
            <v>Esc. Limon 2000</v>
          </cell>
          <cell r="Q2289">
            <v>7</v>
          </cell>
          <cell r="R2289">
            <v>4784</v>
          </cell>
        </row>
        <row r="2290">
          <cell r="N2290" t="str">
            <v>Centro Educativo</v>
          </cell>
          <cell r="O2290" t="str">
            <v>Limón</v>
          </cell>
          <cell r="P2290" t="str">
            <v>Esc. Limón 2000</v>
          </cell>
          <cell r="Q2290">
            <v>7</v>
          </cell>
          <cell r="R2290">
            <v>3385</v>
          </cell>
        </row>
        <row r="2291">
          <cell r="N2291" t="str">
            <v>Centro Educativo</v>
          </cell>
          <cell r="O2291" t="str">
            <v>Limón</v>
          </cell>
          <cell r="P2291" t="str">
            <v>Esc. Linda Vista</v>
          </cell>
          <cell r="Q2291">
            <v>5</v>
          </cell>
          <cell r="R2291">
            <v>3436</v>
          </cell>
        </row>
        <row r="2292">
          <cell r="N2292" t="str">
            <v>Centro Educativo</v>
          </cell>
          <cell r="O2292" t="str">
            <v>Limón</v>
          </cell>
          <cell r="P2292" t="str">
            <v>Esc. Línea B</v>
          </cell>
          <cell r="Q2292">
            <v>9</v>
          </cell>
          <cell r="R2292">
            <v>3312</v>
          </cell>
        </row>
        <row r="2293">
          <cell r="N2293" t="str">
            <v>Centro Educativo</v>
          </cell>
          <cell r="O2293" t="str">
            <v>Limón</v>
          </cell>
          <cell r="P2293" t="str">
            <v>Esc. Liverpool</v>
          </cell>
          <cell r="Q2293">
            <v>7</v>
          </cell>
          <cell r="R2293">
            <v>3375</v>
          </cell>
        </row>
        <row r="2294">
          <cell r="N2294" t="str">
            <v>Centro Educativo</v>
          </cell>
          <cell r="O2294" t="str">
            <v>Limón</v>
          </cell>
          <cell r="P2294" t="str">
            <v>Esc. Llano Grande</v>
          </cell>
          <cell r="Q2294">
            <v>3</v>
          </cell>
          <cell r="R2294">
            <v>3291</v>
          </cell>
        </row>
        <row r="2295">
          <cell r="N2295" t="str">
            <v>Centro Educativo</v>
          </cell>
          <cell r="O2295" t="str">
            <v>Limón</v>
          </cell>
          <cell r="P2295" t="str">
            <v>Esc. Loma Linda</v>
          </cell>
          <cell r="Q2295">
            <v>7</v>
          </cell>
          <cell r="R2295">
            <v>6743</v>
          </cell>
        </row>
        <row r="2296">
          <cell r="N2296" t="str">
            <v>Centro Educativo</v>
          </cell>
          <cell r="O2296" t="str">
            <v>Limón</v>
          </cell>
          <cell r="P2296" t="str">
            <v>Esc. Lomas Del Toro</v>
          </cell>
          <cell r="Q2296">
            <v>7</v>
          </cell>
          <cell r="R2296">
            <v>3509</v>
          </cell>
        </row>
        <row r="2297">
          <cell r="N2297" t="str">
            <v>Centro Educativo</v>
          </cell>
          <cell r="O2297" t="str">
            <v>Limón</v>
          </cell>
          <cell r="P2297" t="str">
            <v>Esc. Los Almendros</v>
          </cell>
          <cell r="Q2297">
            <v>9</v>
          </cell>
          <cell r="R2297">
            <v>3276</v>
          </cell>
        </row>
        <row r="2298">
          <cell r="N2298" t="str">
            <v>Centro Educativo</v>
          </cell>
          <cell r="O2298" t="str">
            <v>Limón</v>
          </cell>
          <cell r="P2298" t="str">
            <v>Esc. Los Ángeles</v>
          </cell>
          <cell r="Q2298">
            <v>5</v>
          </cell>
          <cell r="R2298">
            <v>3438</v>
          </cell>
        </row>
        <row r="2299">
          <cell r="N2299" t="str">
            <v>Centro Educativo</v>
          </cell>
          <cell r="O2299" t="str">
            <v>Limón</v>
          </cell>
          <cell r="P2299" t="str">
            <v>Esc. Los Corales</v>
          </cell>
          <cell r="Q2299">
            <v>1</v>
          </cell>
          <cell r="R2299">
            <v>3407</v>
          </cell>
        </row>
        <row r="2300">
          <cell r="N2300" t="str">
            <v>Centro Educativo</v>
          </cell>
          <cell r="O2300" t="str">
            <v>Limón</v>
          </cell>
          <cell r="P2300" t="str">
            <v>Esc. Los Corales</v>
          </cell>
          <cell r="Q2300">
            <v>1</v>
          </cell>
          <cell r="R2300">
            <v>4778</v>
          </cell>
        </row>
        <row r="2301">
          <cell r="N2301" t="str">
            <v>Centro Educativo</v>
          </cell>
          <cell r="O2301" t="str">
            <v>Limón</v>
          </cell>
          <cell r="P2301" t="str">
            <v>Esc. Los Lirios</v>
          </cell>
          <cell r="Q2301">
            <v>2</v>
          </cell>
          <cell r="R2301">
            <v>3413</v>
          </cell>
        </row>
        <row r="2302">
          <cell r="N2302" t="str">
            <v>Centro Educativo</v>
          </cell>
          <cell r="O2302" t="str">
            <v>Limón</v>
          </cell>
          <cell r="P2302" t="str">
            <v>Esc. Luzon</v>
          </cell>
          <cell r="Q2302">
            <v>9</v>
          </cell>
          <cell r="R2302">
            <v>3376</v>
          </cell>
        </row>
        <row r="2303">
          <cell r="N2303" t="str">
            <v>Centro Educativo</v>
          </cell>
          <cell r="O2303" t="str">
            <v>Limón</v>
          </cell>
          <cell r="P2303" t="str">
            <v>Esc. Manzanillo</v>
          </cell>
          <cell r="Q2303">
            <v>8</v>
          </cell>
          <cell r="R2303">
            <v>3442</v>
          </cell>
        </row>
        <row r="2304">
          <cell r="N2304" t="str">
            <v>Centro Educativo</v>
          </cell>
          <cell r="O2304" t="str">
            <v>Limón</v>
          </cell>
          <cell r="P2304" t="str">
            <v>Esc. Margarita Rojas Zúñiga</v>
          </cell>
          <cell r="Q2304">
            <v>1</v>
          </cell>
          <cell r="R2304">
            <v>3466</v>
          </cell>
        </row>
        <row r="2305">
          <cell r="N2305" t="str">
            <v>Centro Educativo</v>
          </cell>
          <cell r="O2305" t="str">
            <v>Limón</v>
          </cell>
          <cell r="P2305" t="str">
            <v>Esc. María Luisa</v>
          </cell>
          <cell r="Q2305">
            <v>2</v>
          </cell>
          <cell r="R2305">
            <v>3443</v>
          </cell>
        </row>
        <row r="2306">
          <cell r="N2306" t="str">
            <v>Centro Educativo</v>
          </cell>
          <cell r="O2306" t="str">
            <v>Limón</v>
          </cell>
          <cell r="P2306" t="str">
            <v>Esc. Maryland</v>
          </cell>
          <cell r="Q2306">
            <v>5</v>
          </cell>
          <cell r="R2306">
            <v>3344</v>
          </cell>
        </row>
        <row r="2307">
          <cell r="N2307" t="str">
            <v>Centro Educativo</v>
          </cell>
          <cell r="O2307" t="str">
            <v>Limón</v>
          </cell>
          <cell r="P2307" t="str">
            <v>Esc. Mata De Limón</v>
          </cell>
          <cell r="Q2307">
            <v>8</v>
          </cell>
          <cell r="R2307">
            <v>3444</v>
          </cell>
        </row>
        <row r="2308">
          <cell r="N2308" t="str">
            <v>Centro Educativo</v>
          </cell>
          <cell r="O2308" t="str">
            <v>Limón</v>
          </cell>
          <cell r="P2308" t="str">
            <v>Esc. Matina</v>
          </cell>
          <cell r="Q2308">
            <v>9</v>
          </cell>
          <cell r="R2308">
            <v>3379</v>
          </cell>
        </row>
        <row r="2309">
          <cell r="N2309" t="str">
            <v>Centro Educativo</v>
          </cell>
          <cell r="O2309" t="str">
            <v>Limón</v>
          </cell>
          <cell r="P2309" t="str">
            <v>Esc. Matina</v>
          </cell>
          <cell r="Q2309">
            <v>9</v>
          </cell>
          <cell r="R2309">
            <v>4780</v>
          </cell>
        </row>
        <row r="2310">
          <cell r="N2310" t="str">
            <v>Centro Educativo</v>
          </cell>
          <cell r="O2310" t="str">
            <v>Limón</v>
          </cell>
          <cell r="P2310" t="str">
            <v>Esc. Miravalles</v>
          </cell>
          <cell r="Q2310">
            <v>7</v>
          </cell>
          <cell r="R2310">
            <v>3501</v>
          </cell>
        </row>
        <row r="2311">
          <cell r="N2311" t="str">
            <v>Centro Educativo</v>
          </cell>
          <cell r="O2311" t="str">
            <v>Limón</v>
          </cell>
          <cell r="P2311" t="str">
            <v>Esc. Moín</v>
          </cell>
          <cell r="Q2311">
            <v>1</v>
          </cell>
          <cell r="R2311">
            <v>3380</v>
          </cell>
        </row>
        <row r="2312">
          <cell r="N2312" t="str">
            <v>Centro Educativo</v>
          </cell>
          <cell r="O2312" t="str">
            <v>Limón</v>
          </cell>
          <cell r="P2312" t="str">
            <v>Esc. Montecristo</v>
          </cell>
          <cell r="Q2312">
            <v>5</v>
          </cell>
          <cell r="R2312">
            <v>3371</v>
          </cell>
        </row>
        <row r="2313">
          <cell r="N2313" t="str">
            <v>Centro Educativo</v>
          </cell>
          <cell r="O2313" t="str">
            <v>Limón</v>
          </cell>
          <cell r="P2313" t="str">
            <v>Esc. Monteverde (Siquirres)</v>
          </cell>
          <cell r="Q2313">
            <v>4</v>
          </cell>
          <cell r="R2313">
            <v>3365</v>
          </cell>
        </row>
        <row r="2314">
          <cell r="N2314" t="str">
            <v>Centro Educativo</v>
          </cell>
          <cell r="O2314" t="str">
            <v>Limón</v>
          </cell>
          <cell r="P2314" t="str">
            <v>Esc. Monteverde (Talamanca)</v>
          </cell>
          <cell r="Q2314">
            <v>8</v>
          </cell>
          <cell r="R2314">
            <v>3372</v>
          </cell>
        </row>
        <row r="2315">
          <cell r="N2315" t="str">
            <v>Centro Educativo</v>
          </cell>
          <cell r="O2315" t="str">
            <v>Limón</v>
          </cell>
          <cell r="P2315" t="str">
            <v>Esc. Nueva Esperanza</v>
          </cell>
          <cell r="Q2315">
            <v>5</v>
          </cell>
          <cell r="R2315">
            <v>3399</v>
          </cell>
        </row>
        <row r="2316">
          <cell r="N2316" t="str">
            <v>Centro Educativo</v>
          </cell>
          <cell r="O2316" t="str">
            <v>Limón</v>
          </cell>
          <cell r="P2316" t="str">
            <v>Esc. Nueva Virginia</v>
          </cell>
          <cell r="Q2316">
            <v>5</v>
          </cell>
          <cell r="R2316">
            <v>3400</v>
          </cell>
        </row>
        <row r="2317">
          <cell r="N2317" t="str">
            <v>Centro Educativo</v>
          </cell>
          <cell r="O2317" t="str">
            <v>Limón</v>
          </cell>
          <cell r="P2317" t="str">
            <v>Esc. Nuevo Santo Domingo</v>
          </cell>
          <cell r="Q2317">
            <v>5</v>
          </cell>
          <cell r="R2317">
            <v>5033</v>
          </cell>
        </row>
        <row r="2318">
          <cell r="N2318" t="str">
            <v>Centro Educativo</v>
          </cell>
          <cell r="O2318" t="str">
            <v>Limón</v>
          </cell>
          <cell r="P2318" t="str">
            <v>Esc. Ojo De Agua (Guácimo)</v>
          </cell>
          <cell r="Q2318">
            <v>6</v>
          </cell>
          <cell r="R2318">
            <v>3564</v>
          </cell>
        </row>
        <row r="2319">
          <cell r="N2319" t="str">
            <v>Centro Educativo</v>
          </cell>
          <cell r="O2319" t="str">
            <v>Limón</v>
          </cell>
          <cell r="P2319" t="str">
            <v>Esc. Ojo De Agua (Limón)</v>
          </cell>
          <cell r="Q2319">
            <v>1</v>
          </cell>
          <cell r="R2319">
            <v>3467</v>
          </cell>
        </row>
        <row r="2320">
          <cell r="N2320" t="str">
            <v>Centro Educativo</v>
          </cell>
          <cell r="O2320" t="str">
            <v>Limón</v>
          </cell>
          <cell r="P2320" t="str">
            <v>Esc. Olivia</v>
          </cell>
          <cell r="Q2320">
            <v>8</v>
          </cell>
          <cell r="R2320">
            <v>3455</v>
          </cell>
        </row>
        <row r="2321">
          <cell r="N2321" t="str">
            <v>Centro Educativo</v>
          </cell>
          <cell r="O2321" t="str">
            <v>Limón</v>
          </cell>
          <cell r="P2321" t="str">
            <v>Esc. Olympia Trejos López</v>
          </cell>
          <cell r="Q2321">
            <v>1</v>
          </cell>
          <cell r="R2321">
            <v>3454</v>
          </cell>
        </row>
        <row r="2322">
          <cell r="N2322" t="str">
            <v>Centro Educativo</v>
          </cell>
          <cell r="O2322" t="str">
            <v>Limón</v>
          </cell>
          <cell r="P2322" t="str">
            <v>Esc. Pacuarito</v>
          </cell>
          <cell r="Q2322">
            <v>4</v>
          </cell>
          <cell r="R2322">
            <v>3382</v>
          </cell>
        </row>
        <row r="2323">
          <cell r="N2323" t="str">
            <v>Centro Educativo</v>
          </cell>
          <cell r="O2323" t="str">
            <v>Limón</v>
          </cell>
          <cell r="P2323" t="str">
            <v>Esc. Palacios</v>
          </cell>
          <cell r="Q2323">
            <v>7</v>
          </cell>
          <cell r="R2323">
            <v>3374</v>
          </cell>
        </row>
        <row r="2324">
          <cell r="N2324" t="str">
            <v>Centro Educativo</v>
          </cell>
          <cell r="O2324" t="str">
            <v>Limón</v>
          </cell>
          <cell r="P2324" t="str">
            <v>Esc. Palestina De Zent</v>
          </cell>
          <cell r="Q2324">
            <v>9</v>
          </cell>
          <cell r="R2324">
            <v>3334</v>
          </cell>
        </row>
        <row r="2325">
          <cell r="N2325" t="str">
            <v>Centro Educativo</v>
          </cell>
          <cell r="O2325" t="str">
            <v>Limón</v>
          </cell>
          <cell r="P2325" t="str">
            <v>Esc. Pandora Oeste</v>
          </cell>
          <cell r="Q2325">
            <v>3</v>
          </cell>
          <cell r="R2325">
            <v>3460</v>
          </cell>
        </row>
        <row r="2326">
          <cell r="N2326" t="str">
            <v>Centro Educativo</v>
          </cell>
          <cell r="O2326" t="str">
            <v>Limón</v>
          </cell>
          <cell r="P2326" t="str">
            <v>Esc. Paraíso</v>
          </cell>
          <cell r="Q2326">
            <v>8</v>
          </cell>
          <cell r="R2326">
            <v>3461</v>
          </cell>
        </row>
        <row r="2327">
          <cell r="N2327" t="str">
            <v>Centro Educativo</v>
          </cell>
          <cell r="O2327" t="str">
            <v>Limón</v>
          </cell>
          <cell r="P2327" t="str">
            <v>Esc. Paraíso De Bananito</v>
          </cell>
          <cell r="Q2327">
            <v>2</v>
          </cell>
          <cell r="R2327">
            <v>3297</v>
          </cell>
        </row>
        <row r="2328">
          <cell r="N2328" t="str">
            <v>Centro Educativo</v>
          </cell>
          <cell r="O2328" t="str">
            <v>Limón</v>
          </cell>
          <cell r="P2328" t="str">
            <v>Esc. Penshurt</v>
          </cell>
          <cell r="Q2328">
            <v>3</v>
          </cell>
          <cell r="R2328">
            <v>3383</v>
          </cell>
        </row>
        <row r="2329">
          <cell r="N2329" t="str">
            <v>Centro Educativo</v>
          </cell>
          <cell r="O2329" t="str">
            <v>Limón</v>
          </cell>
          <cell r="P2329" t="str">
            <v>Esc. Portete</v>
          </cell>
          <cell r="Q2329">
            <v>1</v>
          </cell>
          <cell r="R2329">
            <v>3465</v>
          </cell>
        </row>
        <row r="2330">
          <cell r="N2330" t="str">
            <v>Centro Educativo</v>
          </cell>
          <cell r="O2330" t="str">
            <v>Limón</v>
          </cell>
          <cell r="P2330" t="str">
            <v>Esc. Proyecto Pacuare</v>
          </cell>
          <cell r="Q2330">
            <v>1</v>
          </cell>
          <cell r="R2330">
            <v>5032</v>
          </cell>
        </row>
        <row r="2331">
          <cell r="N2331" t="str">
            <v>Centro Educativo</v>
          </cell>
          <cell r="O2331" t="str">
            <v>Limón</v>
          </cell>
          <cell r="P2331" t="str">
            <v>Esc. Pueblo Civil</v>
          </cell>
          <cell r="Q2331">
            <v>5</v>
          </cell>
          <cell r="R2331">
            <v>3318</v>
          </cell>
        </row>
        <row r="2332">
          <cell r="N2332" t="str">
            <v>Centro Educativo</v>
          </cell>
          <cell r="O2332" t="str">
            <v>Limón</v>
          </cell>
          <cell r="P2332" t="str">
            <v>Esc. Pueblo Nuevo (Limón)</v>
          </cell>
          <cell r="Q2332">
            <v>3</v>
          </cell>
          <cell r="R2332">
            <v>3300</v>
          </cell>
        </row>
        <row r="2333">
          <cell r="N2333" t="str">
            <v>Centro Educativo</v>
          </cell>
          <cell r="O2333" t="str">
            <v>Limón</v>
          </cell>
          <cell r="P2333" t="str">
            <v>Esc. Pueblo Nuevo (Siquirres)</v>
          </cell>
          <cell r="Q2333">
            <v>4</v>
          </cell>
          <cell r="R2333">
            <v>3355</v>
          </cell>
        </row>
        <row r="2334">
          <cell r="N2334" t="str">
            <v>Centro Educativo</v>
          </cell>
          <cell r="O2334" t="str">
            <v>Limón</v>
          </cell>
          <cell r="P2334" t="str">
            <v>Esc. Puerto Viejo</v>
          </cell>
          <cell r="Q2334">
            <v>8</v>
          </cell>
          <cell r="R2334">
            <v>3384</v>
          </cell>
        </row>
        <row r="2335">
          <cell r="N2335" t="str">
            <v>Centro Educativo</v>
          </cell>
          <cell r="O2335" t="str">
            <v>Limón</v>
          </cell>
          <cell r="P2335" t="str">
            <v>Esc. Rafael Yglesias Castro</v>
          </cell>
          <cell r="Q2335">
            <v>1</v>
          </cell>
          <cell r="R2335">
            <v>3469</v>
          </cell>
        </row>
        <row r="2336">
          <cell r="N2336" t="str">
            <v>Centro Educativo</v>
          </cell>
          <cell r="O2336" t="str">
            <v>Limón</v>
          </cell>
          <cell r="P2336" t="str">
            <v>Esc. Rafael Yglesias Castro</v>
          </cell>
          <cell r="Q2336">
            <v>1</v>
          </cell>
          <cell r="R2336">
            <v>4771</v>
          </cell>
        </row>
        <row r="2337">
          <cell r="N2337" t="str">
            <v>Centro Educativo</v>
          </cell>
          <cell r="O2337" t="str">
            <v>Limón</v>
          </cell>
          <cell r="P2337" t="str">
            <v>Esc. Ramal Siete</v>
          </cell>
          <cell r="Q2337">
            <v>9</v>
          </cell>
          <cell r="R2337">
            <v>3430</v>
          </cell>
        </row>
        <row r="2338">
          <cell r="N2338" t="str">
            <v>Centro Educativo</v>
          </cell>
          <cell r="O2338" t="str">
            <v>Limón</v>
          </cell>
          <cell r="P2338" t="str">
            <v>Esc. Río Banano</v>
          </cell>
          <cell r="Q2338">
            <v>2</v>
          </cell>
          <cell r="R2338">
            <v>3357</v>
          </cell>
        </row>
        <row r="2339">
          <cell r="N2339" t="str">
            <v>Centro Educativo</v>
          </cell>
          <cell r="O2339" t="str">
            <v>Limón</v>
          </cell>
          <cell r="P2339" t="str">
            <v>Esc. Río Blanco</v>
          </cell>
          <cell r="Q2339">
            <v>7</v>
          </cell>
          <cell r="R2339">
            <v>3470</v>
          </cell>
        </row>
        <row r="2340">
          <cell r="N2340" t="str">
            <v>Centro Educativo</v>
          </cell>
          <cell r="O2340" t="str">
            <v>Limón</v>
          </cell>
          <cell r="P2340" t="str">
            <v>Esc. Río Cuba</v>
          </cell>
          <cell r="Q2340">
            <v>7</v>
          </cell>
          <cell r="R2340">
            <v>3360</v>
          </cell>
        </row>
        <row r="2341">
          <cell r="N2341" t="str">
            <v>Centro Educativo</v>
          </cell>
          <cell r="O2341" t="str">
            <v>Limón</v>
          </cell>
          <cell r="P2341" t="str">
            <v>Esc. Río Duruy</v>
          </cell>
          <cell r="Q2341">
            <v>3</v>
          </cell>
          <cell r="R2341">
            <v>3335</v>
          </cell>
        </row>
        <row r="2342">
          <cell r="N2342" t="str">
            <v>Centro Educativo</v>
          </cell>
          <cell r="O2342" t="str">
            <v>Limón</v>
          </cell>
          <cell r="P2342" t="str">
            <v>Esc. Río Negro</v>
          </cell>
          <cell r="Q2342">
            <v>8</v>
          </cell>
          <cell r="R2342">
            <v>3392</v>
          </cell>
        </row>
        <row r="2343">
          <cell r="N2343" t="str">
            <v>Centro Educativo</v>
          </cell>
          <cell r="O2343" t="str">
            <v>Limón</v>
          </cell>
          <cell r="P2343" t="str">
            <v>Esc. Río Quito</v>
          </cell>
          <cell r="Q2343">
            <v>7</v>
          </cell>
          <cell r="R2343">
            <v>3411</v>
          </cell>
        </row>
        <row r="2344">
          <cell r="N2344" t="str">
            <v>Centro Educativo</v>
          </cell>
          <cell r="O2344" t="str">
            <v>Limón</v>
          </cell>
          <cell r="P2344" t="str">
            <v>Esc. Río Victoria</v>
          </cell>
          <cell r="Q2344">
            <v>7</v>
          </cell>
          <cell r="R2344">
            <v>3340</v>
          </cell>
        </row>
        <row r="2345">
          <cell r="N2345" t="str">
            <v>Centro Educativo</v>
          </cell>
          <cell r="O2345" t="str">
            <v>Limón</v>
          </cell>
          <cell r="P2345" t="str">
            <v>Esc. Saborío</v>
          </cell>
          <cell r="Q2345">
            <v>7</v>
          </cell>
          <cell r="R2345">
            <v>3476</v>
          </cell>
        </row>
        <row r="2346">
          <cell r="N2346" t="str">
            <v>Centro Educativo</v>
          </cell>
          <cell r="O2346" t="str">
            <v>Limón</v>
          </cell>
          <cell r="P2346" t="str">
            <v>Esc. Sahara</v>
          </cell>
          <cell r="Q2346">
            <v>9</v>
          </cell>
          <cell r="R2346">
            <v>3477</v>
          </cell>
        </row>
        <row r="2347">
          <cell r="N2347" t="str">
            <v>Centro Educativo</v>
          </cell>
          <cell r="O2347" t="str">
            <v>Limón</v>
          </cell>
          <cell r="P2347" t="str">
            <v>Esc. San Alberto</v>
          </cell>
          <cell r="Q2347">
            <v>5</v>
          </cell>
          <cell r="R2347">
            <v>3478</v>
          </cell>
        </row>
        <row r="2348">
          <cell r="N2348" t="str">
            <v>Centro Educativo</v>
          </cell>
          <cell r="O2348" t="str">
            <v>Limón</v>
          </cell>
          <cell r="P2348" t="str">
            <v>Esc. San Andrés</v>
          </cell>
          <cell r="Q2348">
            <v>3</v>
          </cell>
          <cell r="R2348">
            <v>3479</v>
          </cell>
        </row>
        <row r="2349">
          <cell r="N2349" t="str">
            <v>Centro Educativo</v>
          </cell>
          <cell r="O2349" t="str">
            <v>Limón</v>
          </cell>
          <cell r="P2349" t="str">
            <v>Esc. San Antonio</v>
          </cell>
          <cell r="Q2349">
            <v>6</v>
          </cell>
          <cell r="R2349">
            <v>3491</v>
          </cell>
        </row>
        <row r="2350">
          <cell r="N2350" t="str">
            <v>Centro Educativo</v>
          </cell>
          <cell r="O2350" t="str">
            <v>Limón</v>
          </cell>
          <cell r="P2350" t="str">
            <v>Esc. San Bosco</v>
          </cell>
          <cell r="Q2350">
            <v>6</v>
          </cell>
          <cell r="R2350">
            <v>3547</v>
          </cell>
        </row>
        <row r="2351">
          <cell r="N2351" t="str">
            <v>Centro Educativo</v>
          </cell>
          <cell r="O2351" t="str">
            <v>Limón</v>
          </cell>
          <cell r="P2351" t="str">
            <v>Esc. San Carlos</v>
          </cell>
          <cell r="Q2351">
            <v>3</v>
          </cell>
          <cell r="R2351">
            <v>3521</v>
          </cell>
        </row>
        <row r="2352">
          <cell r="N2352" t="str">
            <v>Centro Educativo</v>
          </cell>
          <cell r="O2352" t="str">
            <v>Limón</v>
          </cell>
          <cell r="P2352" t="str">
            <v>Esc. San Cecilio</v>
          </cell>
          <cell r="Q2352">
            <v>2</v>
          </cell>
          <cell r="R2352">
            <v>3451</v>
          </cell>
        </row>
        <row r="2353">
          <cell r="N2353" t="str">
            <v>Centro Educativo</v>
          </cell>
          <cell r="O2353" t="str">
            <v>Limón</v>
          </cell>
          <cell r="P2353" t="str">
            <v>Esc. San Clemente</v>
          </cell>
          <cell r="Q2353">
            <v>3</v>
          </cell>
          <cell r="R2353">
            <v>3386</v>
          </cell>
        </row>
        <row r="2354">
          <cell r="N2354" t="str">
            <v>Centro Educativo</v>
          </cell>
          <cell r="O2354" t="str">
            <v>Limón</v>
          </cell>
          <cell r="P2354" t="str">
            <v>Esc. San Cristóbal Y Nevis</v>
          </cell>
          <cell r="Q2354">
            <v>9</v>
          </cell>
          <cell r="R2354">
            <v>5025</v>
          </cell>
        </row>
        <row r="2355">
          <cell r="N2355" t="str">
            <v>Centro Educativo</v>
          </cell>
          <cell r="O2355" t="str">
            <v>Limón</v>
          </cell>
          <cell r="P2355" t="str">
            <v>Esc. San Isidro (Alegría)</v>
          </cell>
          <cell r="Q2355">
            <v>6</v>
          </cell>
          <cell r="R2355">
            <v>3481</v>
          </cell>
        </row>
        <row r="2356">
          <cell r="N2356" t="str">
            <v>Centro Educativo</v>
          </cell>
          <cell r="O2356" t="str">
            <v>Limón</v>
          </cell>
          <cell r="P2356" t="str">
            <v>Esc. San Isidro De Florida</v>
          </cell>
          <cell r="Q2356">
            <v>6</v>
          </cell>
          <cell r="R2356">
            <v>3475</v>
          </cell>
        </row>
        <row r="2357">
          <cell r="N2357" t="str">
            <v>Centro Educativo</v>
          </cell>
          <cell r="O2357" t="str">
            <v>Limón</v>
          </cell>
          <cell r="P2357" t="str">
            <v>Esc. San Joaquín</v>
          </cell>
          <cell r="Q2357">
            <v>5</v>
          </cell>
          <cell r="R2357">
            <v>3516</v>
          </cell>
        </row>
        <row r="2358">
          <cell r="N2358" t="str">
            <v>Centro Educativo</v>
          </cell>
          <cell r="O2358" t="str">
            <v>Limón</v>
          </cell>
          <cell r="P2358" t="str">
            <v>Esc. San Juan</v>
          </cell>
          <cell r="Q2358">
            <v>9</v>
          </cell>
          <cell r="R2358">
            <v>3405</v>
          </cell>
        </row>
        <row r="2359">
          <cell r="N2359" t="str">
            <v>Centro Educativo</v>
          </cell>
          <cell r="O2359" t="str">
            <v>Limón</v>
          </cell>
          <cell r="P2359" t="str">
            <v>Esc. San Luis</v>
          </cell>
          <cell r="Q2359">
            <v>4</v>
          </cell>
          <cell r="R2359">
            <v>3299</v>
          </cell>
        </row>
        <row r="2360">
          <cell r="N2360" t="str">
            <v>Centro Educativo</v>
          </cell>
          <cell r="O2360" t="str">
            <v>Limón</v>
          </cell>
          <cell r="P2360" t="str">
            <v>Esc. San Miguel (Matina)</v>
          </cell>
          <cell r="Q2360">
            <v>9</v>
          </cell>
          <cell r="R2360">
            <v>3503</v>
          </cell>
        </row>
        <row r="2361">
          <cell r="N2361" t="str">
            <v>Centro Educativo</v>
          </cell>
          <cell r="O2361" t="str">
            <v>Limón</v>
          </cell>
          <cell r="P2361" t="str">
            <v>Esc. San Miguel (Talamanca)</v>
          </cell>
          <cell r="Q2361">
            <v>8</v>
          </cell>
          <cell r="R2361">
            <v>3284</v>
          </cell>
        </row>
        <row r="2362">
          <cell r="N2362" t="str">
            <v>Centro Educativo</v>
          </cell>
          <cell r="O2362" t="str">
            <v>Limón</v>
          </cell>
          <cell r="P2362" t="str">
            <v>Esc. San Rafael (Siquirres)</v>
          </cell>
          <cell r="Q2362">
            <v>5</v>
          </cell>
          <cell r="R2362">
            <v>3352</v>
          </cell>
        </row>
        <row r="2363">
          <cell r="N2363" t="str">
            <v>Centro Educativo</v>
          </cell>
          <cell r="O2363" t="str">
            <v>Limón</v>
          </cell>
          <cell r="P2363" t="str">
            <v>Esc. San Rafael (Valle La Estrella)</v>
          </cell>
          <cell r="Q2363">
            <v>3</v>
          </cell>
          <cell r="R2363">
            <v>3267</v>
          </cell>
        </row>
        <row r="2364">
          <cell r="N2364" t="str">
            <v>Centro Educativo</v>
          </cell>
          <cell r="O2364" t="str">
            <v>Limón</v>
          </cell>
          <cell r="P2364" t="str">
            <v>Esc. Santa Eduviges</v>
          </cell>
          <cell r="Q2364">
            <v>1</v>
          </cell>
          <cell r="R2364">
            <v>3486</v>
          </cell>
        </row>
        <row r="2365">
          <cell r="N2365" t="str">
            <v>Centro Educativo</v>
          </cell>
          <cell r="O2365" t="str">
            <v>Limón</v>
          </cell>
          <cell r="P2365" t="str">
            <v>Esc. Santa María</v>
          </cell>
          <cell r="Q2365">
            <v>7</v>
          </cell>
          <cell r="R2365">
            <v>3387</v>
          </cell>
        </row>
        <row r="2366">
          <cell r="N2366" t="str">
            <v>Centro Educativo</v>
          </cell>
          <cell r="O2366" t="str">
            <v>Limón</v>
          </cell>
          <cell r="P2366" t="str">
            <v>Esc. Santa Marta (Matina)</v>
          </cell>
          <cell r="Q2366">
            <v>9</v>
          </cell>
          <cell r="R2366">
            <v>3488</v>
          </cell>
        </row>
        <row r="2367">
          <cell r="N2367" t="str">
            <v>Centro Educativo</v>
          </cell>
          <cell r="O2367" t="str">
            <v>Limón</v>
          </cell>
          <cell r="P2367" t="str">
            <v>Esc. Santa Marta (Siquirres)</v>
          </cell>
          <cell r="Q2367">
            <v>5</v>
          </cell>
          <cell r="R2367">
            <v>3492</v>
          </cell>
        </row>
        <row r="2368">
          <cell r="N2368" t="str">
            <v>Centro Educativo</v>
          </cell>
          <cell r="O2368" t="str">
            <v>Limón</v>
          </cell>
          <cell r="P2368" t="str">
            <v>Esc. Santa Rita</v>
          </cell>
          <cell r="Q2368">
            <v>7</v>
          </cell>
          <cell r="R2368">
            <v>3472</v>
          </cell>
        </row>
        <row r="2369">
          <cell r="N2369" t="str">
            <v>Centro Educativo</v>
          </cell>
          <cell r="O2369" t="str">
            <v>Limón</v>
          </cell>
          <cell r="P2369" t="str">
            <v>Esc. Santa Rosa</v>
          </cell>
          <cell r="Q2369">
            <v>2</v>
          </cell>
          <cell r="R2369">
            <v>3493</v>
          </cell>
        </row>
        <row r="2370">
          <cell r="N2370" t="str">
            <v>Centro Educativo</v>
          </cell>
          <cell r="O2370" t="str">
            <v>Limón</v>
          </cell>
          <cell r="P2370" t="str">
            <v>Esc. Sector Norte</v>
          </cell>
          <cell r="Q2370">
            <v>5</v>
          </cell>
          <cell r="R2370">
            <v>3317</v>
          </cell>
        </row>
        <row r="2371">
          <cell r="N2371" t="str">
            <v>Centro Educativo</v>
          </cell>
          <cell r="O2371" t="str">
            <v>Limón</v>
          </cell>
          <cell r="P2371" t="str">
            <v>Esc. Seis Amigos</v>
          </cell>
          <cell r="Q2371">
            <v>6</v>
          </cell>
          <cell r="R2371">
            <v>3328</v>
          </cell>
        </row>
        <row r="2372">
          <cell r="N2372" t="str">
            <v>Centro Educativo</v>
          </cell>
          <cell r="O2372" t="str">
            <v>Limón</v>
          </cell>
          <cell r="P2372" t="str">
            <v>Esc. Silvestre Grant Griffith</v>
          </cell>
          <cell r="Q2372">
            <v>6</v>
          </cell>
          <cell r="R2372">
            <v>3393</v>
          </cell>
        </row>
        <row r="2373">
          <cell r="N2373" t="str">
            <v>Centro Educativo</v>
          </cell>
          <cell r="O2373" t="str">
            <v>Limón</v>
          </cell>
          <cell r="P2373" t="str">
            <v>Esc. Silvestre Grant Griffith</v>
          </cell>
          <cell r="Q2373">
            <v>6</v>
          </cell>
          <cell r="R2373">
            <v>5752</v>
          </cell>
        </row>
        <row r="2374">
          <cell r="N2374" t="str">
            <v>Centro Educativo</v>
          </cell>
          <cell r="O2374" t="str">
            <v>Limón</v>
          </cell>
          <cell r="P2374" t="str">
            <v>Esc. Siquirrito</v>
          </cell>
          <cell r="Q2374">
            <v>5</v>
          </cell>
          <cell r="R2374">
            <v>3290</v>
          </cell>
        </row>
        <row r="2375">
          <cell r="N2375" t="str">
            <v>Centro Educativo</v>
          </cell>
          <cell r="O2375" t="str">
            <v>Limón</v>
          </cell>
          <cell r="P2375" t="str">
            <v>Esc. Tobías Vaglio</v>
          </cell>
          <cell r="Q2375">
            <v>4</v>
          </cell>
          <cell r="R2375">
            <v>3298</v>
          </cell>
        </row>
        <row r="2376">
          <cell r="N2376" t="str">
            <v>Centro Educativo</v>
          </cell>
          <cell r="O2376" t="str">
            <v>Limón</v>
          </cell>
          <cell r="P2376" t="str">
            <v>Esc. Trocha Los Ceibos</v>
          </cell>
          <cell r="Q2376">
            <v>6</v>
          </cell>
          <cell r="R2376">
            <v>3273</v>
          </cell>
        </row>
        <row r="2377">
          <cell r="N2377" t="str">
            <v>Centro Educativo</v>
          </cell>
          <cell r="O2377" t="str">
            <v>Limón</v>
          </cell>
          <cell r="P2377" t="str">
            <v>Esc. Tuba Creek #1</v>
          </cell>
          <cell r="Q2377">
            <v>8</v>
          </cell>
          <cell r="R2377">
            <v>3391</v>
          </cell>
        </row>
        <row r="2378">
          <cell r="N2378" t="str">
            <v>Centro Educativo</v>
          </cell>
          <cell r="O2378" t="str">
            <v>Limón</v>
          </cell>
          <cell r="P2378" t="str">
            <v>Esc. Unión Campesina</v>
          </cell>
          <cell r="Q2378">
            <v>4</v>
          </cell>
          <cell r="R2378">
            <v>3280</v>
          </cell>
        </row>
        <row r="2379">
          <cell r="N2379" t="str">
            <v>Centro Educativo</v>
          </cell>
          <cell r="O2379" t="str">
            <v>Limón</v>
          </cell>
          <cell r="P2379" t="str">
            <v>Esc. Unión Río Peje</v>
          </cell>
          <cell r="Q2379">
            <v>7</v>
          </cell>
          <cell r="R2379">
            <v>3446</v>
          </cell>
        </row>
        <row r="2380">
          <cell r="N2380" t="str">
            <v>Centro Educativo</v>
          </cell>
          <cell r="O2380" t="str">
            <v>Limón</v>
          </cell>
          <cell r="P2380" t="str">
            <v>Esc. Valle De Las Rosas</v>
          </cell>
          <cell r="Q2380">
            <v>3</v>
          </cell>
          <cell r="R2380">
            <v>3513</v>
          </cell>
        </row>
        <row r="2381">
          <cell r="N2381" t="str">
            <v>Centro Educativo</v>
          </cell>
          <cell r="O2381" t="str">
            <v>Limón</v>
          </cell>
          <cell r="P2381" t="str">
            <v>Esc. Valle La Aurora</v>
          </cell>
          <cell r="Q2381">
            <v>2</v>
          </cell>
          <cell r="R2381">
            <v>3484</v>
          </cell>
        </row>
        <row r="2382">
          <cell r="N2382" t="str">
            <v>Centro Educativo</v>
          </cell>
          <cell r="O2382" t="str">
            <v>Limón</v>
          </cell>
          <cell r="P2382" t="str">
            <v>Esc. Vegas De Imperio</v>
          </cell>
          <cell r="Q2382">
            <v>5</v>
          </cell>
          <cell r="R2382">
            <v>3428</v>
          </cell>
        </row>
        <row r="2383">
          <cell r="N2383" t="str">
            <v>Centro Educativo</v>
          </cell>
          <cell r="O2383" t="str">
            <v>Limón</v>
          </cell>
          <cell r="P2383" t="str">
            <v>Esc. Vegas De Madre De Dios</v>
          </cell>
          <cell r="Q2383">
            <v>4</v>
          </cell>
          <cell r="R2383">
            <v>3515</v>
          </cell>
        </row>
        <row r="2384">
          <cell r="N2384" t="str">
            <v>Centro Educativo</v>
          </cell>
          <cell r="O2384" t="str">
            <v>Limón</v>
          </cell>
          <cell r="P2384" t="str">
            <v>Esc. Veintiocho Millas</v>
          </cell>
          <cell r="Q2384">
            <v>9</v>
          </cell>
          <cell r="R2384">
            <v>3505</v>
          </cell>
        </row>
        <row r="2385">
          <cell r="N2385" t="str">
            <v>Centro Educativo</v>
          </cell>
          <cell r="O2385" t="str">
            <v>Limón</v>
          </cell>
          <cell r="P2385" t="str">
            <v>Esc. Veintiseis Millas</v>
          </cell>
          <cell r="Q2385">
            <v>9</v>
          </cell>
          <cell r="R2385">
            <v>3368</v>
          </cell>
        </row>
        <row r="2386">
          <cell r="N2386" t="str">
            <v>Centro Educativo</v>
          </cell>
          <cell r="O2386" t="str">
            <v>Limón</v>
          </cell>
          <cell r="P2386" t="str">
            <v>Esc. Venecia</v>
          </cell>
          <cell r="Q2386">
            <v>9</v>
          </cell>
          <cell r="R2386">
            <v>3495</v>
          </cell>
        </row>
        <row r="2387">
          <cell r="N2387" t="str">
            <v>Centro Educativo</v>
          </cell>
          <cell r="O2387" t="str">
            <v>Limón</v>
          </cell>
          <cell r="P2387" t="str">
            <v>Esc. Villa Del Mar # 1</v>
          </cell>
          <cell r="Q2387">
            <v>1</v>
          </cell>
          <cell r="R2387">
            <v>3408</v>
          </cell>
        </row>
        <row r="2388">
          <cell r="N2388" t="str">
            <v>Centro Educativo</v>
          </cell>
          <cell r="O2388" t="str">
            <v>Limón</v>
          </cell>
          <cell r="P2388" t="str">
            <v>Esc. Villa Del Mar # 2</v>
          </cell>
          <cell r="Q2388">
            <v>1</v>
          </cell>
          <cell r="R2388">
            <v>3406</v>
          </cell>
        </row>
        <row r="2389">
          <cell r="N2389" t="str">
            <v>Centro Educativo</v>
          </cell>
          <cell r="O2389" t="str">
            <v>Limón</v>
          </cell>
          <cell r="P2389" t="str">
            <v>Esc. Villa Hermosa</v>
          </cell>
          <cell r="Q2389">
            <v>2</v>
          </cell>
          <cell r="R2389">
            <v>3279</v>
          </cell>
        </row>
        <row r="2390">
          <cell r="N2390" t="str">
            <v>Centro Educativo</v>
          </cell>
          <cell r="O2390" t="str">
            <v>Limón</v>
          </cell>
          <cell r="P2390" t="str">
            <v>Esc. Zent</v>
          </cell>
          <cell r="Q2390">
            <v>9</v>
          </cell>
          <cell r="R2390">
            <v>3389</v>
          </cell>
        </row>
        <row r="2391">
          <cell r="N2391" t="str">
            <v>Centro Educativo</v>
          </cell>
          <cell r="O2391" t="str">
            <v>Limón</v>
          </cell>
          <cell r="P2391" t="str">
            <v>Esc. Zephaniah Farguharson Vassell</v>
          </cell>
          <cell r="Q2391">
            <v>4</v>
          </cell>
          <cell r="R2391">
            <v>3441</v>
          </cell>
        </row>
        <row r="2392">
          <cell r="N2392" t="str">
            <v>Centro Educativo</v>
          </cell>
          <cell r="O2392" t="str">
            <v>Limón</v>
          </cell>
          <cell r="P2392" t="str">
            <v>Experimental Bilingüe De Siquirres</v>
          </cell>
          <cell r="Q2392">
            <v>4</v>
          </cell>
          <cell r="R2392">
            <v>5882</v>
          </cell>
        </row>
        <row r="2393">
          <cell r="N2393" t="str">
            <v>Centro Educativo</v>
          </cell>
          <cell r="O2393" t="str">
            <v>Limón</v>
          </cell>
          <cell r="P2393" t="str">
            <v>I.E.G.B. Limon 2000</v>
          </cell>
          <cell r="Q2393">
            <v>7</v>
          </cell>
          <cell r="R2393">
            <v>6350</v>
          </cell>
        </row>
        <row r="2394">
          <cell r="N2394" t="str">
            <v>Centro Educativo</v>
          </cell>
          <cell r="O2394" t="str">
            <v>Limón</v>
          </cell>
          <cell r="P2394" t="str">
            <v>Liceo Capitan Ramon Rivas</v>
          </cell>
          <cell r="Q2394">
            <v>2</v>
          </cell>
          <cell r="R2394">
            <v>5316</v>
          </cell>
        </row>
        <row r="2395">
          <cell r="N2395" t="str">
            <v>Centro Educativo</v>
          </cell>
          <cell r="O2395" t="str">
            <v>Limón</v>
          </cell>
          <cell r="P2395" t="str">
            <v>Liceo De Matina</v>
          </cell>
          <cell r="Q2395">
            <v>9</v>
          </cell>
          <cell r="R2395">
            <v>4131</v>
          </cell>
        </row>
        <row r="2396">
          <cell r="N2396" t="str">
            <v>Centro Educativo</v>
          </cell>
          <cell r="O2396" t="str">
            <v>Limón</v>
          </cell>
          <cell r="P2396" t="str">
            <v>Liceo La Alegria</v>
          </cell>
          <cell r="Q2396">
            <v>6</v>
          </cell>
          <cell r="R2396">
            <v>4137</v>
          </cell>
        </row>
        <row r="2397">
          <cell r="N2397" t="str">
            <v>Centro Educativo</v>
          </cell>
          <cell r="O2397" t="str">
            <v>Limón</v>
          </cell>
          <cell r="P2397" t="str">
            <v>Liceo La Perla</v>
          </cell>
          <cell r="Q2397">
            <v>4</v>
          </cell>
          <cell r="R2397">
            <v>5295</v>
          </cell>
        </row>
        <row r="2398">
          <cell r="N2398" t="str">
            <v>Centro Educativo</v>
          </cell>
          <cell r="O2398" t="str">
            <v>Limón</v>
          </cell>
          <cell r="P2398" t="str">
            <v>Liceo Mario Bourne Bourne</v>
          </cell>
          <cell r="Q2398">
            <v>2</v>
          </cell>
          <cell r="R2398">
            <v>4134</v>
          </cell>
        </row>
        <row r="2399">
          <cell r="N2399" t="str">
            <v>Centro Educativo</v>
          </cell>
          <cell r="O2399" t="str">
            <v>Limón</v>
          </cell>
          <cell r="P2399" t="str">
            <v>Liceo Maryland</v>
          </cell>
          <cell r="Q2399">
            <v>5</v>
          </cell>
          <cell r="R2399">
            <v>4132</v>
          </cell>
        </row>
        <row r="2400">
          <cell r="N2400" t="str">
            <v>Centro Educativo</v>
          </cell>
          <cell r="O2400" t="str">
            <v>Limón</v>
          </cell>
          <cell r="P2400" t="str">
            <v>Liceo Paraiso</v>
          </cell>
          <cell r="Q2400">
            <v>8</v>
          </cell>
          <cell r="R2400">
            <v>6103</v>
          </cell>
        </row>
        <row r="2401">
          <cell r="N2401" t="str">
            <v>Centro Educativo</v>
          </cell>
          <cell r="O2401" t="str">
            <v>Limón</v>
          </cell>
          <cell r="P2401" t="str">
            <v>Liceo Rio Banano</v>
          </cell>
          <cell r="Q2401">
            <v>2</v>
          </cell>
          <cell r="R2401">
            <v>4128</v>
          </cell>
        </row>
        <row r="2402">
          <cell r="N2402" t="str">
            <v>Centro Educativo</v>
          </cell>
          <cell r="O2402" t="str">
            <v>Limón</v>
          </cell>
          <cell r="P2402" t="str">
            <v>Liceo Rodrigo Solano Quiros</v>
          </cell>
          <cell r="Q2402">
            <v>6</v>
          </cell>
          <cell r="R2402">
            <v>4130</v>
          </cell>
        </row>
        <row r="2403">
          <cell r="N2403" t="str">
            <v>Centro Educativo</v>
          </cell>
          <cell r="O2403" t="str">
            <v>Limón</v>
          </cell>
          <cell r="P2403" t="str">
            <v>Liceo Rural Aguas Zarcas</v>
          </cell>
          <cell r="Q2403">
            <v>2</v>
          </cell>
          <cell r="R2403">
            <v>5895</v>
          </cell>
        </row>
        <row r="2404">
          <cell r="N2404" t="str">
            <v>Centro Educativo</v>
          </cell>
          <cell r="O2404" t="str">
            <v>Limón</v>
          </cell>
          <cell r="P2404" t="str">
            <v>Liceo Rural Barra Parismina</v>
          </cell>
          <cell r="Q2404">
            <v>5</v>
          </cell>
          <cell r="R2404">
            <v>5170</v>
          </cell>
        </row>
        <row r="2405">
          <cell r="N2405" t="str">
            <v>Centro Educativo</v>
          </cell>
          <cell r="O2405" t="str">
            <v>Limón</v>
          </cell>
          <cell r="P2405" t="str">
            <v>Liceo Rural Cahuita</v>
          </cell>
          <cell r="Q2405">
            <v>8</v>
          </cell>
          <cell r="R2405">
            <v>5173</v>
          </cell>
        </row>
        <row r="2406">
          <cell r="N2406" t="str">
            <v>Centro Educativo</v>
          </cell>
          <cell r="O2406" t="str">
            <v>Limón</v>
          </cell>
          <cell r="P2406" t="str">
            <v>Liceo Rural De Puerto Viejo</v>
          </cell>
          <cell r="Q2406">
            <v>8</v>
          </cell>
          <cell r="R2406">
            <v>5662</v>
          </cell>
        </row>
        <row r="2407">
          <cell r="N2407" t="str">
            <v>Centro Educativo</v>
          </cell>
          <cell r="O2407" t="str">
            <v>Limón</v>
          </cell>
          <cell r="P2407" t="str">
            <v>Liceo Rural Gandoca</v>
          </cell>
          <cell r="Q2407">
            <v>8</v>
          </cell>
          <cell r="R2407">
            <v>5846</v>
          </cell>
        </row>
        <row r="2408">
          <cell r="N2408" t="str">
            <v>Centro Educativo</v>
          </cell>
          <cell r="O2408" t="str">
            <v>Limón</v>
          </cell>
          <cell r="P2408" t="str">
            <v>Liceo Rural La Celina</v>
          </cell>
          <cell r="Q2408">
            <v>5</v>
          </cell>
          <cell r="R2408">
            <v>5847</v>
          </cell>
        </row>
        <row r="2409">
          <cell r="N2409" t="str">
            <v>Centro Educativo</v>
          </cell>
          <cell r="O2409" t="str">
            <v>Limón</v>
          </cell>
          <cell r="P2409" t="str">
            <v>Liceo San Carlos Pacuarito</v>
          </cell>
          <cell r="Q2409">
            <v>4</v>
          </cell>
          <cell r="R2409">
            <v>5972</v>
          </cell>
        </row>
        <row r="2410">
          <cell r="N2410" t="str">
            <v>Centro Educativo</v>
          </cell>
          <cell r="O2410" t="str">
            <v>Limón</v>
          </cell>
          <cell r="P2410" t="str">
            <v>Liceo Sixaola</v>
          </cell>
          <cell r="Q2410">
            <v>8</v>
          </cell>
          <cell r="R2410">
            <v>4129</v>
          </cell>
        </row>
        <row r="2411">
          <cell r="N2411" t="str">
            <v>Centro Educativo</v>
          </cell>
          <cell r="O2411" t="str">
            <v>Limón</v>
          </cell>
          <cell r="P2411" t="str">
            <v>Liceo Venecia</v>
          </cell>
          <cell r="Q2411">
            <v>9</v>
          </cell>
          <cell r="R2411">
            <v>5567</v>
          </cell>
        </row>
        <row r="2412">
          <cell r="N2412" t="str">
            <v>Centro Educativo</v>
          </cell>
          <cell r="O2412" t="str">
            <v>Limón</v>
          </cell>
          <cell r="P2412" t="str">
            <v>Nocturno De Bataan</v>
          </cell>
          <cell r="Q2412">
            <v>9</v>
          </cell>
          <cell r="R2412">
            <v>4890</v>
          </cell>
        </row>
        <row r="2413">
          <cell r="N2413" t="str">
            <v>Centro Educativo</v>
          </cell>
          <cell r="O2413" t="str">
            <v>Limón</v>
          </cell>
          <cell r="P2413" t="str">
            <v>Nocturno De Limon</v>
          </cell>
          <cell r="Q2413">
            <v>1</v>
          </cell>
          <cell r="R2413">
            <v>4889</v>
          </cell>
        </row>
        <row r="2414">
          <cell r="N2414" t="str">
            <v>Centro Educativo</v>
          </cell>
          <cell r="O2414" t="str">
            <v>Limón</v>
          </cell>
          <cell r="P2414" t="str">
            <v>Nocturno De Siquirres</v>
          </cell>
          <cell r="Q2414">
            <v>4</v>
          </cell>
          <cell r="R2414">
            <v>5706</v>
          </cell>
        </row>
        <row r="2415">
          <cell r="N2415" t="str">
            <v>Centro Educativo</v>
          </cell>
          <cell r="O2415" t="str">
            <v>Limón</v>
          </cell>
          <cell r="P2415" t="str">
            <v>Prog. Educ. Abierta Limón</v>
          </cell>
          <cell r="Q2415">
            <v>1</v>
          </cell>
          <cell r="R2415">
            <v>6617</v>
          </cell>
        </row>
        <row r="2416">
          <cell r="N2416" t="str">
            <v>Centro Educativo</v>
          </cell>
          <cell r="O2416" t="str">
            <v>Limón</v>
          </cell>
          <cell r="P2416" t="str">
            <v>Programa Itinerante Artes Plásticas</v>
          </cell>
          <cell r="Q2416">
            <v>1</v>
          </cell>
          <cell r="R2416">
            <v>5034</v>
          </cell>
        </row>
        <row r="2417">
          <cell r="N2417" t="str">
            <v>Centro Educativo</v>
          </cell>
          <cell r="O2417" t="str">
            <v>Limón</v>
          </cell>
          <cell r="P2417" t="str">
            <v>Serv. Itin. Ens. Espec. Limón</v>
          </cell>
          <cell r="Q2417">
            <v>1</v>
          </cell>
          <cell r="R2417">
            <v>5263</v>
          </cell>
        </row>
        <row r="2418">
          <cell r="N2418" t="str">
            <v>Centro Educativo</v>
          </cell>
          <cell r="O2418" t="str">
            <v>Limón</v>
          </cell>
          <cell r="P2418" t="str">
            <v>Unidad Pedagógica Río Cuba</v>
          </cell>
          <cell r="Q2418">
            <v>7</v>
          </cell>
          <cell r="R2418">
            <v>5683</v>
          </cell>
        </row>
        <row r="2419">
          <cell r="N2419" t="str">
            <v>Centro Educativo</v>
          </cell>
          <cell r="O2419" t="str">
            <v>Los Santos</v>
          </cell>
          <cell r="P2419" t="str">
            <v>C.T.P. Jose Daniel Flores</v>
          </cell>
          <cell r="Q2419">
            <v>2</v>
          </cell>
          <cell r="R2419">
            <v>4186</v>
          </cell>
        </row>
        <row r="2420">
          <cell r="N2420" t="str">
            <v>Centro Educativo</v>
          </cell>
          <cell r="O2420" t="str">
            <v>Los Santos</v>
          </cell>
          <cell r="P2420" t="str">
            <v>C.T.P. San Pablo</v>
          </cell>
          <cell r="Q2420">
            <v>3</v>
          </cell>
          <cell r="R2420">
            <v>4188</v>
          </cell>
        </row>
        <row r="2421">
          <cell r="N2421" t="str">
            <v>Centro Educativo</v>
          </cell>
          <cell r="O2421" t="str">
            <v>Los Santos</v>
          </cell>
          <cell r="P2421" t="str">
            <v>Cnvmts. Liceo De Tarrazu</v>
          </cell>
          <cell r="Q2421">
            <v>1</v>
          </cell>
          <cell r="R2421">
            <v>6252</v>
          </cell>
        </row>
        <row r="2422">
          <cell r="N2422" t="str">
            <v>Centro Educativo</v>
          </cell>
          <cell r="O2422" t="str">
            <v>Los Santos</v>
          </cell>
          <cell r="P2422" t="str">
            <v>Esc. Alejandro Aguilar Machado</v>
          </cell>
          <cell r="Q2422">
            <v>2</v>
          </cell>
          <cell r="R2422">
            <v>1812</v>
          </cell>
        </row>
        <row r="2423">
          <cell r="N2423" t="str">
            <v>Centro Educativo</v>
          </cell>
          <cell r="O2423" t="str">
            <v>Los Santos</v>
          </cell>
          <cell r="P2423" t="str">
            <v>Esc. Alto De San Juan</v>
          </cell>
          <cell r="Q2423">
            <v>1</v>
          </cell>
          <cell r="R2423">
            <v>1741</v>
          </cell>
        </row>
        <row r="2424">
          <cell r="N2424" t="str">
            <v>Centro Educativo</v>
          </cell>
          <cell r="O2424" t="str">
            <v>Los Santos</v>
          </cell>
          <cell r="P2424" t="str">
            <v>Esc. Bajo Canet</v>
          </cell>
          <cell r="Q2424">
            <v>1</v>
          </cell>
          <cell r="R2424">
            <v>1834</v>
          </cell>
        </row>
        <row r="2425">
          <cell r="N2425" t="str">
            <v>Centro Educativo</v>
          </cell>
          <cell r="O2425" t="str">
            <v>Los Santos</v>
          </cell>
          <cell r="P2425" t="str">
            <v>Esc. Bajo La Trinidad</v>
          </cell>
          <cell r="Q2425">
            <v>3</v>
          </cell>
          <cell r="R2425">
            <v>1747</v>
          </cell>
        </row>
        <row r="2426">
          <cell r="N2426" t="str">
            <v>Centro Educativo</v>
          </cell>
          <cell r="O2426" t="str">
            <v>Los Santos</v>
          </cell>
          <cell r="P2426" t="str">
            <v>Esc. Bajo Los Angeles</v>
          </cell>
          <cell r="Q2426">
            <v>3</v>
          </cell>
          <cell r="R2426">
            <v>1745</v>
          </cell>
        </row>
        <row r="2427">
          <cell r="N2427" t="str">
            <v>Centro Educativo</v>
          </cell>
          <cell r="O2427" t="str">
            <v>Los Santos</v>
          </cell>
          <cell r="P2427" t="str">
            <v>Esc. Bijagual Norte</v>
          </cell>
          <cell r="Q2427">
            <v>3</v>
          </cell>
          <cell r="R2427">
            <v>487</v>
          </cell>
        </row>
        <row r="2428">
          <cell r="N2428" t="str">
            <v>Centro Educativo</v>
          </cell>
          <cell r="O2428" t="str">
            <v>Los Santos</v>
          </cell>
          <cell r="P2428" t="str">
            <v>Esc. Camilo Gamboa Vargas</v>
          </cell>
          <cell r="Q2428">
            <v>3</v>
          </cell>
          <cell r="R2428">
            <v>1895</v>
          </cell>
        </row>
        <row r="2429">
          <cell r="N2429" t="str">
            <v>Centro Educativo</v>
          </cell>
          <cell r="O2429" t="str">
            <v>Los Santos</v>
          </cell>
          <cell r="P2429" t="str">
            <v>Esc. Carrizal</v>
          </cell>
          <cell r="Q2429">
            <v>3</v>
          </cell>
          <cell r="R2429">
            <v>1766</v>
          </cell>
        </row>
        <row r="2430">
          <cell r="N2430" t="str">
            <v>Centro Educativo</v>
          </cell>
          <cell r="O2430" t="str">
            <v>Los Santos</v>
          </cell>
          <cell r="P2430" t="str">
            <v>Esc. Cuesta De Moras</v>
          </cell>
          <cell r="Q2430">
            <v>1</v>
          </cell>
          <cell r="R2430">
            <v>1810</v>
          </cell>
        </row>
        <row r="2431">
          <cell r="N2431" t="str">
            <v>Centro Educativo</v>
          </cell>
          <cell r="O2431" t="str">
            <v>Los Santos</v>
          </cell>
          <cell r="P2431" t="str">
            <v>Esc. El Cedral</v>
          </cell>
          <cell r="Q2431">
            <v>2</v>
          </cell>
          <cell r="R2431">
            <v>1791</v>
          </cell>
        </row>
        <row r="2432">
          <cell r="N2432" t="str">
            <v>Centro Educativo</v>
          </cell>
          <cell r="O2432" t="str">
            <v>Los Santos</v>
          </cell>
          <cell r="P2432" t="str">
            <v>Esc. El Higuerón</v>
          </cell>
          <cell r="Q2432">
            <v>3</v>
          </cell>
          <cell r="R2432">
            <v>1924</v>
          </cell>
        </row>
        <row r="2433">
          <cell r="N2433" t="str">
            <v>Centro Educativo</v>
          </cell>
          <cell r="O2433" t="str">
            <v>Los Santos</v>
          </cell>
          <cell r="P2433" t="str">
            <v>Esc. El Jardín</v>
          </cell>
          <cell r="Q2433">
            <v>2</v>
          </cell>
          <cell r="R2433">
            <v>1795</v>
          </cell>
        </row>
        <row r="2434">
          <cell r="N2434" t="str">
            <v>Centro Educativo</v>
          </cell>
          <cell r="O2434" t="str">
            <v>Los Santos</v>
          </cell>
          <cell r="P2434" t="str">
            <v>Esc. El Rodeo</v>
          </cell>
          <cell r="Q2434">
            <v>1</v>
          </cell>
          <cell r="R2434">
            <v>1798</v>
          </cell>
        </row>
        <row r="2435">
          <cell r="N2435" t="str">
            <v>Centro Educativo</v>
          </cell>
          <cell r="O2435" t="str">
            <v>Los Santos</v>
          </cell>
          <cell r="P2435" t="str">
            <v>Esc. Guadalupe</v>
          </cell>
          <cell r="Q2435">
            <v>1</v>
          </cell>
          <cell r="R2435">
            <v>1802</v>
          </cell>
        </row>
        <row r="2436">
          <cell r="N2436" t="str">
            <v>Centro Educativo</v>
          </cell>
          <cell r="O2436" t="str">
            <v>Los Santos</v>
          </cell>
          <cell r="P2436" t="str">
            <v>Esc. Jaboncillo</v>
          </cell>
          <cell r="Q2436">
            <v>2</v>
          </cell>
          <cell r="R2436">
            <v>1734</v>
          </cell>
        </row>
        <row r="2437">
          <cell r="N2437" t="str">
            <v>Centro Educativo</v>
          </cell>
          <cell r="O2437" t="str">
            <v>Los Santos</v>
          </cell>
          <cell r="P2437" t="str">
            <v>Esc. Japón</v>
          </cell>
          <cell r="Q2437">
            <v>1</v>
          </cell>
          <cell r="R2437">
            <v>6555</v>
          </cell>
        </row>
        <row r="2438">
          <cell r="N2438" t="str">
            <v>Centro Educativo</v>
          </cell>
          <cell r="O2438" t="str">
            <v>Los Santos</v>
          </cell>
          <cell r="P2438" t="str">
            <v>Esc. La Angostura</v>
          </cell>
          <cell r="Q2438">
            <v>3</v>
          </cell>
          <cell r="R2438">
            <v>1811</v>
          </cell>
        </row>
        <row r="2439">
          <cell r="N2439" t="str">
            <v>Centro Educativo</v>
          </cell>
          <cell r="O2439" t="str">
            <v>Los Santos</v>
          </cell>
          <cell r="P2439" t="str">
            <v>Esc. La Concepción</v>
          </cell>
          <cell r="Q2439">
            <v>3</v>
          </cell>
          <cell r="R2439">
            <v>1903</v>
          </cell>
        </row>
        <row r="2440">
          <cell r="N2440" t="str">
            <v>Centro Educativo</v>
          </cell>
          <cell r="O2440" t="str">
            <v>Los Santos</v>
          </cell>
          <cell r="P2440" t="str">
            <v>Esc. La Cuesta</v>
          </cell>
          <cell r="Q2440">
            <v>3</v>
          </cell>
          <cell r="R2440">
            <v>1813</v>
          </cell>
        </row>
        <row r="2441">
          <cell r="N2441" t="str">
            <v>Centro Educativo</v>
          </cell>
          <cell r="O2441" t="str">
            <v>Los Santos</v>
          </cell>
          <cell r="P2441" t="str">
            <v>Esc. La Esperanza (San Isidro)</v>
          </cell>
          <cell r="Q2441">
            <v>2</v>
          </cell>
          <cell r="R2441">
            <v>1862</v>
          </cell>
        </row>
        <row r="2442">
          <cell r="N2442" t="str">
            <v>Centro Educativo</v>
          </cell>
          <cell r="O2442" t="str">
            <v>Los Santos</v>
          </cell>
          <cell r="P2442" t="str">
            <v>Esc. La Esperanza (San Lorenzo)</v>
          </cell>
          <cell r="Q2442">
            <v>1</v>
          </cell>
          <cell r="R2442">
            <v>1815</v>
          </cell>
        </row>
        <row r="2443">
          <cell r="N2443" t="str">
            <v>Centro Educativo</v>
          </cell>
          <cell r="O2443" t="str">
            <v>Los Santos</v>
          </cell>
          <cell r="P2443" t="str">
            <v>Esc. La Guaria</v>
          </cell>
          <cell r="Q2443">
            <v>2</v>
          </cell>
          <cell r="R2443">
            <v>1748</v>
          </cell>
        </row>
        <row r="2444">
          <cell r="N2444" t="str">
            <v>Centro Educativo</v>
          </cell>
          <cell r="O2444" t="str">
            <v>Los Santos</v>
          </cell>
          <cell r="P2444" t="str">
            <v>Esc. La Laguna</v>
          </cell>
          <cell r="Q2444">
            <v>3</v>
          </cell>
          <cell r="R2444">
            <v>495</v>
          </cell>
        </row>
        <row r="2445">
          <cell r="N2445" t="str">
            <v>Centro Educativo</v>
          </cell>
          <cell r="O2445" t="str">
            <v>Los Santos</v>
          </cell>
          <cell r="P2445" t="str">
            <v>Esc. La Lidia</v>
          </cell>
          <cell r="Q2445">
            <v>2</v>
          </cell>
          <cell r="R2445">
            <v>1922</v>
          </cell>
        </row>
        <row r="2446">
          <cell r="N2446" t="str">
            <v>Centro Educativo</v>
          </cell>
          <cell r="O2446" t="str">
            <v>Los Santos</v>
          </cell>
          <cell r="P2446" t="str">
            <v>Esc. La Pastora</v>
          </cell>
          <cell r="Q2446">
            <v>1</v>
          </cell>
          <cell r="R2446">
            <v>1761</v>
          </cell>
        </row>
        <row r="2447">
          <cell r="N2447" t="str">
            <v>Centro Educativo</v>
          </cell>
          <cell r="O2447" t="str">
            <v>Los Santos</v>
          </cell>
          <cell r="P2447" t="str">
            <v>Esc. La Sabana</v>
          </cell>
          <cell r="Q2447">
            <v>1</v>
          </cell>
          <cell r="R2447">
            <v>1733</v>
          </cell>
        </row>
        <row r="2448">
          <cell r="N2448" t="str">
            <v>Centro Educativo</v>
          </cell>
          <cell r="O2448" t="str">
            <v>Los Santos</v>
          </cell>
          <cell r="P2448" t="str">
            <v>Esc. La Trinidad</v>
          </cell>
          <cell r="Q2448">
            <v>2</v>
          </cell>
          <cell r="R2448">
            <v>1821</v>
          </cell>
        </row>
        <row r="2449">
          <cell r="N2449" t="str">
            <v>Centro Educativo</v>
          </cell>
          <cell r="O2449" t="str">
            <v>Los Santos</v>
          </cell>
          <cell r="P2449" t="str">
            <v>Esc. Las Damitas</v>
          </cell>
          <cell r="Q2449">
            <v>2</v>
          </cell>
          <cell r="R2449">
            <v>1863</v>
          </cell>
        </row>
        <row r="2450">
          <cell r="N2450" t="str">
            <v>Centro Educativo</v>
          </cell>
          <cell r="O2450" t="str">
            <v>Los Santos</v>
          </cell>
          <cell r="P2450" t="str">
            <v>Esc. Leon Cortes Castro</v>
          </cell>
          <cell r="Q2450">
            <v>1</v>
          </cell>
          <cell r="R2450">
            <v>4556</v>
          </cell>
        </row>
        <row r="2451">
          <cell r="N2451" t="str">
            <v>Centro Educativo</v>
          </cell>
          <cell r="O2451" t="str">
            <v>Los Santos</v>
          </cell>
          <cell r="P2451" t="str">
            <v>Esc. León Cortés Castro</v>
          </cell>
          <cell r="Q2451">
            <v>1</v>
          </cell>
          <cell r="R2451">
            <v>1882</v>
          </cell>
        </row>
        <row r="2452">
          <cell r="N2452" t="str">
            <v>Centro Educativo</v>
          </cell>
          <cell r="O2452" t="str">
            <v>Los Santos</v>
          </cell>
          <cell r="P2452" t="str">
            <v>Esc. Llano Bonito</v>
          </cell>
          <cell r="Q2452">
            <v>3</v>
          </cell>
          <cell r="R2452">
            <v>1823</v>
          </cell>
        </row>
        <row r="2453">
          <cell r="N2453" t="str">
            <v>Centro Educativo</v>
          </cell>
          <cell r="O2453" t="str">
            <v>Los Santos</v>
          </cell>
          <cell r="P2453" t="str">
            <v>Esc. Los Ángeles</v>
          </cell>
          <cell r="Q2453">
            <v>1</v>
          </cell>
          <cell r="R2453">
            <v>1735</v>
          </cell>
        </row>
        <row r="2454">
          <cell r="N2454" t="str">
            <v>Centro Educativo</v>
          </cell>
          <cell r="O2454" t="str">
            <v>Los Santos</v>
          </cell>
          <cell r="P2454" t="str">
            <v>Esc. Manuel Castro Blanco</v>
          </cell>
          <cell r="Q2454">
            <v>3</v>
          </cell>
          <cell r="R2454">
            <v>1887</v>
          </cell>
        </row>
        <row r="2455">
          <cell r="N2455" t="str">
            <v>Centro Educativo</v>
          </cell>
          <cell r="O2455" t="str">
            <v>Los Santos</v>
          </cell>
          <cell r="P2455" t="str">
            <v>Esc. Manuel Castro Blanco</v>
          </cell>
          <cell r="Q2455">
            <v>3</v>
          </cell>
          <cell r="R2455">
            <v>4567</v>
          </cell>
        </row>
        <row r="2456">
          <cell r="N2456" t="str">
            <v>Centro Educativo</v>
          </cell>
          <cell r="O2456" t="str">
            <v>Los Santos</v>
          </cell>
          <cell r="P2456" t="str">
            <v>Esc. Manuel Ortuño Boutin</v>
          </cell>
          <cell r="Q2456">
            <v>2</v>
          </cell>
          <cell r="R2456">
            <v>1789</v>
          </cell>
        </row>
        <row r="2457">
          <cell r="N2457" t="str">
            <v>Centro Educativo</v>
          </cell>
          <cell r="O2457" t="str">
            <v>Los Santos</v>
          </cell>
          <cell r="P2457" t="str">
            <v>Esc. Mariano Quiros Segura</v>
          </cell>
          <cell r="Q2457">
            <v>2</v>
          </cell>
          <cell r="R2457">
            <v>1830</v>
          </cell>
        </row>
        <row r="2458">
          <cell r="N2458" t="str">
            <v>Centro Educativo</v>
          </cell>
          <cell r="O2458" t="str">
            <v>Los Santos</v>
          </cell>
          <cell r="P2458" t="str">
            <v>Esc. Mata De Caña</v>
          </cell>
          <cell r="Q2458">
            <v>1</v>
          </cell>
          <cell r="R2458">
            <v>1905</v>
          </cell>
        </row>
        <row r="2459">
          <cell r="N2459" t="str">
            <v>Centro Educativo</v>
          </cell>
          <cell r="O2459" t="str">
            <v>Los Santos</v>
          </cell>
          <cell r="P2459" t="str">
            <v>Esc. Nápoles</v>
          </cell>
          <cell r="Q2459">
            <v>1</v>
          </cell>
          <cell r="R2459">
            <v>1832</v>
          </cell>
        </row>
        <row r="2460">
          <cell r="N2460" t="str">
            <v>Centro Educativo</v>
          </cell>
          <cell r="O2460" t="str">
            <v>Los Santos</v>
          </cell>
          <cell r="P2460" t="str">
            <v>Esc. Ojo De Agua</v>
          </cell>
          <cell r="Q2460">
            <v>3</v>
          </cell>
          <cell r="R2460">
            <v>1785</v>
          </cell>
        </row>
        <row r="2461">
          <cell r="N2461" t="str">
            <v>Centro Educativo</v>
          </cell>
          <cell r="O2461" t="str">
            <v>Los Santos</v>
          </cell>
          <cell r="P2461" t="str">
            <v>Esc. Parrita</v>
          </cell>
          <cell r="Q2461">
            <v>3</v>
          </cell>
          <cell r="R2461">
            <v>540</v>
          </cell>
        </row>
        <row r="2462">
          <cell r="N2462" t="str">
            <v>Centro Educativo</v>
          </cell>
          <cell r="O2462" t="str">
            <v>Los Santos</v>
          </cell>
          <cell r="P2462" t="str">
            <v>Esc. Pedro Pérez Zeledón</v>
          </cell>
          <cell r="Q2462">
            <v>2</v>
          </cell>
          <cell r="R2462">
            <v>1792</v>
          </cell>
        </row>
        <row r="2463">
          <cell r="N2463" t="str">
            <v>Centro Educativo</v>
          </cell>
          <cell r="O2463" t="str">
            <v>Los Santos</v>
          </cell>
          <cell r="P2463" t="str">
            <v>Esc. Providencia</v>
          </cell>
          <cell r="Q2463">
            <v>2</v>
          </cell>
          <cell r="R2463">
            <v>1820</v>
          </cell>
        </row>
        <row r="2464">
          <cell r="N2464" t="str">
            <v>Centro Educativo</v>
          </cell>
          <cell r="O2464" t="str">
            <v>Los Santos</v>
          </cell>
          <cell r="P2464" t="str">
            <v>Esc. Quebrada Seca</v>
          </cell>
          <cell r="Q2464">
            <v>1</v>
          </cell>
          <cell r="R2464">
            <v>1757</v>
          </cell>
        </row>
        <row r="2465">
          <cell r="N2465" t="str">
            <v>Centro Educativo</v>
          </cell>
          <cell r="O2465" t="str">
            <v>Los Santos</v>
          </cell>
          <cell r="P2465" t="str">
            <v>Esc. Republica De Bolivia</v>
          </cell>
          <cell r="Q2465">
            <v>2</v>
          </cell>
          <cell r="R2465">
            <v>4553</v>
          </cell>
        </row>
        <row r="2466">
          <cell r="N2466" t="str">
            <v>Centro Educativo</v>
          </cell>
          <cell r="O2466" t="str">
            <v>Los Santos</v>
          </cell>
          <cell r="P2466" t="str">
            <v>Esc. República De Bolivia</v>
          </cell>
          <cell r="Q2466">
            <v>2</v>
          </cell>
          <cell r="R2466">
            <v>1907</v>
          </cell>
        </row>
        <row r="2467">
          <cell r="N2467" t="str">
            <v>Centro Educativo</v>
          </cell>
          <cell r="O2467" t="str">
            <v>Los Santos</v>
          </cell>
          <cell r="P2467" t="str">
            <v>Esc. Río Blanco</v>
          </cell>
          <cell r="Q2467">
            <v>2</v>
          </cell>
          <cell r="R2467">
            <v>1867</v>
          </cell>
        </row>
        <row r="2468">
          <cell r="N2468" t="str">
            <v>Centro Educativo</v>
          </cell>
          <cell r="O2468" t="str">
            <v>Los Santos</v>
          </cell>
          <cell r="P2468" t="str">
            <v>Esc. San Andrés</v>
          </cell>
          <cell r="Q2468">
            <v>3</v>
          </cell>
          <cell r="R2468">
            <v>1868</v>
          </cell>
        </row>
        <row r="2469">
          <cell r="N2469" t="str">
            <v>Centro Educativo</v>
          </cell>
          <cell r="O2469" t="str">
            <v>Los Santos</v>
          </cell>
          <cell r="P2469" t="str">
            <v>Esc. San Antonio</v>
          </cell>
          <cell r="Q2469">
            <v>3</v>
          </cell>
          <cell r="R2469">
            <v>1923</v>
          </cell>
        </row>
        <row r="2470">
          <cell r="N2470" t="str">
            <v>Centro Educativo</v>
          </cell>
          <cell r="O2470" t="str">
            <v>Los Santos</v>
          </cell>
          <cell r="P2470" t="str">
            <v>Esc. San Bernardo</v>
          </cell>
          <cell r="Q2470">
            <v>1</v>
          </cell>
          <cell r="R2470">
            <v>1736</v>
          </cell>
        </row>
        <row r="2471">
          <cell r="N2471" t="str">
            <v>Centro Educativo</v>
          </cell>
          <cell r="O2471" t="str">
            <v>Los Santos</v>
          </cell>
          <cell r="P2471" t="str">
            <v>Esc. San Carlos</v>
          </cell>
          <cell r="Q2471">
            <v>1</v>
          </cell>
          <cell r="R2471">
            <v>1870</v>
          </cell>
        </row>
        <row r="2472">
          <cell r="N2472" t="str">
            <v>Centro Educativo</v>
          </cell>
          <cell r="O2472" t="str">
            <v>Los Santos</v>
          </cell>
          <cell r="P2472" t="str">
            <v>Esc. San Francisco</v>
          </cell>
          <cell r="Q2472">
            <v>3</v>
          </cell>
          <cell r="R2472">
            <v>1902</v>
          </cell>
        </row>
        <row r="2473">
          <cell r="N2473" t="str">
            <v>Centro Educativo</v>
          </cell>
          <cell r="O2473" t="str">
            <v>Los Santos</v>
          </cell>
          <cell r="P2473" t="str">
            <v>Esc. San Gabriel</v>
          </cell>
          <cell r="Q2473">
            <v>1</v>
          </cell>
          <cell r="R2473">
            <v>1746</v>
          </cell>
        </row>
        <row r="2474">
          <cell r="N2474" t="str">
            <v>Centro Educativo</v>
          </cell>
          <cell r="O2474" t="str">
            <v>Los Santos</v>
          </cell>
          <cell r="P2474" t="str">
            <v>Esc. San Guillermo</v>
          </cell>
          <cell r="Q2474">
            <v>1</v>
          </cell>
          <cell r="R2474">
            <v>1874</v>
          </cell>
        </row>
        <row r="2475">
          <cell r="N2475" t="str">
            <v>Centro Educativo</v>
          </cell>
          <cell r="O2475" t="str">
            <v>Los Santos</v>
          </cell>
          <cell r="P2475" t="str">
            <v>Esc. San Isidro (León Cortés)</v>
          </cell>
          <cell r="Q2475">
            <v>3</v>
          </cell>
          <cell r="R2475">
            <v>1875</v>
          </cell>
        </row>
        <row r="2476">
          <cell r="N2476" t="str">
            <v>Centro Educativo</v>
          </cell>
          <cell r="O2476" t="str">
            <v>Los Santos</v>
          </cell>
          <cell r="P2476" t="str">
            <v>Esc. San Isidro (Tarrazú)</v>
          </cell>
          <cell r="Q2476">
            <v>1</v>
          </cell>
          <cell r="R2476">
            <v>4963</v>
          </cell>
        </row>
        <row r="2477">
          <cell r="N2477" t="str">
            <v>Centro Educativo</v>
          </cell>
          <cell r="O2477" t="str">
            <v>Los Santos</v>
          </cell>
          <cell r="P2477" t="str">
            <v>Esc. San Jerónimo</v>
          </cell>
          <cell r="Q2477">
            <v>1</v>
          </cell>
          <cell r="R2477">
            <v>1877</v>
          </cell>
        </row>
        <row r="2478">
          <cell r="N2478" t="str">
            <v>Centro Educativo</v>
          </cell>
          <cell r="O2478" t="str">
            <v>Los Santos</v>
          </cell>
          <cell r="P2478" t="str">
            <v>Esc. San Joaquín</v>
          </cell>
          <cell r="Q2478">
            <v>2</v>
          </cell>
          <cell r="R2478">
            <v>1878</v>
          </cell>
        </row>
        <row r="2479">
          <cell r="N2479" t="str">
            <v>Centro Educativo</v>
          </cell>
          <cell r="O2479" t="str">
            <v>Los Santos</v>
          </cell>
          <cell r="P2479" t="str">
            <v>Esc. San Lorenzo</v>
          </cell>
          <cell r="Q2479">
            <v>1</v>
          </cell>
          <cell r="R2479">
            <v>1881</v>
          </cell>
        </row>
        <row r="2480">
          <cell r="N2480" t="str">
            <v>Centro Educativo</v>
          </cell>
          <cell r="O2480" t="str">
            <v>Los Santos</v>
          </cell>
          <cell r="P2480" t="str">
            <v>Esc. San Luis</v>
          </cell>
          <cell r="Q2480">
            <v>3</v>
          </cell>
          <cell r="R2480">
            <v>1794</v>
          </cell>
        </row>
        <row r="2481">
          <cell r="N2481" t="str">
            <v>Centro Educativo</v>
          </cell>
          <cell r="O2481" t="str">
            <v>Los Santos</v>
          </cell>
          <cell r="P2481" t="str">
            <v>Esc. San Martín</v>
          </cell>
          <cell r="Q2481">
            <v>2</v>
          </cell>
          <cell r="R2481">
            <v>1883</v>
          </cell>
        </row>
        <row r="2482">
          <cell r="N2482" t="str">
            <v>Centro Educativo</v>
          </cell>
          <cell r="O2482" t="str">
            <v>Los Santos</v>
          </cell>
          <cell r="P2482" t="str">
            <v>Esc. San Martin De San Carlos</v>
          </cell>
          <cell r="Q2482">
            <v>1</v>
          </cell>
          <cell r="R2482">
            <v>1742</v>
          </cell>
        </row>
        <row r="2483">
          <cell r="N2483" t="str">
            <v>Centro Educativo</v>
          </cell>
          <cell r="O2483" t="str">
            <v>Los Santos</v>
          </cell>
          <cell r="P2483" t="str">
            <v>Esc. San Martin De San Lorenzo</v>
          </cell>
          <cell r="Q2483">
            <v>1</v>
          </cell>
          <cell r="R2483">
            <v>1904</v>
          </cell>
        </row>
        <row r="2484">
          <cell r="N2484" t="str">
            <v>Centro Educativo</v>
          </cell>
          <cell r="O2484" t="str">
            <v>Los Santos</v>
          </cell>
          <cell r="P2484" t="str">
            <v>Esc. San Pedro</v>
          </cell>
          <cell r="Q2484">
            <v>1</v>
          </cell>
          <cell r="R2484">
            <v>1888</v>
          </cell>
        </row>
        <row r="2485">
          <cell r="N2485" t="str">
            <v>Centro Educativo</v>
          </cell>
          <cell r="O2485" t="str">
            <v>Los Santos</v>
          </cell>
          <cell r="P2485" t="str">
            <v>Esc. San Rafael</v>
          </cell>
          <cell r="Q2485">
            <v>2</v>
          </cell>
          <cell r="R2485">
            <v>4964</v>
          </cell>
        </row>
        <row r="2486">
          <cell r="N2486" t="str">
            <v>Centro Educativo</v>
          </cell>
          <cell r="O2486" t="str">
            <v>Los Santos</v>
          </cell>
          <cell r="P2486" t="str">
            <v>Esc. San Rafael Abajo</v>
          </cell>
          <cell r="Q2486">
            <v>3</v>
          </cell>
          <cell r="R2486">
            <v>1889</v>
          </cell>
        </row>
        <row r="2487">
          <cell r="N2487" t="str">
            <v>Centro Educativo</v>
          </cell>
          <cell r="O2487" t="str">
            <v>Los Santos</v>
          </cell>
          <cell r="P2487" t="str">
            <v>Esc. San Ramón</v>
          </cell>
          <cell r="Q2487">
            <v>1</v>
          </cell>
          <cell r="R2487">
            <v>1892</v>
          </cell>
        </row>
        <row r="2488">
          <cell r="N2488" t="str">
            <v>Centro Educativo</v>
          </cell>
          <cell r="O2488" t="str">
            <v>Los Santos</v>
          </cell>
          <cell r="P2488" t="str">
            <v>Esc. Santa Juana</v>
          </cell>
          <cell r="Q2488">
            <v>3</v>
          </cell>
          <cell r="R2488">
            <v>1772</v>
          </cell>
        </row>
        <row r="2489">
          <cell r="N2489" t="str">
            <v>Centro Educativo</v>
          </cell>
          <cell r="O2489" t="str">
            <v>Los Santos</v>
          </cell>
          <cell r="P2489" t="str">
            <v>Esc. Santa Marta</v>
          </cell>
          <cell r="Q2489">
            <v>1</v>
          </cell>
          <cell r="R2489">
            <v>5573</v>
          </cell>
        </row>
        <row r="2490">
          <cell r="N2490" t="str">
            <v>Centro Educativo</v>
          </cell>
          <cell r="O2490" t="str">
            <v>Los Santos</v>
          </cell>
          <cell r="P2490" t="str">
            <v>Esc. Santa Rosa Abajo</v>
          </cell>
          <cell r="Q2490">
            <v>3</v>
          </cell>
          <cell r="R2490">
            <v>1897</v>
          </cell>
        </row>
        <row r="2491">
          <cell r="N2491" t="str">
            <v>Centro Educativo</v>
          </cell>
          <cell r="O2491" t="str">
            <v>Los Santos</v>
          </cell>
          <cell r="P2491" t="str">
            <v>Esc. Santa Rosa Arriba</v>
          </cell>
          <cell r="Q2491">
            <v>3</v>
          </cell>
          <cell r="R2491">
            <v>1744</v>
          </cell>
        </row>
        <row r="2492">
          <cell r="N2492" t="str">
            <v>Centro Educativo</v>
          </cell>
          <cell r="O2492" t="str">
            <v>Los Santos</v>
          </cell>
          <cell r="P2492" t="str">
            <v>Esc. Víctor Campos Valverde</v>
          </cell>
          <cell r="Q2492">
            <v>1</v>
          </cell>
          <cell r="R2492">
            <v>1799</v>
          </cell>
        </row>
        <row r="2493">
          <cell r="N2493" t="str">
            <v>Centro Educativo</v>
          </cell>
          <cell r="O2493" t="str">
            <v>Los Santos</v>
          </cell>
          <cell r="P2493" t="str">
            <v>Esc. Virgen De Santa Juana</v>
          </cell>
          <cell r="Q2493">
            <v>1</v>
          </cell>
          <cell r="R2493">
            <v>1769</v>
          </cell>
        </row>
        <row r="2494">
          <cell r="N2494" t="str">
            <v>Centro Educativo</v>
          </cell>
          <cell r="O2494" t="str">
            <v>Los Santos</v>
          </cell>
          <cell r="P2494" t="str">
            <v>Esc. Zapotal</v>
          </cell>
          <cell r="Q2494">
            <v>1</v>
          </cell>
          <cell r="R2494">
            <v>1918</v>
          </cell>
        </row>
        <row r="2495">
          <cell r="N2495" t="str">
            <v>Centro Educativo</v>
          </cell>
          <cell r="O2495" t="str">
            <v>Los Santos</v>
          </cell>
          <cell r="P2495" t="str">
            <v>Liceo Copey</v>
          </cell>
          <cell r="Q2495">
            <v>2</v>
          </cell>
          <cell r="R2495">
            <v>6564</v>
          </cell>
        </row>
        <row r="2496">
          <cell r="N2496" t="str">
            <v>Centro Educativo</v>
          </cell>
          <cell r="O2496" t="str">
            <v>Los Santos</v>
          </cell>
          <cell r="P2496" t="str">
            <v>Liceo De San Andres</v>
          </cell>
          <cell r="Q2496">
            <v>3</v>
          </cell>
          <cell r="R2496">
            <v>5655</v>
          </cell>
        </row>
        <row r="2497">
          <cell r="N2497" t="str">
            <v>Centro Educativo</v>
          </cell>
          <cell r="O2497" t="str">
            <v>Los Santos</v>
          </cell>
          <cell r="P2497" t="str">
            <v>Liceo De Tarrazu</v>
          </cell>
          <cell r="Q2497">
            <v>1</v>
          </cell>
          <cell r="R2497">
            <v>4057</v>
          </cell>
        </row>
        <row r="2498">
          <cell r="N2498" t="str">
            <v>Centro Educativo</v>
          </cell>
          <cell r="O2498" t="str">
            <v>Los Santos</v>
          </cell>
          <cell r="P2498" t="str">
            <v>Liceo De Tarrazu</v>
          </cell>
          <cell r="Q2498">
            <v>1</v>
          </cell>
          <cell r="R2498">
            <v>4581</v>
          </cell>
        </row>
        <row r="2499">
          <cell r="N2499" t="str">
            <v>Centro Educativo</v>
          </cell>
          <cell r="O2499" t="str">
            <v>Los Santos</v>
          </cell>
          <cell r="P2499" t="str">
            <v>Liceo Llano Bonito</v>
          </cell>
          <cell r="Q2499">
            <v>3</v>
          </cell>
          <cell r="R2499">
            <v>4068</v>
          </cell>
        </row>
        <row r="2500">
          <cell r="N2500" t="str">
            <v>Centro Educativo</v>
          </cell>
          <cell r="O2500" t="str">
            <v>Los Santos</v>
          </cell>
          <cell r="P2500" t="str">
            <v>Liceo Rural Bijagual</v>
          </cell>
          <cell r="Q2500">
            <v>3</v>
          </cell>
          <cell r="R2500">
            <v>5291</v>
          </cell>
        </row>
        <row r="2501">
          <cell r="N2501" t="str">
            <v>Centro Educativo</v>
          </cell>
          <cell r="O2501" t="str">
            <v>Los Santos</v>
          </cell>
          <cell r="P2501" t="str">
            <v>Liceo Rural Cañon De El Guarco</v>
          </cell>
          <cell r="Q2501">
            <v>2</v>
          </cell>
          <cell r="R2501">
            <v>5968</v>
          </cell>
        </row>
        <row r="2502">
          <cell r="N2502" t="str">
            <v>Centro Educativo</v>
          </cell>
          <cell r="O2502" t="str">
            <v>Los Santos</v>
          </cell>
          <cell r="P2502" t="str">
            <v>Liceo Rural San Isidro</v>
          </cell>
          <cell r="Q2502">
            <v>3</v>
          </cell>
          <cell r="R2502">
            <v>5999</v>
          </cell>
        </row>
        <row r="2503">
          <cell r="N2503" t="str">
            <v>Centro Educativo</v>
          </cell>
          <cell r="O2503" t="str">
            <v>Los Santos</v>
          </cell>
          <cell r="P2503" t="str">
            <v>Liceo Rural Santa Cruz</v>
          </cell>
          <cell r="Q2503">
            <v>3</v>
          </cell>
          <cell r="R2503">
            <v>5656</v>
          </cell>
        </row>
        <row r="2504">
          <cell r="N2504" t="str">
            <v>Centro Educativo</v>
          </cell>
          <cell r="O2504" t="str">
            <v>Los Santos</v>
          </cell>
          <cell r="P2504" t="str">
            <v>Liceo San Carlos</v>
          </cell>
          <cell r="Q2504">
            <v>1</v>
          </cell>
          <cell r="R2504">
            <v>5841</v>
          </cell>
        </row>
        <row r="2505">
          <cell r="N2505" t="str">
            <v>Centro Educativo</v>
          </cell>
          <cell r="O2505" t="str">
            <v>Los Santos</v>
          </cell>
          <cell r="P2505" t="str">
            <v>Prog. Educ. Abierta Los Santos</v>
          </cell>
          <cell r="Q2505">
            <v>1</v>
          </cell>
          <cell r="R2505">
            <v>6767</v>
          </cell>
        </row>
        <row r="2506">
          <cell r="N2506" t="str">
            <v>Centro Educativo</v>
          </cell>
          <cell r="O2506" t="str">
            <v>Los Santos</v>
          </cell>
          <cell r="P2506" t="str">
            <v>Programa Itinerante Segunda Lengua</v>
          </cell>
          <cell r="Q2506">
            <v>1</v>
          </cell>
          <cell r="R2506">
            <v>6829</v>
          </cell>
        </row>
        <row r="2507">
          <cell r="N2507" t="str">
            <v>Centro Educativo</v>
          </cell>
          <cell r="O2507" t="str">
            <v>Los Santos</v>
          </cell>
          <cell r="P2507" t="str">
            <v>Programa Itinerante Segunda Lengua Trans</v>
          </cell>
          <cell r="Q2507">
            <v>1</v>
          </cell>
          <cell r="R2507">
            <v>5558</v>
          </cell>
        </row>
        <row r="2508">
          <cell r="N2508" t="str">
            <v>Centro Educativo</v>
          </cell>
          <cell r="O2508" t="str">
            <v>Los Santos</v>
          </cell>
          <cell r="P2508" t="str">
            <v>Serv. Itin. Ens. Espec. Los Santos</v>
          </cell>
          <cell r="Q2508">
            <v>1</v>
          </cell>
          <cell r="R2508">
            <v>6809</v>
          </cell>
        </row>
        <row r="2509">
          <cell r="N2509" t="str">
            <v>Centro Educativo</v>
          </cell>
          <cell r="O2509" t="str">
            <v>Nicoya</v>
          </cell>
          <cell r="P2509" t="str">
            <v>C.T.P De Copal</v>
          </cell>
          <cell r="Q2509">
            <v>3</v>
          </cell>
          <cell r="R2509">
            <v>6189</v>
          </cell>
        </row>
        <row r="2510">
          <cell r="N2510" t="str">
            <v>Centro Educativo</v>
          </cell>
          <cell r="O2510" t="str">
            <v>Nicoya</v>
          </cell>
          <cell r="P2510" t="str">
            <v>C.T.P. De Copal</v>
          </cell>
          <cell r="Q2510">
            <v>3</v>
          </cell>
          <cell r="R2510">
            <v>6640</v>
          </cell>
        </row>
        <row r="2511">
          <cell r="N2511" t="str">
            <v>Centro Educativo</v>
          </cell>
          <cell r="O2511" t="str">
            <v>Nicoya</v>
          </cell>
          <cell r="P2511" t="str">
            <v>C.T.P. De Corralillo</v>
          </cell>
          <cell r="Q2511">
            <v>4</v>
          </cell>
          <cell r="R2511">
            <v>4200</v>
          </cell>
        </row>
        <row r="2512">
          <cell r="N2512" t="str">
            <v>Centro Educativo</v>
          </cell>
          <cell r="O2512" t="str">
            <v>Nicoya</v>
          </cell>
          <cell r="P2512" t="str">
            <v>C.T.P. De Corralillo</v>
          </cell>
          <cell r="Q2512">
            <v>4</v>
          </cell>
          <cell r="R2512">
            <v>6191</v>
          </cell>
        </row>
        <row r="2513">
          <cell r="N2513" t="str">
            <v>Centro Educativo</v>
          </cell>
          <cell r="O2513" t="str">
            <v>Nicoya</v>
          </cell>
          <cell r="P2513" t="str">
            <v>C.T.P. De Nicoya</v>
          </cell>
          <cell r="Q2513">
            <v>1</v>
          </cell>
          <cell r="R2513">
            <v>4198</v>
          </cell>
        </row>
        <row r="2514">
          <cell r="N2514" t="str">
            <v>Centro Educativo</v>
          </cell>
          <cell r="O2514" t="str">
            <v>Nicoya</v>
          </cell>
          <cell r="P2514" t="str">
            <v>C.T.P. De Nicoya</v>
          </cell>
          <cell r="Q2514">
            <v>1</v>
          </cell>
          <cell r="R2514">
            <v>4697</v>
          </cell>
        </row>
        <row r="2515">
          <cell r="N2515" t="str">
            <v>Centro Educativo</v>
          </cell>
          <cell r="O2515" t="str">
            <v>Nicoya</v>
          </cell>
          <cell r="P2515" t="str">
            <v>C.T.P. Hojancha</v>
          </cell>
          <cell r="Q2515">
            <v>5</v>
          </cell>
          <cell r="R2515">
            <v>4197</v>
          </cell>
        </row>
        <row r="2516">
          <cell r="N2516" t="str">
            <v>Centro Educativo</v>
          </cell>
          <cell r="O2516" t="str">
            <v>Nicoya</v>
          </cell>
          <cell r="P2516" t="str">
            <v>C.T.P. Hojancha</v>
          </cell>
          <cell r="Q2516">
            <v>5</v>
          </cell>
          <cell r="R2516">
            <v>6333</v>
          </cell>
        </row>
        <row r="2517">
          <cell r="N2517" t="str">
            <v>Centro Educativo</v>
          </cell>
          <cell r="O2517" t="str">
            <v>Nicoya</v>
          </cell>
          <cell r="P2517" t="str">
            <v>C.T.P. La Mansion</v>
          </cell>
          <cell r="Q2517">
            <v>3</v>
          </cell>
          <cell r="R2517">
            <v>4199</v>
          </cell>
        </row>
        <row r="2518">
          <cell r="N2518" t="str">
            <v>Centro Educativo</v>
          </cell>
          <cell r="O2518" t="str">
            <v>Nicoya</v>
          </cell>
          <cell r="P2518" t="str">
            <v>C.T.P. La Mansion</v>
          </cell>
          <cell r="Q2518">
            <v>3</v>
          </cell>
          <cell r="R2518">
            <v>5597</v>
          </cell>
        </row>
        <row r="2519">
          <cell r="N2519" t="str">
            <v>Centro Educativo</v>
          </cell>
          <cell r="O2519" t="str">
            <v>Nicoya</v>
          </cell>
          <cell r="P2519" t="str">
            <v>C.T.P. Nandayure</v>
          </cell>
          <cell r="Q2519">
            <v>7</v>
          </cell>
          <cell r="R2519">
            <v>4196</v>
          </cell>
        </row>
        <row r="2520">
          <cell r="N2520" t="str">
            <v>Centro Educativo</v>
          </cell>
          <cell r="O2520" t="str">
            <v>Nicoya</v>
          </cell>
          <cell r="P2520" t="str">
            <v>C.T.P. Nandayure</v>
          </cell>
          <cell r="Q2520">
            <v>7</v>
          </cell>
          <cell r="R2520">
            <v>6190</v>
          </cell>
        </row>
        <row r="2521">
          <cell r="N2521" t="str">
            <v>Centro Educativo</v>
          </cell>
          <cell r="O2521" t="str">
            <v>Nicoya</v>
          </cell>
          <cell r="P2521" t="str">
            <v>Cindea Hojancha</v>
          </cell>
          <cell r="Q2521">
            <v>5</v>
          </cell>
          <cell r="R2521">
            <v>6799</v>
          </cell>
        </row>
        <row r="2522">
          <cell r="N2522" t="str">
            <v>Centro Educativo</v>
          </cell>
          <cell r="O2522" t="str">
            <v>Nicoya</v>
          </cell>
          <cell r="P2522" t="str">
            <v>Cindea Nandayure</v>
          </cell>
          <cell r="Q2522">
            <v>7</v>
          </cell>
          <cell r="R2522">
            <v>6587</v>
          </cell>
        </row>
        <row r="2523">
          <cell r="N2523" t="str">
            <v>Centro Educativo</v>
          </cell>
          <cell r="O2523" t="str">
            <v>Nicoya</v>
          </cell>
          <cell r="P2523" t="str">
            <v>Cindea Nicoya</v>
          </cell>
          <cell r="Q2523">
            <v>1</v>
          </cell>
          <cell r="R2523">
            <v>6015</v>
          </cell>
        </row>
        <row r="2524">
          <cell r="N2524" t="str">
            <v>Centro Educativo</v>
          </cell>
          <cell r="O2524" t="str">
            <v>Nicoya</v>
          </cell>
          <cell r="P2524" t="str">
            <v>Cindea Nosara</v>
          </cell>
          <cell r="Q2524">
            <v>6</v>
          </cell>
          <cell r="R2524">
            <v>6800</v>
          </cell>
        </row>
        <row r="2525">
          <cell r="N2525" t="str">
            <v>Centro Educativo</v>
          </cell>
          <cell r="O2525" t="str">
            <v>Nicoya</v>
          </cell>
          <cell r="P2525" t="str">
            <v>Cindea Sámara</v>
          </cell>
          <cell r="Q2525">
            <v>6</v>
          </cell>
          <cell r="R2525">
            <v>6801</v>
          </cell>
        </row>
        <row r="2526">
          <cell r="N2526" t="str">
            <v>Centro Educativo</v>
          </cell>
          <cell r="O2526" t="str">
            <v>Nicoya</v>
          </cell>
          <cell r="P2526" t="str">
            <v>Cindea San Joaquín</v>
          </cell>
          <cell r="Q2526">
            <v>3</v>
          </cell>
          <cell r="R2526">
            <v>6627</v>
          </cell>
        </row>
        <row r="2527">
          <cell r="N2527" t="str">
            <v>Centro Educativo</v>
          </cell>
          <cell r="O2527" t="str">
            <v>Nicoya</v>
          </cell>
          <cell r="P2527" t="str">
            <v>Cnvmts. C.T.P. La Mansion</v>
          </cell>
          <cell r="Q2527">
            <v>3</v>
          </cell>
          <cell r="R2527">
            <v>6256</v>
          </cell>
        </row>
        <row r="2528">
          <cell r="N2528" t="str">
            <v>Centro Educativo</v>
          </cell>
          <cell r="O2528" t="str">
            <v>Nicoya</v>
          </cell>
          <cell r="P2528" t="str">
            <v>Cnvmts. Esc. Cacique Nicoa Diria</v>
          </cell>
          <cell r="Q2528">
            <v>1</v>
          </cell>
          <cell r="R2528">
            <v>6256</v>
          </cell>
        </row>
        <row r="2529">
          <cell r="N2529" t="str">
            <v>Centro Educativo</v>
          </cell>
          <cell r="O2529" t="str">
            <v>Nicoya</v>
          </cell>
          <cell r="P2529" t="str">
            <v>Colegio Bocas De Nosara</v>
          </cell>
          <cell r="Q2529">
            <v>6</v>
          </cell>
          <cell r="R2529">
            <v>4104</v>
          </cell>
        </row>
        <row r="2530">
          <cell r="N2530" t="str">
            <v>Centro Educativo</v>
          </cell>
          <cell r="O2530" t="str">
            <v>Nicoya</v>
          </cell>
          <cell r="P2530" t="str">
            <v>Colegio Bocas De Nosara</v>
          </cell>
          <cell r="Q2530">
            <v>6</v>
          </cell>
          <cell r="R2530">
            <v>6334</v>
          </cell>
        </row>
        <row r="2531">
          <cell r="N2531" t="str">
            <v>Centro Educativo</v>
          </cell>
          <cell r="O2531" t="str">
            <v>Nicoya</v>
          </cell>
          <cell r="P2531" t="str">
            <v>Coned Nicoya</v>
          </cell>
          <cell r="Q2531">
            <v>1</v>
          </cell>
          <cell r="R2531">
            <v>6266</v>
          </cell>
        </row>
        <row r="2532">
          <cell r="N2532" t="str">
            <v>Centro Educativo</v>
          </cell>
          <cell r="O2532" t="str">
            <v>Nicoya</v>
          </cell>
          <cell r="P2532" t="str">
            <v>Esc. 20 De Marzo De 1856</v>
          </cell>
          <cell r="Q2532">
            <v>1</v>
          </cell>
          <cell r="R2532">
            <v>2454</v>
          </cell>
        </row>
        <row r="2533">
          <cell r="N2533" t="str">
            <v>Centro Educativo</v>
          </cell>
          <cell r="O2533" t="str">
            <v>Nicoya</v>
          </cell>
          <cell r="P2533" t="str">
            <v>Esc. 25 De Julio</v>
          </cell>
          <cell r="Q2533">
            <v>4</v>
          </cell>
          <cell r="R2533">
            <v>2399</v>
          </cell>
        </row>
        <row r="2534">
          <cell r="N2534" t="str">
            <v>Centro Educativo</v>
          </cell>
          <cell r="O2534" t="str">
            <v>Nicoya</v>
          </cell>
          <cell r="P2534" t="str">
            <v>Esc. 26 De Febrero De 1886</v>
          </cell>
          <cell r="Q2534">
            <v>5</v>
          </cell>
          <cell r="R2534">
            <v>2416</v>
          </cell>
        </row>
        <row r="2535">
          <cell r="N2535" t="str">
            <v>Centro Educativo</v>
          </cell>
          <cell r="O2535" t="str">
            <v>Nicoya</v>
          </cell>
          <cell r="P2535" t="str">
            <v>Esc. Abrahan Farah Mata</v>
          </cell>
          <cell r="Q2535">
            <v>7</v>
          </cell>
          <cell r="R2535">
            <v>2380</v>
          </cell>
        </row>
        <row r="2536">
          <cell r="N2536" t="str">
            <v>Centro Educativo</v>
          </cell>
          <cell r="O2536" t="str">
            <v>Nicoya</v>
          </cell>
          <cell r="P2536" t="str">
            <v>Esc. Acoyapa</v>
          </cell>
          <cell r="Q2536">
            <v>3</v>
          </cell>
          <cell r="R2536">
            <v>2331</v>
          </cell>
        </row>
        <row r="2537">
          <cell r="N2537" t="str">
            <v>Centro Educativo</v>
          </cell>
          <cell r="O2537" t="str">
            <v>Nicoya</v>
          </cell>
          <cell r="P2537" t="str">
            <v>Esc. Altos Del Socorro</v>
          </cell>
          <cell r="Q2537">
            <v>5</v>
          </cell>
          <cell r="R2537">
            <v>2340</v>
          </cell>
        </row>
        <row r="2538">
          <cell r="N2538" t="str">
            <v>Centro Educativo</v>
          </cell>
          <cell r="O2538" t="str">
            <v>Nicoya</v>
          </cell>
          <cell r="P2538" t="str">
            <v>Esc. Andrés Briceño Acevedo</v>
          </cell>
          <cell r="Q2538">
            <v>3</v>
          </cell>
          <cell r="R2538">
            <v>2447</v>
          </cell>
        </row>
        <row r="2539">
          <cell r="N2539" t="str">
            <v>Centro Educativo</v>
          </cell>
          <cell r="O2539" t="str">
            <v>Nicoya</v>
          </cell>
          <cell r="P2539" t="str">
            <v>Esc. Anselmo Gutiérrez Briceño</v>
          </cell>
          <cell r="Q2539">
            <v>1</v>
          </cell>
          <cell r="R2539">
            <v>2448</v>
          </cell>
        </row>
        <row r="2540">
          <cell r="N2540" t="str">
            <v>Centro Educativo</v>
          </cell>
          <cell r="O2540" t="str">
            <v>Nicoya</v>
          </cell>
          <cell r="P2540" t="str">
            <v>Esc. Antonio Maceo Y Grajales</v>
          </cell>
          <cell r="Q2540">
            <v>3</v>
          </cell>
          <cell r="R2540">
            <v>2341</v>
          </cell>
        </row>
        <row r="2541">
          <cell r="N2541" t="str">
            <v>Centro Educativo</v>
          </cell>
          <cell r="O2541" t="str">
            <v>Nicoya</v>
          </cell>
          <cell r="P2541" t="str">
            <v>Esc. Arbolito</v>
          </cell>
          <cell r="Q2541">
            <v>5</v>
          </cell>
          <cell r="R2541">
            <v>2342</v>
          </cell>
        </row>
        <row r="2542">
          <cell r="N2542" t="str">
            <v>Centro Educativo</v>
          </cell>
          <cell r="O2542" t="str">
            <v>Nicoya</v>
          </cell>
          <cell r="P2542" t="str">
            <v>Esc. Arturo Solano Monge</v>
          </cell>
          <cell r="Q2542">
            <v>1</v>
          </cell>
          <cell r="R2542">
            <v>2430</v>
          </cell>
        </row>
        <row r="2543">
          <cell r="N2543" t="str">
            <v>Centro Educativo</v>
          </cell>
          <cell r="O2543" t="str">
            <v>Nicoya</v>
          </cell>
          <cell r="P2543" t="str">
            <v>Esc. Barco Quebrado</v>
          </cell>
          <cell r="Q2543">
            <v>6</v>
          </cell>
          <cell r="R2543">
            <v>2347</v>
          </cell>
        </row>
        <row r="2544">
          <cell r="N2544" t="str">
            <v>Centro Educativo</v>
          </cell>
          <cell r="O2544" t="str">
            <v>Nicoya</v>
          </cell>
          <cell r="P2544" t="str">
            <v>Esc. Bejuco</v>
          </cell>
          <cell r="Q2544">
            <v>8</v>
          </cell>
          <cell r="R2544">
            <v>2350</v>
          </cell>
        </row>
        <row r="2545">
          <cell r="N2545" t="str">
            <v>Centro Educativo</v>
          </cell>
          <cell r="O2545" t="str">
            <v>Nicoya</v>
          </cell>
          <cell r="P2545" t="str">
            <v>Esc. Belén</v>
          </cell>
          <cell r="Q2545">
            <v>2</v>
          </cell>
          <cell r="R2545">
            <v>2352</v>
          </cell>
        </row>
        <row r="2546">
          <cell r="N2546" t="str">
            <v>Centro Educativo</v>
          </cell>
          <cell r="O2546" t="str">
            <v>Nicoya</v>
          </cell>
          <cell r="P2546" t="str">
            <v>Esc. Bella Vista</v>
          </cell>
          <cell r="Q2546">
            <v>8</v>
          </cell>
          <cell r="R2546">
            <v>2353</v>
          </cell>
        </row>
        <row r="2547">
          <cell r="N2547" t="str">
            <v>Centro Educativo</v>
          </cell>
          <cell r="O2547" t="str">
            <v>Nicoya</v>
          </cell>
          <cell r="P2547" t="str">
            <v>Esc. Betania</v>
          </cell>
          <cell r="Q2547">
            <v>5</v>
          </cell>
          <cell r="R2547">
            <v>2355</v>
          </cell>
        </row>
        <row r="2548">
          <cell r="N2548" t="str">
            <v>Centro Educativo</v>
          </cell>
          <cell r="O2548" t="str">
            <v>Nicoya</v>
          </cell>
          <cell r="P2548" t="str">
            <v>Esc. Billo Zeledón</v>
          </cell>
          <cell r="Q2548">
            <v>7</v>
          </cell>
          <cell r="R2548">
            <v>2434</v>
          </cell>
        </row>
        <row r="2549">
          <cell r="N2549" t="str">
            <v>Centro Educativo</v>
          </cell>
          <cell r="O2549" t="str">
            <v>Nicoya</v>
          </cell>
          <cell r="P2549" t="str">
            <v>Esc. Blas Montes Leal</v>
          </cell>
          <cell r="Q2549">
            <v>3</v>
          </cell>
          <cell r="R2549">
            <v>2371</v>
          </cell>
        </row>
        <row r="2550">
          <cell r="N2550" t="str">
            <v>Centro Educativo</v>
          </cell>
          <cell r="O2550" t="str">
            <v>Nicoya</v>
          </cell>
          <cell r="P2550" t="str">
            <v>Esc. Buena Vista</v>
          </cell>
          <cell r="Q2550">
            <v>6</v>
          </cell>
          <cell r="R2550">
            <v>2359</v>
          </cell>
        </row>
        <row r="2551">
          <cell r="N2551" t="str">
            <v>Centro Educativo</v>
          </cell>
          <cell r="O2551" t="str">
            <v>Nicoya</v>
          </cell>
          <cell r="P2551" t="str">
            <v>Esc. Caballito</v>
          </cell>
          <cell r="Q2551">
            <v>4</v>
          </cell>
          <cell r="R2551">
            <v>2360</v>
          </cell>
        </row>
        <row r="2552">
          <cell r="N2552" t="str">
            <v>Centro Educativo</v>
          </cell>
          <cell r="O2552" t="str">
            <v>Nicoya</v>
          </cell>
          <cell r="P2552" t="str">
            <v>Esc. Cacao</v>
          </cell>
          <cell r="Q2552">
            <v>7</v>
          </cell>
          <cell r="R2552">
            <v>2361</v>
          </cell>
        </row>
        <row r="2553">
          <cell r="N2553" t="str">
            <v>Centro Educativo</v>
          </cell>
          <cell r="O2553" t="str">
            <v>Nicoya</v>
          </cell>
          <cell r="P2553" t="str">
            <v>Esc. Cacique Nicoa</v>
          </cell>
          <cell r="Q2553">
            <v>1</v>
          </cell>
          <cell r="R2553">
            <v>2492</v>
          </cell>
        </row>
        <row r="2554">
          <cell r="N2554" t="str">
            <v>Centro Educativo</v>
          </cell>
          <cell r="O2554" t="str">
            <v>Nicoya</v>
          </cell>
          <cell r="P2554" t="str">
            <v>Esc. Caimitalito</v>
          </cell>
          <cell r="Q2554">
            <v>2</v>
          </cell>
          <cell r="R2554">
            <v>2337</v>
          </cell>
        </row>
        <row r="2555">
          <cell r="N2555" t="str">
            <v>Centro Educativo</v>
          </cell>
          <cell r="O2555" t="str">
            <v>Nicoya</v>
          </cell>
          <cell r="P2555" t="str">
            <v>Esc. Camaronal</v>
          </cell>
          <cell r="Q2555">
            <v>7</v>
          </cell>
          <cell r="R2555">
            <v>2354</v>
          </cell>
        </row>
        <row r="2556">
          <cell r="N2556" t="str">
            <v>Centro Educativo</v>
          </cell>
          <cell r="O2556" t="str">
            <v>Nicoya</v>
          </cell>
          <cell r="P2556" t="str">
            <v>Esc. Canjelito</v>
          </cell>
          <cell r="Q2556">
            <v>7</v>
          </cell>
          <cell r="R2556">
            <v>2449</v>
          </cell>
        </row>
        <row r="2557">
          <cell r="N2557" t="str">
            <v>Centro Educativo</v>
          </cell>
          <cell r="O2557" t="str">
            <v>Nicoya</v>
          </cell>
          <cell r="P2557" t="str">
            <v>Esc. Cañal</v>
          </cell>
          <cell r="Q2557">
            <v>4</v>
          </cell>
          <cell r="R2557">
            <v>2382</v>
          </cell>
        </row>
        <row r="2558">
          <cell r="N2558" t="str">
            <v>Centro Educativo</v>
          </cell>
          <cell r="O2558" t="str">
            <v>Nicoya</v>
          </cell>
          <cell r="P2558" t="str">
            <v>Esc. Carlos Miller</v>
          </cell>
          <cell r="Q2558">
            <v>3</v>
          </cell>
          <cell r="R2558">
            <v>2441</v>
          </cell>
        </row>
        <row r="2559">
          <cell r="N2559" t="str">
            <v>Centro Educativo</v>
          </cell>
          <cell r="O2559" t="str">
            <v>Nicoya</v>
          </cell>
          <cell r="P2559" t="str">
            <v>Esc. Cerrillos</v>
          </cell>
          <cell r="Q2559">
            <v>5</v>
          </cell>
          <cell r="R2559">
            <v>2369</v>
          </cell>
        </row>
        <row r="2560">
          <cell r="N2560" t="str">
            <v>Centro Educativo</v>
          </cell>
          <cell r="O2560" t="str">
            <v>Nicoya</v>
          </cell>
          <cell r="P2560" t="str">
            <v>Esc. Cerro Azul</v>
          </cell>
          <cell r="Q2560">
            <v>8</v>
          </cell>
          <cell r="R2560">
            <v>2377</v>
          </cell>
        </row>
        <row r="2561">
          <cell r="N2561" t="str">
            <v>Centro Educativo</v>
          </cell>
          <cell r="O2561" t="str">
            <v>Nicoya</v>
          </cell>
          <cell r="P2561" t="str">
            <v>Esc. Cerro El Chompipe</v>
          </cell>
          <cell r="Q2561">
            <v>8</v>
          </cell>
          <cell r="R2561">
            <v>2485</v>
          </cell>
        </row>
        <row r="2562">
          <cell r="N2562" t="str">
            <v>Centro Educativo</v>
          </cell>
          <cell r="O2562" t="str">
            <v>Nicoya</v>
          </cell>
          <cell r="P2562" t="str">
            <v>Esc. Cerro Negro</v>
          </cell>
          <cell r="Q2562">
            <v>2</v>
          </cell>
          <cell r="R2562">
            <v>2365</v>
          </cell>
        </row>
        <row r="2563">
          <cell r="N2563" t="str">
            <v>Centro Educativo</v>
          </cell>
          <cell r="O2563" t="str">
            <v>Nicoya</v>
          </cell>
          <cell r="P2563" t="str">
            <v>Esc. César Flores Zúñiga</v>
          </cell>
          <cell r="Q2563">
            <v>3</v>
          </cell>
          <cell r="R2563">
            <v>2482</v>
          </cell>
        </row>
        <row r="2564">
          <cell r="N2564" t="str">
            <v>Centro Educativo</v>
          </cell>
          <cell r="O2564" t="str">
            <v>Nicoya</v>
          </cell>
          <cell r="P2564" t="str">
            <v>Esc. Chinampas</v>
          </cell>
          <cell r="Q2564">
            <v>6</v>
          </cell>
          <cell r="R2564">
            <v>2338</v>
          </cell>
        </row>
        <row r="2565">
          <cell r="N2565" t="str">
            <v>Centro Educativo</v>
          </cell>
          <cell r="O2565" t="str">
            <v>Nicoya</v>
          </cell>
          <cell r="P2565" t="str">
            <v>Esc. Colas De Gallo</v>
          </cell>
          <cell r="Q2565">
            <v>1</v>
          </cell>
          <cell r="R2565">
            <v>2367</v>
          </cell>
        </row>
        <row r="2566">
          <cell r="N2566" t="str">
            <v>Centro Educativo</v>
          </cell>
          <cell r="O2566" t="str">
            <v>Nicoya</v>
          </cell>
          <cell r="P2566" t="str">
            <v>Esc. Colonia De Valle</v>
          </cell>
          <cell r="Q2566">
            <v>8</v>
          </cell>
          <cell r="R2566">
            <v>2345</v>
          </cell>
        </row>
        <row r="2567">
          <cell r="N2567" t="str">
            <v>Centro Educativo</v>
          </cell>
          <cell r="O2567" t="str">
            <v>Nicoya</v>
          </cell>
          <cell r="P2567" t="str">
            <v>Esc. Concepción</v>
          </cell>
          <cell r="Q2567">
            <v>6</v>
          </cell>
          <cell r="R2567">
            <v>2370</v>
          </cell>
        </row>
        <row r="2568">
          <cell r="N2568" t="str">
            <v>Centro Educativo</v>
          </cell>
          <cell r="O2568" t="str">
            <v>Nicoya</v>
          </cell>
          <cell r="P2568" t="str">
            <v>Esc. Corozalito</v>
          </cell>
          <cell r="Q2568">
            <v>8</v>
          </cell>
          <cell r="R2568">
            <v>2372</v>
          </cell>
        </row>
        <row r="2569">
          <cell r="N2569" t="str">
            <v>Centro Educativo</v>
          </cell>
          <cell r="O2569" t="str">
            <v>Nicoya</v>
          </cell>
          <cell r="P2569" t="str">
            <v>Esc. Corral De Piedra</v>
          </cell>
          <cell r="Q2569">
            <v>4</v>
          </cell>
          <cell r="R2569">
            <v>2373</v>
          </cell>
        </row>
        <row r="2570">
          <cell r="N2570" t="str">
            <v>Centro Educativo</v>
          </cell>
          <cell r="O2570" t="str">
            <v>Nicoya</v>
          </cell>
          <cell r="P2570" t="str">
            <v>Esc. Cuajiniquil</v>
          </cell>
          <cell r="Q2570">
            <v>2</v>
          </cell>
          <cell r="R2570">
            <v>2375</v>
          </cell>
        </row>
        <row r="2571">
          <cell r="N2571" t="str">
            <v>Centro Educativo</v>
          </cell>
          <cell r="O2571" t="str">
            <v>Nicoya</v>
          </cell>
          <cell r="P2571" t="str">
            <v>Esc. Cuesta Grande</v>
          </cell>
          <cell r="Q2571">
            <v>2</v>
          </cell>
          <cell r="R2571">
            <v>2376</v>
          </cell>
        </row>
        <row r="2572">
          <cell r="N2572" t="str">
            <v>Centro Educativo</v>
          </cell>
          <cell r="O2572" t="str">
            <v>Nicoya</v>
          </cell>
          <cell r="P2572" t="str">
            <v>Esc. Cuesta Roja</v>
          </cell>
          <cell r="Q2572">
            <v>5</v>
          </cell>
          <cell r="R2572">
            <v>2336</v>
          </cell>
        </row>
        <row r="2573">
          <cell r="N2573" t="str">
            <v>Centro Educativo</v>
          </cell>
          <cell r="O2573" t="str">
            <v>Nicoya</v>
          </cell>
          <cell r="P2573" t="str">
            <v>Esc. Cupertino Briceño Baltodano</v>
          </cell>
          <cell r="Q2573">
            <v>2</v>
          </cell>
          <cell r="R2573">
            <v>2362</v>
          </cell>
        </row>
        <row r="2574">
          <cell r="N2574" t="str">
            <v>Centro Educativo</v>
          </cell>
          <cell r="O2574" t="str">
            <v>Nicoya</v>
          </cell>
          <cell r="P2574" t="str">
            <v>Esc. Dulce Nombre</v>
          </cell>
          <cell r="Q2574">
            <v>2</v>
          </cell>
          <cell r="R2574">
            <v>2384</v>
          </cell>
        </row>
        <row r="2575">
          <cell r="N2575" t="str">
            <v>Centro Educativo</v>
          </cell>
          <cell r="O2575" t="str">
            <v>Nicoya</v>
          </cell>
          <cell r="P2575" t="str">
            <v>Esc. El Carmen</v>
          </cell>
          <cell r="Q2575">
            <v>7</v>
          </cell>
          <cell r="R2575">
            <v>2385</v>
          </cell>
        </row>
        <row r="2576">
          <cell r="N2576" t="str">
            <v>Centro Educativo</v>
          </cell>
          <cell r="O2576" t="str">
            <v>Nicoya</v>
          </cell>
          <cell r="P2576" t="str">
            <v>Esc. El Flor</v>
          </cell>
          <cell r="Q2576">
            <v>4</v>
          </cell>
          <cell r="R2576">
            <v>2386</v>
          </cell>
        </row>
        <row r="2577">
          <cell r="N2577" t="str">
            <v>Centro Educativo</v>
          </cell>
          <cell r="O2577" t="str">
            <v>Nicoya</v>
          </cell>
          <cell r="P2577" t="str">
            <v>Esc. El Jobo Norte</v>
          </cell>
          <cell r="Q2577">
            <v>1</v>
          </cell>
          <cell r="R2577">
            <v>2387</v>
          </cell>
        </row>
        <row r="2578">
          <cell r="N2578" t="str">
            <v>Centro Educativo</v>
          </cell>
          <cell r="O2578" t="str">
            <v>Nicoya</v>
          </cell>
          <cell r="P2578" t="str">
            <v>Esc. El Portal</v>
          </cell>
          <cell r="Q2578">
            <v>2</v>
          </cell>
          <cell r="R2578">
            <v>5878</v>
          </cell>
        </row>
        <row r="2579">
          <cell r="N2579" t="str">
            <v>Centro Educativo</v>
          </cell>
          <cell r="O2579" t="str">
            <v>Nicoya</v>
          </cell>
          <cell r="P2579" t="str">
            <v>Esc. El Silencio</v>
          </cell>
          <cell r="Q2579">
            <v>6</v>
          </cell>
          <cell r="R2579">
            <v>2488</v>
          </cell>
        </row>
        <row r="2580">
          <cell r="N2580" t="str">
            <v>Centro Educativo</v>
          </cell>
          <cell r="O2580" t="str">
            <v>Nicoya</v>
          </cell>
          <cell r="P2580" t="str">
            <v>Esc. El Torito</v>
          </cell>
          <cell r="Q2580">
            <v>6</v>
          </cell>
          <cell r="R2580">
            <v>2491</v>
          </cell>
        </row>
        <row r="2581">
          <cell r="N2581" t="str">
            <v>Centro Educativo</v>
          </cell>
          <cell r="O2581" t="str">
            <v>Nicoya</v>
          </cell>
          <cell r="P2581" t="str">
            <v>Esc. El Zapote</v>
          </cell>
          <cell r="Q2581">
            <v>8</v>
          </cell>
          <cell r="R2581">
            <v>2389</v>
          </cell>
        </row>
        <row r="2582">
          <cell r="N2582" t="str">
            <v>Centro Educativo</v>
          </cell>
          <cell r="O2582" t="str">
            <v>Nicoya</v>
          </cell>
          <cell r="P2582" t="str">
            <v>Esc. Elías Aíza Rios</v>
          </cell>
          <cell r="Q2582">
            <v>4</v>
          </cell>
          <cell r="R2582">
            <v>2461</v>
          </cell>
        </row>
        <row r="2583">
          <cell r="N2583" t="str">
            <v>Centro Educativo</v>
          </cell>
          <cell r="O2583" t="str">
            <v>Nicoya</v>
          </cell>
          <cell r="P2583" t="str">
            <v>Esc. Esterones</v>
          </cell>
          <cell r="Q2583">
            <v>6</v>
          </cell>
          <cell r="R2583">
            <v>2381</v>
          </cell>
        </row>
        <row r="2584">
          <cell r="N2584" t="str">
            <v>Centro Educativo</v>
          </cell>
          <cell r="O2584" t="str">
            <v>Nicoya</v>
          </cell>
          <cell r="P2584" t="str">
            <v>Esc. Fray Bartolomé De Las Casas</v>
          </cell>
          <cell r="Q2584">
            <v>1</v>
          </cell>
          <cell r="R2584">
            <v>2424</v>
          </cell>
        </row>
        <row r="2585">
          <cell r="N2585" t="str">
            <v>Centro Educativo</v>
          </cell>
          <cell r="O2585" t="str">
            <v>Nicoya</v>
          </cell>
          <cell r="P2585" t="str">
            <v>Esc. Gamalotal</v>
          </cell>
          <cell r="Q2585">
            <v>2</v>
          </cell>
          <cell r="R2585">
            <v>2393</v>
          </cell>
        </row>
        <row r="2586">
          <cell r="N2586" t="str">
            <v>Centro Educativo</v>
          </cell>
          <cell r="O2586" t="str">
            <v>Nicoya</v>
          </cell>
          <cell r="P2586" t="str">
            <v>Esc. Garcimuñoz</v>
          </cell>
          <cell r="Q2586">
            <v>1</v>
          </cell>
          <cell r="R2586">
            <v>2391</v>
          </cell>
        </row>
        <row r="2587">
          <cell r="N2587" t="str">
            <v>Centro Educativo</v>
          </cell>
          <cell r="O2587" t="str">
            <v>Nicoya</v>
          </cell>
          <cell r="P2587" t="str">
            <v>Esc. Garza</v>
          </cell>
          <cell r="Q2587">
            <v>6</v>
          </cell>
          <cell r="R2587">
            <v>2392</v>
          </cell>
        </row>
        <row r="2588">
          <cell r="N2588" t="str">
            <v>Centro Educativo</v>
          </cell>
          <cell r="O2588" t="str">
            <v>Nicoya</v>
          </cell>
          <cell r="P2588" t="str">
            <v>Esc. Gil González Dávila</v>
          </cell>
          <cell r="Q2588">
            <v>3</v>
          </cell>
          <cell r="R2588">
            <v>2480</v>
          </cell>
        </row>
        <row r="2589">
          <cell r="N2589" t="str">
            <v>Centro Educativo</v>
          </cell>
          <cell r="O2589" t="str">
            <v>Nicoya</v>
          </cell>
          <cell r="P2589" t="str">
            <v>Esc. Guastomatal</v>
          </cell>
          <cell r="Q2589">
            <v>3</v>
          </cell>
          <cell r="R2589">
            <v>2394</v>
          </cell>
        </row>
        <row r="2590">
          <cell r="N2590" t="str">
            <v>Centro Educativo</v>
          </cell>
          <cell r="O2590" t="str">
            <v>Nicoya</v>
          </cell>
          <cell r="P2590" t="str">
            <v>Esc. Guillermo Alvarado Hernández</v>
          </cell>
          <cell r="Q2590">
            <v>7</v>
          </cell>
          <cell r="R2590">
            <v>2473</v>
          </cell>
        </row>
        <row r="2591">
          <cell r="N2591" t="str">
            <v>Centro Educativo</v>
          </cell>
          <cell r="O2591" t="str">
            <v>Nicoya</v>
          </cell>
          <cell r="P2591" t="str">
            <v>Esc. Guillermo Morales Pérez</v>
          </cell>
          <cell r="Q2591">
            <v>2</v>
          </cell>
          <cell r="R2591">
            <v>2405</v>
          </cell>
        </row>
        <row r="2592">
          <cell r="N2592" t="str">
            <v>Centro Educativo</v>
          </cell>
          <cell r="O2592" t="str">
            <v>Nicoya</v>
          </cell>
          <cell r="P2592" t="str">
            <v>Esc. Iguanita</v>
          </cell>
          <cell r="Q2592">
            <v>3</v>
          </cell>
          <cell r="R2592">
            <v>2400</v>
          </cell>
        </row>
        <row r="2593">
          <cell r="N2593" t="str">
            <v>Centro Educativo</v>
          </cell>
          <cell r="O2593" t="str">
            <v>Nicoya</v>
          </cell>
          <cell r="P2593" t="str">
            <v>Esc. Jabillos</v>
          </cell>
          <cell r="Q2593">
            <v>8</v>
          </cell>
          <cell r="R2593">
            <v>2396</v>
          </cell>
        </row>
        <row r="2594">
          <cell r="N2594" t="str">
            <v>Centro Educativo</v>
          </cell>
          <cell r="O2594" t="str">
            <v>Nicoya</v>
          </cell>
          <cell r="P2594" t="str">
            <v>Esc. José Martín Carrillo Castrillo</v>
          </cell>
          <cell r="Q2594">
            <v>5</v>
          </cell>
          <cell r="R2594">
            <v>4995</v>
          </cell>
        </row>
        <row r="2595">
          <cell r="N2595" t="str">
            <v>Centro Educativo</v>
          </cell>
          <cell r="O2595" t="str">
            <v>Nicoya</v>
          </cell>
          <cell r="P2595" t="str">
            <v>Esc. Juan De León</v>
          </cell>
          <cell r="Q2595">
            <v>8</v>
          </cell>
          <cell r="R2595">
            <v>2378</v>
          </cell>
        </row>
        <row r="2596">
          <cell r="N2596" t="str">
            <v>Centro Educativo</v>
          </cell>
          <cell r="O2596" t="str">
            <v>Nicoya</v>
          </cell>
          <cell r="P2596" t="str">
            <v>Esc. Juan Díaz</v>
          </cell>
          <cell r="Q2596">
            <v>1</v>
          </cell>
          <cell r="R2596">
            <v>2397</v>
          </cell>
        </row>
        <row r="2597">
          <cell r="N2597" t="str">
            <v>Centro Educativo</v>
          </cell>
          <cell r="O2597" t="str">
            <v>Nicoya</v>
          </cell>
          <cell r="P2597" t="str">
            <v>Esc. Juan Estrada Rávago</v>
          </cell>
          <cell r="Q2597">
            <v>5</v>
          </cell>
          <cell r="R2597">
            <v>2390</v>
          </cell>
        </row>
        <row r="2598">
          <cell r="N2598" t="str">
            <v>Centro Educativo</v>
          </cell>
          <cell r="O2598" t="str">
            <v>Nicoya</v>
          </cell>
          <cell r="P2598" t="str">
            <v>Esc. Juntas De Nosara</v>
          </cell>
          <cell r="Q2598">
            <v>2</v>
          </cell>
          <cell r="R2598">
            <v>2398</v>
          </cell>
        </row>
        <row r="2599">
          <cell r="N2599" t="str">
            <v>Centro Educativo</v>
          </cell>
          <cell r="O2599" t="str">
            <v>Nicoya</v>
          </cell>
          <cell r="P2599" t="str">
            <v>Esc. La Esperanza De Garza</v>
          </cell>
          <cell r="Q2599">
            <v>6</v>
          </cell>
          <cell r="R2599">
            <v>2366</v>
          </cell>
        </row>
        <row r="2600">
          <cell r="N2600" t="str">
            <v>Centro Educativo</v>
          </cell>
          <cell r="O2600" t="str">
            <v>Nicoya</v>
          </cell>
          <cell r="P2600" t="str">
            <v>Esc. La Islita</v>
          </cell>
          <cell r="Q2600">
            <v>8</v>
          </cell>
          <cell r="R2600">
            <v>2395</v>
          </cell>
        </row>
        <row r="2601">
          <cell r="N2601" t="str">
            <v>Centro Educativo</v>
          </cell>
          <cell r="O2601" t="str">
            <v>Nicoya</v>
          </cell>
          <cell r="P2601" t="str">
            <v>Esc. La Javilla</v>
          </cell>
          <cell r="Q2601">
            <v>8</v>
          </cell>
          <cell r="R2601">
            <v>2401</v>
          </cell>
        </row>
        <row r="2602">
          <cell r="N2602" t="str">
            <v>Centro Educativo</v>
          </cell>
          <cell r="O2602" t="str">
            <v>Nicoya</v>
          </cell>
          <cell r="P2602" t="str">
            <v>Esc. La Libertad</v>
          </cell>
          <cell r="Q2602">
            <v>5</v>
          </cell>
          <cell r="R2602">
            <v>2402</v>
          </cell>
        </row>
        <row r="2603">
          <cell r="N2603" t="str">
            <v>Centro Educativo</v>
          </cell>
          <cell r="O2603" t="str">
            <v>Nicoya</v>
          </cell>
          <cell r="P2603" t="str">
            <v>Esc. La Maravilla</v>
          </cell>
          <cell r="Q2603">
            <v>5</v>
          </cell>
          <cell r="R2603">
            <v>2415</v>
          </cell>
        </row>
        <row r="2604">
          <cell r="N2604" t="str">
            <v>Centro Educativo</v>
          </cell>
          <cell r="O2604" t="str">
            <v>Nicoya</v>
          </cell>
          <cell r="P2604" t="str">
            <v>Esc. La Montañita</v>
          </cell>
          <cell r="Q2604">
            <v>4</v>
          </cell>
          <cell r="R2604">
            <v>2403</v>
          </cell>
        </row>
        <row r="2605">
          <cell r="N2605" t="str">
            <v>Centro Educativo</v>
          </cell>
          <cell r="O2605" t="str">
            <v>Nicoya</v>
          </cell>
          <cell r="P2605" t="str">
            <v>Esc. La Roxana</v>
          </cell>
          <cell r="Q2605">
            <v>7</v>
          </cell>
          <cell r="R2605">
            <v>5321</v>
          </cell>
        </row>
        <row r="2606">
          <cell r="N2606" t="str">
            <v>Centro Educativo</v>
          </cell>
          <cell r="O2606" t="str">
            <v>Nicoya</v>
          </cell>
          <cell r="P2606" t="str">
            <v>Esc. La Soledad</v>
          </cell>
          <cell r="Q2606">
            <v>7</v>
          </cell>
          <cell r="R2606">
            <v>2475</v>
          </cell>
        </row>
        <row r="2607">
          <cell r="N2607" t="str">
            <v>Centro Educativo</v>
          </cell>
          <cell r="O2607" t="str">
            <v>Nicoya</v>
          </cell>
          <cell r="P2607" t="str">
            <v>Esc. La Y Griega</v>
          </cell>
          <cell r="Q2607">
            <v>8</v>
          </cell>
          <cell r="R2607">
            <v>2493</v>
          </cell>
        </row>
        <row r="2608">
          <cell r="N2608" t="str">
            <v>Centro Educativo</v>
          </cell>
          <cell r="O2608" t="str">
            <v>Nicoya</v>
          </cell>
          <cell r="P2608" t="str">
            <v>Esc. Lajas (Hojancha)</v>
          </cell>
          <cell r="Q2608">
            <v>5</v>
          </cell>
          <cell r="R2608">
            <v>2406</v>
          </cell>
        </row>
        <row r="2609">
          <cell r="N2609" t="str">
            <v>Centro Educativo</v>
          </cell>
          <cell r="O2609" t="str">
            <v>Nicoya</v>
          </cell>
          <cell r="P2609" t="str">
            <v>Esc. Lajas De Quiriman (Nicoya)</v>
          </cell>
          <cell r="Q2609">
            <v>2</v>
          </cell>
          <cell r="R2609">
            <v>2407</v>
          </cell>
        </row>
        <row r="2610">
          <cell r="N2610" t="str">
            <v>Centro Educativo</v>
          </cell>
          <cell r="O2610" t="str">
            <v>Nicoya</v>
          </cell>
          <cell r="P2610" t="str">
            <v>Esc. Las Delicias</v>
          </cell>
          <cell r="Q2610">
            <v>6</v>
          </cell>
          <cell r="R2610">
            <v>2383</v>
          </cell>
        </row>
        <row r="2611">
          <cell r="N2611" t="str">
            <v>Centro Educativo</v>
          </cell>
          <cell r="O2611" t="str">
            <v>Nicoya</v>
          </cell>
          <cell r="P2611" t="str">
            <v>Esc. Las Pampas</v>
          </cell>
          <cell r="Q2611">
            <v>8</v>
          </cell>
          <cell r="R2611">
            <v>2409</v>
          </cell>
        </row>
        <row r="2612">
          <cell r="N2612" t="str">
            <v>Centro Educativo</v>
          </cell>
          <cell r="O2612" t="str">
            <v>Nicoya</v>
          </cell>
          <cell r="P2612" t="str">
            <v>Esc. León Cortés Castro</v>
          </cell>
          <cell r="Q2612">
            <v>4</v>
          </cell>
          <cell r="R2612">
            <v>2374</v>
          </cell>
        </row>
        <row r="2613">
          <cell r="N2613" t="str">
            <v>Centro Educativo</v>
          </cell>
          <cell r="O2613" t="str">
            <v>Nicoya</v>
          </cell>
          <cell r="P2613" t="str">
            <v>Esc. Leonidas Briceño Baltodano</v>
          </cell>
          <cell r="Q2613">
            <v>1</v>
          </cell>
          <cell r="R2613">
            <v>2410</v>
          </cell>
        </row>
        <row r="2614">
          <cell r="N2614" t="str">
            <v>Centro Educativo</v>
          </cell>
          <cell r="O2614" t="str">
            <v>Nicoya</v>
          </cell>
          <cell r="P2614" t="str">
            <v>Esc. Leonidas Briceño Baltodano</v>
          </cell>
          <cell r="Q2614">
            <v>1</v>
          </cell>
          <cell r="R2614">
            <v>4692</v>
          </cell>
        </row>
        <row r="2615">
          <cell r="N2615" t="str">
            <v>Centro Educativo</v>
          </cell>
          <cell r="O2615" t="str">
            <v>Nicoya</v>
          </cell>
          <cell r="P2615" t="str">
            <v>Esc. Los Ángeles (Hojancha)</v>
          </cell>
          <cell r="Q2615">
            <v>5</v>
          </cell>
          <cell r="R2615">
            <v>2414</v>
          </cell>
        </row>
        <row r="2616">
          <cell r="N2616" t="str">
            <v>Centro Educativo</v>
          </cell>
          <cell r="O2616" t="str">
            <v>Nicoya</v>
          </cell>
          <cell r="P2616" t="str">
            <v>Esc. Los Ángeles (Nandayure)</v>
          </cell>
          <cell r="Q2616">
            <v>8</v>
          </cell>
          <cell r="R2616">
            <v>2412</v>
          </cell>
        </row>
        <row r="2617">
          <cell r="N2617" t="str">
            <v>Centro Educativo</v>
          </cell>
          <cell r="O2617" t="str">
            <v>Nicoya</v>
          </cell>
          <cell r="P2617" t="str">
            <v>Esc. Los Ángeles (Nicoya)</v>
          </cell>
          <cell r="Q2617">
            <v>1</v>
          </cell>
          <cell r="R2617">
            <v>2356</v>
          </cell>
        </row>
        <row r="2618">
          <cell r="N2618" t="str">
            <v>Centro Educativo</v>
          </cell>
          <cell r="O2618" t="str">
            <v>Nicoya</v>
          </cell>
          <cell r="P2618" t="str">
            <v>Esc. Lucas Briceño Fonseca</v>
          </cell>
          <cell r="Q2618">
            <v>3</v>
          </cell>
          <cell r="R2618">
            <v>2411</v>
          </cell>
        </row>
        <row r="2619">
          <cell r="N2619" t="str">
            <v>Centro Educativo</v>
          </cell>
          <cell r="O2619" t="str">
            <v>Nicoya</v>
          </cell>
          <cell r="P2619" t="str">
            <v>Esc. Luis Dobles Segreda</v>
          </cell>
          <cell r="Q2619">
            <v>4</v>
          </cell>
          <cell r="R2619">
            <v>2456</v>
          </cell>
        </row>
        <row r="2620">
          <cell r="N2620" t="str">
            <v>Centro Educativo</v>
          </cell>
          <cell r="O2620" t="str">
            <v>Nicoya</v>
          </cell>
          <cell r="P2620" t="str">
            <v>Esc. Madre Teresa De Calcuta</v>
          </cell>
          <cell r="Q2620">
            <v>8</v>
          </cell>
          <cell r="R2620">
            <v>2388</v>
          </cell>
        </row>
        <row r="2621">
          <cell r="N2621" t="str">
            <v>Centro Educativo</v>
          </cell>
          <cell r="O2621" t="str">
            <v>Nicoya</v>
          </cell>
          <cell r="P2621" t="str">
            <v>Esc. Manuel Cárdenas Cárdenas</v>
          </cell>
          <cell r="Q2621">
            <v>4</v>
          </cell>
          <cell r="R2621">
            <v>2422</v>
          </cell>
        </row>
        <row r="2622">
          <cell r="N2622" t="str">
            <v>Centro Educativo</v>
          </cell>
          <cell r="O2622" t="str">
            <v>Nicoya</v>
          </cell>
          <cell r="P2622" t="str">
            <v>Esc. Matambas</v>
          </cell>
          <cell r="Q2622">
            <v>4</v>
          </cell>
          <cell r="R2622">
            <v>2333</v>
          </cell>
        </row>
        <row r="2623">
          <cell r="N2623" t="str">
            <v>Centro Educativo</v>
          </cell>
          <cell r="O2623" t="str">
            <v>Nicoya</v>
          </cell>
          <cell r="P2623" t="str">
            <v>Esc. Matambuguito (Mansión)</v>
          </cell>
          <cell r="Q2623">
            <v>3</v>
          </cell>
          <cell r="R2623">
            <v>2417</v>
          </cell>
        </row>
        <row r="2624">
          <cell r="N2624" t="str">
            <v>Centro Educativo</v>
          </cell>
          <cell r="O2624" t="str">
            <v>Nicoya</v>
          </cell>
          <cell r="P2624" t="str">
            <v>Esc. Miramar</v>
          </cell>
          <cell r="Q2624">
            <v>2</v>
          </cell>
          <cell r="R2624">
            <v>2420</v>
          </cell>
        </row>
        <row r="2625">
          <cell r="N2625" t="str">
            <v>Centro Educativo</v>
          </cell>
          <cell r="O2625" t="str">
            <v>Nicoya</v>
          </cell>
          <cell r="P2625" t="str">
            <v>Esc. Monte Galán</v>
          </cell>
          <cell r="Q2625">
            <v>4</v>
          </cell>
          <cell r="R2625">
            <v>2421</v>
          </cell>
        </row>
        <row r="2626">
          <cell r="N2626" t="str">
            <v>Centro Educativo</v>
          </cell>
          <cell r="O2626" t="str">
            <v>Nicoya</v>
          </cell>
          <cell r="P2626" t="str">
            <v>Esc. Monte Romo</v>
          </cell>
          <cell r="Q2626">
            <v>5</v>
          </cell>
          <cell r="R2626">
            <v>4996</v>
          </cell>
        </row>
        <row r="2627">
          <cell r="N2627" t="str">
            <v>Centro Educativo</v>
          </cell>
          <cell r="O2627" t="str">
            <v>Nicoya</v>
          </cell>
          <cell r="P2627" t="str">
            <v>Esc. Morote</v>
          </cell>
          <cell r="Q2627">
            <v>7</v>
          </cell>
          <cell r="R2627">
            <v>2346</v>
          </cell>
        </row>
        <row r="2628">
          <cell r="N2628" t="str">
            <v>Centro Educativo</v>
          </cell>
          <cell r="O2628" t="str">
            <v>Nicoya</v>
          </cell>
          <cell r="P2628" t="str">
            <v>Esc. Nandayure</v>
          </cell>
          <cell r="Q2628">
            <v>7</v>
          </cell>
          <cell r="R2628">
            <v>2465</v>
          </cell>
        </row>
        <row r="2629">
          <cell r="N2629" t="str">
            <v>Centro Educativo</v>
          </cell>
          <cell r="O2629" t="str">
            <v>Nicoya</v>
          </cell>
          <cell r="P2629" t="str">
            <v>Esc. Naranjal</v>
          </cell>
          <cell r="Q2629">
            <v>2</v>
          </cell>
          <cell r="R2629">
            <v>2425</v>
          </cell>
        </row>
        <row r="2630">
          <cell r="N2630" t="str">
            <v>Centro Educativo</v>
          </cell>
          <cell r="O2630" t="str">
            <v>Nicoya</v>
          </cell>
          <cell r="P2630" t="str">
            <v>Esc. Naranjalito</v>
          </cell>
          <cell r="Q2630">
            <v>2</v>
          </cell>
          <cell r="R2630">
            <v>2426</v>
          </cell>
        </row>
        <row r="2631">
          <cell r="N2631" t="str">
            <v>Centro Educativo</v>
          </cell>
          <cell r="O2631" t="str">
            <v>Nicoya</v>
          </cell>
          <cell r="P2631" t="str">
            <v>Esc. Nosarita</v>
          </cell>
          <cell r="Q2631">
            <v>2</v>
          </cell>
          <cell r="R2631">
            <v>2379</v>
          </cell>
        </row>
        <row r="2632">
          <cell r="N2632" t="str">
            <v>Centro Educativo</v>
          </cell>
          <cell r="O2632" t="str">
            <v>Nicoya</v>
          </cell>
          <cell r="P2632" t="str">
            <v>Esc. Omar Dengo Guerrero</v>
          </cell>
          <cell r="Q2632">
            <v>4</v>
          </cell>
          <cell r="R2632">
            <v>2471</v>
          </cell>
        </row>
        <row r="2633">
          <cell r="N2633" t="str">
            <v>Centro Educativo</v>
          </cell>
          <cell r="O2633" t="str">
            <v>Nicoya</v>
          </cell>
          <cell r="P2633" t="str">
            <v>Esc. Oriente</v>
          </cell>
          <cell r="Q2633">
            <v>1</v>
          </cell>
          <cell r="R2633">
            <v>2428</v>
          </cell>
        </row>
        <row r="2634">
          <cell r="N2634" t="str">
            <v>Centro Educativo</v>
          </cell>
          <cell r="O2634" t="str">
            <v>Nicoya</v>
          </cell>
          <cell r="P2634" t="str">
            <v>Esc. Otilio Ulate Blanco</v>
          </cell>
          <cell r="Q2634">
            <v>4</v>
          </cell>
          <cell r="R2634">
            <v>2470</v>
          </cell>
        </row>
        <row r="2635">
          <cell r="N2635" t="str">
            <v>Centro Educativo</v>
          </cell>
          <cell r="O2635" t="str">
            <v>Nicoya</v>
          </cell>
          <cell r="P2635" t="str">
            <v>Esc. Pavones</v>
          </cell>
          <cell r="Q2635">
            <v>7</v>
          </cell>
          <cell r="R2635">
            <v>2429</v>
          </cell>
        </row>
        <row r="2636">
          <cell r="N2636" t="str">
            <v>Centro Educativo</v>
          </cell>
          <cell r="O2636" t="str">
            <v>Nicoya</v>
          </cell>
          <cell r="P2636" t="str">
            <v>Esc. Pbro. Jose Daniel Carmona Briceño</v>
          </cell>
          <cell r="Q2636">
            <v>7</v>
          </cell>
          <cell r="R2636">
            <v>4693</v>
          </cell>
        </row>
        <row r="2637">
          <cell r="N2637" t="str">
            <v>Centro Educativo</v>
          </cell>
          <cell r="O2637" t="str">
            <v>Nicoya</v>
          </cell>
          <cell r="P2637" t="str">
            <v>Esc. Pbro. José Daniel Carmona Briceño</v>
          </cell>
          <cell r="Q2637">
            <v>7</v>
          </cell>
          <cell r="R2637">
            <v>2368</v>
          </cell>
        </row>
        <row r="2638">
          <cell r="N2638" t="str">
            <v>Centro Educativo</v>
          </cell>
          <cell r="O2638" t="str">
            <v>Nicoya</v>
          </cell>
          <cell r="P2638" t="str">
            <v>Esc. Pilangosta</v>
          </cell>
          <cell r="Q2638">
            <v>5</v>
          </cell>
          <cell r="R2638">
            <v>2431</v>
          </cell>
        </row>
        <row r="2639">
          <cell r="N2639" t="str">
            <v>Centro Educativo</v>
          </cell>
          <cell r="O2639" t="str">
            <v>Nicoya</v>
          </cell>
          <cell r="P2639" t="str">
            <v>Esc. Pilas Blancas</v>
          </cell>
          <cell r="Q2639">
            <v>2</v>
          </cell>
          <cell r="R2639">
            <v>2432</v>
          </cell>
        </row>
        <row r="2640">
          <cell r="N2640" t="str">
            <v>Centro Educativo</v>
          </cell>
          <cell r="O2640" t="str">
            <v>Nicoya</v>
          </cell>
          <cell r="P2640" t="str">
            <v>Esc. Pilas De Bejuco</v>
          </cell>
          <cell r="Q2640">
            <v>8</v>
          </cell>
          <cell r="R2640">
            <v>2433</v>
          </cell>
        </row>
        <row r="2641">
          <cell r="N2641" t="str">
            <v>Centro Educativo</v>
          </cell>
          <cell r="O2641" t="str">
            <v>Nicoya</v>
          </cell>
          <cell r="P2641" t="str">
            <v>Esc. Pita Rayada</v>
          </cell>
          <cell r="Q2641">
            <v>5</v>
          </cell>
          <cell r="R2641">
            <v>2435</v>
          </cell>
        </row>
        <row r="2642">
          <cell r="N2642" t="str">
            <v>Centro Educativo</v>
          </cell>
          <cell r="O2642" t="str">
            <v>Nicoya</v>
          </cell>
          <cell r="P2642" t="str">
            <v>Esc. Pochote</v>
          </cell>
          <cell r="Q2642">
            <v>3</v>
          </cell>
          <cell r="R2642">
            <v>2494</v>
          </cell>
        </row>
        <row r="2643">
          <cell r="N2643" t="str">
            <v>Centro Educativo</v>
          </cell>
          <cell r="O2643" t="str">
            <v>Nicoya</v>
          </cell>
          <cell r="P2643" t="str">
            <v>Esc. Polvazales</v>
          </cell>
          <cell r="Q2643">
            <v>3</v>
          </cell>
          <cell r="R2643">
            <v>2436</v>
          </cell>
        </row>
        <row r="2644">
          <cell r="N2644" t="str">
            <v>Centro Educativo</v>
          </cell>
          <cell r="O2644" t="str">
            <v>Nicoya</v>
          </cell>
          <cell r="P2644" t="str">
            <v>Esc. Portal De Garza</v>
          </cell>
          <cell r="Q2644">
            <v>6</v>
          </cell>
          <cell r="R2644">
            <v>2437</v>
          </cell>
        </row>
        <row r="2645">
          <cell r="N2645" t="str">
            <v>Centro Educativo</v>
          </cell>
          <cell r="O2645" t="str">
            <v>Nicoya</v>
          </cell>
          <cell r="P2645" t="str">
            <v>Esc. Pozo De Agua</v>
          </cell>
          <cell r="Q2645">
            <v>4</v>
          </cell>
          <cell r="R2645">
            <v>2438</v>
          </cell>
        </row>
        <row r="2646">
          <cell r="N2646" t="str">
            <v>Centro Educativo</v>
          </cell>
          <cell r="O2646" t="str">
            <v>Nicoya</v>
          </cell>
          <cell r="P2646" t="str">
            <v>Esc. Pueblo Nuevo (Nandayure)</v>
          </cell>
          <cell r="Q2646">
            <v>8</v>
          </cell>
          <cell r="R2646">
            <v>2439</v>
          </cell>
        </row>
        <row r="2647">
          <cell r="N2647" t="str">
            <v>Centro Educativo</v>
          </cell>
          <cell r="O2647" t="str">
            <v>Nicoya</v>
          </cell>
          <cell r="P2647" t="str">
            <v>Esc. Pueblo Nuevo (Nicoya)</v>
          </cell>
          <cell r="Q2647">
            <v>6</v>
          </cell>
          <cell r="R2647">
            <v>2440</v>
          </cell>
        </row>
        <row r="2648">
          <cell r="N2648" t="str">
            <v>Centro Educativo</v>
          </cell>
          <cell r="O2648" t="str">
            <v>Nicoya</v>
          </cell>
          <cell r="P2648" t="str">
            <v>Esc. Puerto Carrillo</v>
          </cell>
          <cell r="Q2648">
            <v>5</v>
          </cell>
          <cell r="R2648">
            <v>4997</v>
          </cell>
        </row>
        <row r="2649">
          <cell r="N2649" t="str">
            <v>Centro Educativo</v>
          </cell>
          <cell r="O2649" t="str">
            <v>Nicoya</v>
          </cell>
          <cell r="P2649" t="str">
            <v>Esc. Puerto Humo</v>
          </cell>
          <cell r="Q2649">
            <v>4</v>
          </cell>
          <cell r="R2649">
            <v>2442</v>
          </cell>
        </row>
        <row r="2650">
          <cell r="N2650" t="str">
            <v>Centro Educativo</v>
          </cell>
          <cell r="O2650" t="str">
            <v>Nicoya</v>
          </cell>
          <cell r="P2650" t="str">
            <v>Esc. Puerto Jesús</v>
          </cell>
          <cell r="Q2650">
            <v>3</v>
          </cell>
          <cell r="R2650">
            <v>2332</v>
          </cell>
        </row>
        <row r="2651">
          <cell r="N2651" t="str">
            <v>Centro Educativo</v>
          </cell>
          <cell r="O2651" t="str">
            <v>Nicoya</v>
          </cell>
          <cell r="P2651" t="str">
            <v>Esc. Puerto Moreno</v>
          </cell>
          <cell r="Q2651">
            <v>3</v>
          </cell>
          <cell r="R2651">
            <v>2339</v>
          </cell>
        </row>
        <row r="2652">
          <cell r="N2652" t="str">
            <v>Centro Educativo</v>
          </cell>
          <cell r="O2652" t="str">
            <v>Nicoya</v>
          </cell>
          <cell r="P2652" t="str">
            <v>Esc. Puerto San Pablo</v>
          </cell>
          <cell r="Q2652">
            <v>7</v>
          </cell>
          <cell r="R2652">
            <v>2413</v>
          </cell>
        </row>
        <row r="2653">
          <cell r="N2653" t="str">
            <v>Centro Educativo</v>
          </cell>
          <cell r="O2653" t="str">
            <v>Nicoya</v>
          </cell>
          <cell r="P2653" t="str">
            <v>Esc. Puerto Thiel</v>
          </cell>
          <cell r="Q2653">
            <v>7</v>
          </cell>
          <cell r="R2653">
            <v>2443</v>
          </cell>
        </row>
        <row r="2654">
          <cell r="N2654" t="str">
            <v>Centro Educativo</v>
          </cell>
          <cell r="O2654" t="str">
            <v>Nicoya</v>
          </cell>
          <cell r="P2654" t="str">
            <v>Esc. Quebrada Bonita</v>
          </cell>
          <cell r="Q2654">
            <v>2</v>
          </cell>
          <cell r="R2654">
            <v>2444</v>
          </cell>
        </row>
        <row r="2655">
          <cell r="N2655" t="str">
            <v>Centro Educativo</v>
          </cell>
          <cell r="O2655" t="str">
            <v>Nicoya</v>
          </cell>
          <cell r="P2655" t="str">
            <v>Esc. Quebrada De Nando</v>
          </cell>
          <cell r="Q2655">
            <v>8</v>
          </cell>
          <cell r="R2655">
            <v>2445</v>
          </cell>
        </row>
        <row r="2656">
          <cell r="N2656" t="str">
            <v>Centro Educativo</v>
          </cell>
          <cell r="O2656" t="str">
            <v>Nicoya</v>
          </cell>
          <cell r="P2656" t="str">
            <v>Esc. Quebrada Grande</v>
          </cell>
          <cell r="Q2656">
            <v>8</v>
          </cell>
          <cell r="R2656">
            <v>2446</v>
          </cell>
        </row>
        <row r="2657">
          <cell r="N2657" t="str">
            <v>Centro Educativo</v>
          </cell>
          <cell r="O2657" t="str">
            <v>Nicoya</v>
          </cell>
          <cell r="P2657" t="str">
            <v>Esc. Recaredo Briceño Aráuz</v>
          </cell>
          <cell r="Q2657">
            <v>3</v>
          </cell>
          <cell r="R2657">
            <v>2423</v>
          </cell>
        </row>
        <row r="2658">
          <cell r="N2658" t="str">
            <v>Centro Educativo</v>
          </cell>
          <cell r="O2658" t="str">
            <v>Nicoya</v>
          </cell>
          <cell r="P2658" t="str">
            <v>Esc. Río De Ora</v>
          </cell>
          <cell r="Q2658">
            <v>7</v>
          </cell>
          <cell r="R2658">
            <v>2451</v>
          </cell>
        </row>
        <row r="2659">
          <cell r="N2659" t="str">
            <v>Centro Educativo</v>
          </cell>
          <cell r="O2659" t="str">
            <v>Nicoya</v>
          </cell>
          <cell r="P2659" t="str">
            <v>Esc. Río De Oro</v>
          </cell>
          <cell r="Q2659">
            <v>5</v>
          </cell>
          <cell r="R2659">
            <v>2489</v>
          </cell>
        </row>
        <row r="2660">
          <cell r="N2660" t="str">
            <v>Centro Educativo</v>
          </cell>
          <cell r="O2660" t="str">
            <v>Nicoya</v>
          </cell>
          <cell r="P2660" t="str">
            <v>Esc. Río Montaña</v>
          </cell>
          <cell r="Q2660">
            <v>2</v>
          </cell>
          <cell r="R2660">
            <v>2450</v>
          </cell>
        </row>
        <row r="2661">
          <cell r="N2661" t="str">
            <v>Centro Educativo</v>
          </cell>
          <cell r="O2661" t="str">
            <v>Nicoya</v>
          </cell>
          <cell r="P2661" t="str">
            <v>Esc. Rosario</v>
          </cell>
          <cell r="Q2661">
            <v>4</v>
          </cell>
          <cell r="R2661">
            <v>2453</v>
          </cell>
        </row>
        <row r="2662">
          <cell r="N2662" t="str">
            <v>Centro Educativo</v>
          </cell>
          <cell r="O2662" t="str">
            <v>Nicoya</v>
          </cell>
          <cell r="P2662" t="str">
            <v>Esc. Rufino Carrillo Torres</v>
          </cell>
          <cell r="Q2662">
            <v>3</v>
          </cell>
          <cell r="R2662">
            <v>2452</v>
          </cell>
        </row>
        <row r="2663">
          <cell r="N2663" t="str">
            <v>Centro Educativo</v>
          </cell>
          <cell r="O2663" t="str">
            <v>Nicoya</v>
          </cell>
          <cell r="P2663" t="str">
            <v>Esc. Samara</v>
          </cell>
          <cell r="Q2663">
            <v>6</v>
          </cell>
          <cell r="R2663">
            <v>5881</v>
          </cell>
        </row>
        <row r="2664">
          <cell r="N2664" t="str">
            <v>Centro Educativo</v>
          </cell>
          <cell r="O2664" t="str">
            <v>Nicoya</v>
          </cell>
          <cell r="P2664" t="str">
            <v>Esc. Sámara</v>
          </cell>
          <cell r="Q2664">
            <v>6</v>
          </cell>
          <cell r="R2664">
            <v>2455</v>
          </cell>
        </row>
        <row r="2665">
          <cell r="N2665" t="str">
            <v>Centro Educativo</v>
          </cell>
          <cell r="O2665" t="str">
            <v>Nicoya</v>
          </cell>
          <cell r="P2665" t="str">
            <v>Esc. San Fernando</v>
          </cell>
          <cell r="Q2665">
            <v>6</v>
          </cell>
          <cell r="R2665">
            <v>2335</v>
          </cell>
        </row>
        <row r="2666">
          <cell r="N2666" t="str">
            <v>Centro Educativo</v>
          </cell>
          <cell r="O2666" t="str">
            <v>Nicoya</v>
          </cell>
          <cell r="P2666" t="str">
            <v>Esc. San Francisco (Nandayure)</v>
          </cell>
          <cell r="Q2666">
            <v>8</v>
          </cell>
          <cell r="R2666">
            <v>2457</v>
          </cell>
        </row>
        <row r="2667">
          <cell r="N2667" t="str">
            <v>Centro Educativo</v>
          </cell>
          <cell r="O2667" t="str">
            <v>Nicoya</v>
          </cell>
          <cell r="P2667" t="str">
            <v>Esc. San Francisco (Nicoya)</v>
          </cell>
          <cell r="Q2667">
            <v>6</v>
          </cell>
          <cell r="R2667">
            <v>2490</v>
          </cell>
        </row>
        <row r="2668">
          <cell r="N2668" t="str">
            <v>Centro Educativo</v>
          </cell>
          <cell r="O2668" t="str">
            <v>Nicoya</v>
          </cell>
          <cell r="P2668" t="str">
            <v>Esc. San Gabriel</v>
          </cell>
          <cell r="Q2668">
            <v>8</v>
          </cell>
          <cell r="R2668">
            <v>2458</v>
          </cell>
        </row>
        <row r="2669">
          <cell r="N2669" t="str">
            <v>Centro Educativo</v>
          </cell>
          <cell r="O2669" t="str">
            <v>Nicoya</v>
          </cell>
          <cell r="P2669" t="str">
            <v>Esc. San Gerardo</v>
          </cell>
          <cell r="Q2669">
            <v>5</v>
          </cell>
          <cell r="R2669">
            <v>2349</v>
          </cell>
        </row>
        <row r="2670">
          <cell r="N2670" t="str">
            <v>Centro Educativo</v>
          </cell>
          <cell r="O2670" t="str">
            <v>Nicoya</v>
          </cell>
          <cell r="P2670" t="str">
            <v>Esc. San Isidro</v>
          </cell>
          <cell r="Q2670">
            <v>5</v>
          </cell>
          <cell r="R2670">
            <v>4993</v>
          </cell>
        </row>
        <row r="2671">
          <cell r="N2671" t="str">
            <v>Centro Educativo</v>
          </cell>
          <cell r="O2671" t="str">
            <v>Nicoya</v>
          </cell>
          <cell r="P2671" t="str">
            <v>Esc. San Jorge</v>
          </cell>
          <cell r="Q2671">
            <v>8</v>
          </cell>
          <cell r="R2671">
            <v>2486</v>
          </cell>
        </row>
        <row r="2672">
          <cell r="N2672" t="str">
            <v>Centro Educativo</v>
          </cell>
          <cell r="O2672" t="str">
            <v>Nicoya</v>
          </cell>
          <cell r="P2672" t="str">
            <v>Esc. San Josecito</v>
          </cell>
          <cell r="Q2672">
            <v>8</v>
          </cell>
          <cell r="R2672">
            <v>2459</v>
          </cell>
        </row>
        <row r="2673">
          <cell r="N2673" t="str">
            <v>Centro Educativo</v>
          </cell>
          <cell r="O2673" t="str">
            <v>Nicoya</v>
          </cell>
          <cell r="P2673" t="str">
            <v>Esc. San Juan</v>
          </cell>
          <cell r="Q2673">
            <v>8</v>
          </cell>
          <cell r="R2673">
            <v>2460</v>
          </cell>
        </row>
        <row r="2674">
          <cell r="N2674" t="str">
            <v>Centro Educativo</v>
          </cell>
          <cell r="O2674" t="str">
            <v>Nicoya</v>
          </cell>
          <cell r="P2674" t="str">
            <v>Esc. San Martín (Nandayure)</v>
          </cell>
          <cell r="Q2674">
            <v>7</v>
          </cell>
          <cell r="R2674">
            <v>2463</v>
          </cell>
        </row>
        <row r="2675">
          <cell r="N2675" t="str">
            <v>Centro Educativo</v>
          </cell>
          <cell r="O2675" t="str">
            <v>Nicoya</v>
          </cell>
          <cell r="P2675" t="str">
            <v>Esc. San Martín (Nicoya)</v>
          </cell>
          <cell r="Q2675">
            <v>1</v>
          </cell>
          <cell r="R2675">
            <v>2462</v>
          </cell>
        </row>
        <row r="2676">
          <cell r="N2676" t="str">
            <v>Centro Educativo</v>
          </cell>
          <cell r="O2676" t="str">
            <v>Nicoya</v>
          </cell>
          <cell r="P2676" t="str">
            <v>Esc. San Miguel</v>
          </cell>
          <cell r="Q2676">
            <v>5</v>
          </cell>
          <cell r="R2676">
            <v>2464</v>
          </cell>
        </row>
        <row r="2677">
          <cell r="N2677" t="str">
            <v>Centro Educativo</v>
          </cell>
          <cell r="O2677" t="str">
            <v>Nicoya</v>
          </cell>
          <cell r="P2677" t="str">
            <v>Esc. San Pedro</v>
          </cell>
          <cell r="Q2677">
            <v>7</v>
          </cell>
          <cell r="R2677">
            <v>2466</v>
          </cell>
        </row>
        <row r="2678">
          <cell r="N2678" t="str">
            <v>Centro Educativo</v>
          </cell>
          <cell r="O2678" t="str">
            <v>Nicoya</v>
          </cell>
          <cell r="P2678" t="str">
            <v>Esc. San Rafael</v>
          </cell>
          <cell r="Q2678">
            <v>5</v>
          </cell>
          <cell r="R2678">
            <v>2468</v>
          </cell>
        </row>
        <row r="2679">
          <cell r="N2679" t="str">
            <v>Centro Educativo</v>
          </cell>
          <cell r="O2679" t="str">
            <v>Nicoya</v>
          </cell>
          <cell r="P2679" t="str">
            <v>Esc. San Ramón</v>
          </cell>
          <cell r="Q2679">
            <v>6</v>
          </cell>
          <cell r="R2679">
            <v>2469</v>
          </cell>
        </row>
        <row r="2680">
          <cell r="N2680" t="str">
            <v>Centro Educativo</v>
          </cell>
          <cell r="O2680" t="str">
            <v>Nicoya</v>
          </cell>
          <cell r="P2680" t="str">
            <v>Esc. Santa Elena</v>
          </cell>
          <cell r="Q2680">
            <v>2</v>
          </cell>
          <cell r="R2680">
            <v>2472</v>
          </cell>
        </row>
        <row r="2681">
          <cell r="N2681" t="str">
            <v>Centro Educativo</v>
          </cell>
          <cell r="O2681" t="str">
            <v>Nicoya</v>
          </cell>
          <cell r="P2681" t="str">
            <v>Esc. Santa Marta</v>
          </cell>
          <cell r="Q2681">
            <v>6</v>
          </cell>
          <cell r="R2681">
            <v>2487</v>
          </cell>
        </row>
        <row r="2682">
          <cell r="N2682" t="str">
            <v>Centro Educativo</v>
          </cell>
          <cell r="O2682" t="str">
            <v>Nicoya</v>
          </cell>
          <cell r="P2682" t="str">
            <v>Esc. Santa Teresita</v>
          </cell>
          <cell r="Q2682">
            <v>6</v>
          </cell>
          <cell r="R2682">
            <v>5320</v>
          </cell>
        </row>
        <row r="2683">
          <cell r="N2683" t="str">
            <v>Centro Educativo</v>
          </cell>
          <cell r="O2683" t="str">
            <v>Nicoya</v>
          </cell>
          <cell r="P2683" t="str">
            <v>Esc. Santo Domingo</v>
          </cell>
          <cell r="Q2683">
            <v>6</v>
          </cell>
          <cell r="R2683">
            <v>2474</v>
          </cell>
        </row>
        <row r="2684">
          <cell r="N2684" t="str">
            <v>Centro Educativo</v>
          </cell>
          <cell r="O2684" t="str">
            <v>Nicoya</v>
          </cell>
          <cell r="P2684" t="str">
            <v>Esc. Santos Carrillo</v>
          </cell>
          <cell r="Q2684">
            <v>3</v>
          </cell>
          <cell r="R2684">
            <v>2364</v>
          </cell>
        </row>
        <row r="2685">
          <cell r="N2685" t="str">
            <v>Centro Educativo</v>
          </cell>
          <cell r="O2685" t="str">
            <v>Nicoya</v>
          </cell>
          <cell r="P2685" t="str">
            <v>Esc. Serapio López Fajardo</v>
          </cell>
          <cell r="Q2685">
            <v>6</v>
          </cell>
          <cell r="R2685">
            <v>2358</v>
          </cell>
        </row>
        <row r="2686">
          <cell r="N2686" t="str">
            <v>Centro Educativo</v>
          </cell>
          <cell r="O2686" t="str">
            <v>Nicoya</v>
          </cell>
          <cell r="P2686" t="str">
            <v>Esc. Tacani</v>
          </cell>
          <cell r="Q2686">
            <v>7</v>
          </cell>
          <cell r="R2686">
            <v>2476</v>
          </cell>
        </row>
        <row r="2687">
          <cell r="N2687" t="str">
            <v>Centro Educativo</v>
          </cell>
          <cell r="O2687" t="str">
            <v>Nicoya</v>
          </cell>
          <cell r="P2687" t="str">
            <v>Esc. Talolinga</v>
          </cell>
          <cell r="Q2687">
            <v>4</v>
          </cell>
          <cell r="R2687">
            <v>2477</v>
          </cell>
        </row>
        <row r="2688">
          <cell r="N2688" t="str">
            <v>Centro Educativo</v>
          </cell>
          <cell r="O2688" t="str">
            <v>Nicoya</v>
          </cell>
          <cell r="P2688" t="str">
            <v>Esc. Terciopelo</v>
          </cell>
          <cell r="Q2688">
            <v>6</v>
          </cell>
          <cell r="R2688">
            <v>2478</v>
          </cell>
        </row>
        <row r="2689">
          <cell r="N2689" t="str">
            <v>Centro Educativo</v>
          </cell>
          <cell r="O2689" t="str">
            <v>Nicoya</v>
          </cell>
          <cell r="P2689" t="str">
            <v>Esc. Tortuguero</v>
          </cell>
          <cell r="Q2689">
            <v>3</v>
          </cell>
          <cell r="R2689">
            <v>2363</v>
          </cell>
        </row>
        <row r="2690">
          <cell r="N2690" t="str">
            <v>Centro Educativo</v>
          </cell>
          <cell r="O2690" t="str">
            <v>Nicoya</v>
          </cell>
          <cell r="P2690" t="str">
            <v>Esc. Ulises Delgado Aguilera</v>
          </cell>
          <cell r="Q2690">
            <v>4</v>
          </cell>
          <cell r="R2690">
            <v>2344</v>
          </cell>
        </row>
        <row r="2691">
          <cell r="N2691" t="str">
            <v>Centro Educativo</v>
          </cell>
          <cell r="O2691" t="str">
            <v>Nicoya</v>
          </cell>
          <cell r="P2691" t="str">
            <v>Esc. Valedor Martínez Martínez</v>
          </cell>
          <cell r="Q2691">
            <v>2</v>
          </cell>
          <cell r="R2691">
            <v>2479</v>
          </cell>
        </row>
        <row r="2692">
          <cell r="N2692" t="str">
            <v>Centro Educativo</v>
          </cell>
          <cell r="O2692" t="str">
            <v>Nicoya</v>
          </cell>
          <cell r="P2692" t="str">
            <v>Esc. Victoriano Mena Mena</v>
          </cell>
          <cell r="Q2692">
            <v>5</v>
          </cell>
          <cell r="R2692">
            <v>2427</v>
          </cell>
        </row>
        <row r="2693">
          <cell r="N2693" t="str">
            <v>Centro Educativo</v>
          </cell>
          <cell r="O2693" t="str">
            <v>Nicoya</v>
          </cell>
          <cell r="P2693" t="str">
            <v>Esc. Virgilio Caamaño Aráuz</v>
          </cell>
          <cell r="Q2693">
            <v>1</v>
          </cell>
          <cell r="R2693">
            <v>2408</v>
          </cell>
        </row>
        <row r="2694">
          <cell r="N2694" t="str">
            <v>Centro Educativo</v>
          </cell>
          <cell r="O2694" t="str">
            <v>Nicoya</v>
          </cell>
          <cell r="P2694" t="str">
            <v>Esc. Vista De Mar</v>
          </cell>
          <cell r="Q2694">
            <v>7</v>
          </cell>
          <cell r="R2694">
            <v>2481</v>
          </cell>
        </row>
        <row r="2695">
          <cell r="N2695" t="str">
            <v>Centro Educativo</v>
          </cell>
          <cell r="O2695" t="str">
            <v>Nicoya</v>
          </cell>
          <cell r="P2695" t="str">
            <v>Esc. Zapote</v>
          </cell>
          <cell r="Q2695">
            <v>4</v>
          </cell>
          <cell r="R2695">
            <v>2483</v>
          </cell>
        </row>
        <row r="2696">
          <cell r="N2696" t="str">
            <v>Centro Educativo</v>
          </cell>
          <cell r="O2696" t="str">
            <v>Nicoya</v>
          </cell>
          <cell r="P2696" t="str">
            <v>Esc. Zaragoza</v>
          </cell>
          <cell r="Q2696">
            <v>2</v>
          </cell>
          <cell r="R2696">
            <v>2484</v>
          </cell>
        </row>
        <row r="2697">
          <cell r="N2697" t="str">
            <v>Centro Educativo</v>
          </cell>
          <cell r="O2697" t="str">
            <v>Nicoya</v>
          </cell>
          <cell r="P2697" t="str">
            <v>Liceo Belen</v>
          </cell>
          <cell r="Q2697">
            <v>2</v>
          </cell>
          <cell r="R2697">
            <v>5850</v>
          </cell>
        </row>
        <row r="2698">
          <cell r="N2698" t="str">
            <v>Centro Educativo</v>
          </cell>
          <cell r="O2698" t="str">
            <v>Nicoya</v>
          </cell>
          <cell r="P2698" t="str">
            <v>Liceo De Nicoya</v>
          </cell>
          <cell r="Q2698">
            <v>1</v>
          </cell>
          <cell r="R2698">
            <v>4105</v>
          </cell>
        </row>
        <row r="2699">
          <cell r="N2699" t="str">
            <v>Centro Educativo</v>
          </cell>
          <cell r="O2699" t="str">
            <v>Nicoya</v>
          </cell>
          <cell r="P2699" t="str">
            <v>Liceo El Carmen</v>
          </cell>
          <cell r="Q2699">
            <v>7</v>
          </cell>
          <cell r="R2699">
            <v>5973</v>
          </cell>
        </row>
        <row r="2700">
          <cell r="N2700" t="str">
            <v>Centro Educativo</v>
          </cell>
          <cell r="O2700" t="str">
            <v>Nicoya</v>
          </cell>
          <cell r="P2700" t="str">
            <v>Liceo Los Angeles</v>
          </cell>
          <cell r="Q2700">
            <v>8</v>
          </cell>
          <cell r="R2700">
            <v>6375</v>
          </cell>
        </row>
        <row r="2701">
          <cell r="N2701" t="str">
            <v>Centro Educativo</v>
          </cell>
          <cell r="O2701" t="str">
            <v>Nicoya</v>
          </cell>
          <cell r="P2701" t="str">
            <v>Liceo Rural Colonia Del Valle</v>
          </cell>
          <cell r="Q2701">
            <v>8</v>
          </cell>
          <cell r="R2701">
            <v>6220</v>
          </cell>
        </row>
        <row r="2702">
          <cell r="N2702" t="str">
            <v>Centro Educativo</v>
          </cell>
          <cell r="O2702" t="str">
            <v>Nicoya</v>
          </cell>
          <cell r="P2702" t="str">
            <v>Liceo Rural Quiriman</v>
          </cell>
          <cell r="Q2702">
            <v>1</v>
          </cell>
          <cell r="R2702">
            <v>6429</v>
          </cell>
        </row>
        <row r="2703">
          <cell r="N2703" t="str">
            <v>Centro Educativo</v>
          </cell>
          <cell r="O2703" t="str">
            <v>Nicoya</v>
          </cell>
          <cell r="P2703" t="str">
            <v>Liceo Samara</v>
          </cell>
          <cell r="Q2703">
            <v>6</v>
          </cell>
          <cell r="R2703">
            <v>5159</v>
          </cell>
        </row>
        <row r="2704">
          <cell r="N2704" t="str">
            <v>Centro Educativo</v>
          </cell>
          <cell r="O2704" t="str">
            <v>Nicoya</v>
          </cell>
          <cell r="P2704" t="str">
            <v>Liceo San Francisco De Coyote</v>
          </cell>
          <cell r="Q2704">
            <v>8</v>
          </cell>
          <cell r="R2704">
            <v>4106</v>
          </cell>
        </row>
        <row r="2705">
          <cell r="N2705" t="str">
            <v>Centro Educativo</v>
          </cell>
          <cell r="O2705" t="str">
            <v>Nicoya</v>
          </cell>
          <cell r="P2705" t="str">
            <v>Liceo San Francisco De Coyote</v>
          </cell>
          <cell r="Q2705">
            <v>8</v>
          </cell>
          <cell r="R2705">
            <v>6332</v>
          </cell>
        </row>
        <row r="2706">
          <cell r="N2706" t="str">
            <v>Centro Educativo</v>
          </cell>
          <cell r="O2706" t="str">
            <v>Nicoya</v>
          </cell>
          <cell r="P2706" t="str">
            <v>Nocturno De Nicoya</v>
          </cell>
          <cell r="Q2706">
            <v>1</v>
          </cell>
          <cell r="R2706">
            <v>4871</v>
          </cell>
        </row>
        <row r="2707">
          <cell r="N2707" t="str">
            <v>Centro Educativo</v>
          </cell>
          <cell r="O2707" t="str">
            <v>Nicoya</v>
          </cell>
          <cell r="P2707" t="str">
            <v>Programa Itinerante Artes Plásticas</v>
          </cell>
          <cell r="Q2707">
            <v>1</v>
          </cell>
          <cell r="R2707">
            <v>4998</v>
          </cell>
        </row>
        <row r="2708">
          <cell r="N2708" t="str">
            <v>Centro Educativo</v>
          </cell>
          <cell r="O2708" t="str">
            <v>Nicoya</v>
          </cell>
          <cell r="P2708" t="str">
            <v>Programa Itinerante Religión</v>
          </cell>
          <cell r="Q2708">
            <v>1</v>
          </cell>
          <cell r="R2708">
            <v>5599</v>
          </cell>
        </row>
        <row r="2709">
          <cell r="N2709" t="str">
            <v>Centro Educativo</v>
          </cell>
          <cell r="O2709" t="str">
            <v>Nicoya</v>
          </cell>
          <cell r="P2709" t="str">
            <v>Serv. Itin. Ens. Espec. Nicoya</v>
          </cell>
          <cell r="Q2709">
            <v>1</v>
          </cell>
          <cell r="R2709">
            <v>4706</v>
          </cell>
        </row>
        <row r="2710">
          <cell r="N2710" t="str">
            <v>Centro Educativo</v>
          </cell>
          <cell r="O2710" t="str">
            <v>Norte-Norte</v>
          </cell>
          <cell r="P2710" t="str">
            <v>C.T.P. De Guatuso</v>
          </cell>
          <cell r="Q2710">
            <v>5</v>
          </cell>
          <cell r="R2710">
            <v>4181</v>
          </cell>
        </row>
        <row r="2711">
          <cell r="N2711" t="str">
            <v>Centro Educativo</v>
          </cell>
          <cell r="O2711" t="str">
            <v>Norte-Norte</v>
          </cell>
          <cell r="P2711" t="str">
            <v>C.T.P. De Guatuso</v>
          </cell>
          <cell r="Q2711">
            <v>5</v>
          </cell>
          <cell r="R2711">
            <v>5625</v>
          </cell>
        </row>
        <row r="2712">
          <cell r="N2712" t="str">
            <v>Centro Educativo</v>
          </cell>
          <cell r="O2712" t="str">
            <v>Norte-Norte</v>
          </cell>
          <cell r="P2712" t="str">
            <v>C.T.P. Upala</v>
          </cell>
          <cell r="Q2712">
            <v>1</v>
          </cell>
          <cell r="R2712">
            <v>4232</v>
          </cell>
        </row>
        <row r="2713">
          <cell r="N2713" t="str">
            <v>Centro Educativo</v>
          </cell>
          <cell r="O2713" t="str">
            <v>Norte-Norte</v>
          </cell>
          <cell r="P2713" t="str">
            <v>C.T.P. Upala</v>
          </cell>
          <cell r="Q2713">
            <v>1</v>
          </cell>
          <cell r="R2713">
            <v>5433</v>
          </cell>
        </row>
        <row r="2714">
          <cell r="N2714" t="str">
            <v>Centro Educativo</v>
          </cell>
          <cell r="O2714" t="str">
            <v>Norte-Norte</v>
          </cell>
          <cell r="P2714" t="str">
            <v>Caipad Asoc. Personas Con Discapac. De Upala</v>
          </cell>
          <cell r="Q2714">
            <v>1</v>
          </cell>
          <cell r="R2714">
            <v>5096</v>
          </cell>
        </row>
        <row r="2715">
          <cell r="N2715" t="str">
            <v>Centro Educativo</v>
          </cell>
          <cell r="O2715" t="str">
            <v>Norte-Norte</v>
          </cell>
          <cell r="P2715" t="str">
            <v>Cindea Aguas Claras</v>
          </cell>
          <cell r="Q2715">
            <v>2</v>
          </cell>
          <cell r="R2715">
            <v>6734</v>
          </cell>
        </row>
        <row r="2716">
          <cell r="N2716" t="str">
            <v>Centro Educativo</v>
          </cell>
          <cell r="O2716" t="str">
            <v>Norte-Norte</v>
          </cell>
          <cell r="P2716" t="str">
            <v>Cindea Bijagua</v>
          </cell>
          <cell r="Q2716">
            <v>4</v>
          </cell>
          <cell r="R2716">
            <v>6736</v>
          </cell>
        </row>
        <row r="2717">
          <cell r="N2717" t="str">
            <v>Centro Educativo</v>
          </cell>
          <cell r="O2717" t="str">
            <v>Norte-Norte</v>
          </cell>
          <cell r="P2717" t="str">
            <v>Cindea Brasilia</v>
          </cell>
          <cell r="Q2717">
            <v>7</v>
          </cell>
          <cell r="R2717">
            <v>6735</v>
          </cell>
        </row>
        <row r="2718">
          <cell r="N2718" t="str">
            <v>Centro Educativo</v>
          </cell>
          <cell r="O2718" t="str">
            <v>Norte-Norte</v>
          </cell>
          <cell r="P2718" t="str">
            <v>Cindea Colonia Puntarenas</v>
          </cell>
          <cell r="Q2718">
            <v>8</v>
          </cell>
          <cell r="R2718">
            <v>5980</v>
          </cell>
        </row>
        <row r="2719">
          <cell r="N2719" t="str">
            <v>Centro Educativo</v>
          </cell>
          <cell r="O2719" t="str">
            <v>Norte-Norte</v>
          </cell>
          <cell r="P2719" t="str">
            <v>Cindea Guatuso</v>
          </cell>
          <cell r="Q2719">
            <v>5</v>
          </cell>
          <cell r="R2719">
            <v>6552</v>
          </cell>
        </row>
        <row r="2720">
          <cell r="N2720" t="str">
            <v>Centro Educativo</v>
          </cell>
          <cell r="O2720" t="str">
            <v>Norte-Norte</v>
          </cell>
          <cell r="P2720" t="str">
            <v>Cindea Katira</v>
          </cell>
          <cell r="Q2720">
            <v>6</v>
          </cell>
          <cell r="R2720">
            <v>6737</v>
          </cell>
        </row>
        <row r="2721">
          <cell r="N2721" t="str">
            <v>Centro Educativo</v>
          </cell>
          <cell r="O2721" t="str">
            <v>Norte-Norte</v>
          </cell>
          <cell r="P2721" t="str">
            <v>Cindea San José De Upala</v>
          </cell>
          <cell r="Q2721">
            <v>3</v>
          </cell>
          <cell r="R2721">
            <v>6733</v>
          </cell>
        </row>
        <row r="2722">
          <cell r="N2722" t="str">
            <v>Centro Educativo</v>
          </cell>
          <cell r="O2722" t="str">
            <v>Norte-Norte</v>
          </cell>
          <cell r="P2722" t="str">
            <v>Cindea Upala</v>
          </cell>
          <cell r="Q2722">
            <v>1</v>
          </cell>
          <cell r="R2722">
            <v>4897</v>
          </cell>
        </row>
        <row r="2723">
          <cell r="N2723" t="str">
            <v>Centro Educativo</v>
          </cell>
          <cell r="O2723" t="str">
            <v>Norte-Norte</v>
          </cell>
          <cell r="P2723" t="str">
            <v>Cnvmts. C.T.P. De Upala</v>
          </cell>
          <cell r="Q2723">
            <v>1</v>
          </cell>
          <cell r="R2723">
            <v>6264</v>
          </cell>
        </row>
        <row r="2724">
          <cell r="N2724" t="str">
            <v>Centro Educativo</v>
          </cell>
          <cell r="O2724" t="str">
            <v>Norte-Norte</v>
          </cell>
          <cell r="P2724" t="str">
            <v>Esc. Aguas Negras</v>
          </cell>
          <cell r="Q2724">
            <v>8</v>
          </cell>
          <cell r="R2724">
            <v>1710</v>
          </cell>
        </row>
        <row r="2725">
          <cell r="N2725" t="str">
            <v>Centro Educativo</v>
          </cell>
          <cell r="O2725" t="str">
            <v>Norte-Norte</v>
          </cell>
          <cell r="P2725" t="str">
            <v>Esc. Betania (Guatuso)</v>
          </cell>
          <cell r="Q2725">
            <v>5</v>
          </cell>
          <cell r="R2725">
            <v>1433</v>
          </cell>
        </row>
        <row r="2726">
          <cell r="N2726" t="str">
            <v>Centro Educativo</v>
          </cell>
          <cell r="O2726" t="str">
            <v>Norte-Norte</v>
          </cell>
          <cell r="P2726" t="str">
            <v>Esc. Betania (Upala)</v>
          </cell>
          <cell r="Q2726">
            <v>2</v>
          </cell>
          <cell r="R2726">
            <v>3809</v>
          </cell>
        </row>
        <row r="2727">
          <cell r="N2727" t="str">
            <v>Centro Educativo</v>
          </cell>
          <cell r="O2727" t="str">
            <v>Norte-Norte</v>
          </cell>
          <cell r="P2727" t="str">
            <v>Esc. Birmania</v>
          </cell>
          <cell r="Q2727">
            <v>7</v>
          </cell>
          <cell r="R2727">
            <v>3813</v>
          </cell>
        </row>
        <row r="2728">
          <cell r="N2728" t="str">
            <v>Centro Educativo</v>
          </cell>
          <cell r="O2728" t="str">
            <v>Norte-Norte</v>
          </cell>
          <cell r="P2728" t="str">
            <v>Esc. Brasilia</v>
          </cell>
          <cell r="Q2728">
            <v>7</v>
          </cell>
          <cell r="R2728">
            <v>3818</v>
          </cell>
        </row>
        <row r="2729">
          <cell r="N2729" t="str">
            <v>Centro Educativo</v>
          </cell>
          <cell r="O2729" t="str">
            <v>Norte-Norte</v>
          </cell>
          <cell r="P2729" t="str">
            <v>Esc. Buena Vista</v>
          </cell>
          <cell r="Q2729">
            <v>4</v>
          </cell>
          <cell r="R2729">
            <v>3850</v>
          </cell>
        </row>
        <row r="2730">
          <cell r="N2730" t="str">
            <v>Centro Educativo</v>
          </cell>
          <cell r="O2730" t="str">
            <v>Norte-Norte</v>
          </cell>
          <cell r="P2730" t="str">
            <v>Esc. Buenos Aires (Guatuso)</v>
          </cell>
          <cell r="Q2730">
            <v>5</v>
          </cell>
          <cell r="R2730">
            <v>1446</v>
          </cell>
        </row>
        <row r="2731">
          <cell r="N2731" t="str">
            <v>Centro Educativo</v>
          </cell>
          <cell r="O2731" t="str">
            <v>Norte-Norte</v>
          </cell>
          <cell r="P2731" t="str">
            <v>Esc. Buenos Aires (Upala)</v>
          </cell>
          <cell r="Q2731">
            <v>7</v>
          </cell>
          <cell r="R2731">
            <v>3823</v>
          </cell>
        </row>
        <row r="2732">
          <cell r="N2732" t="str">
            <v>Centro Educativo</v>
          </cell>
          <cell r="O2732" t="str">
            <v>Norte-Norte</v>
          </cell>
          <cell r="P2732" t="str">
            <v>Esc. Campo Verde</v>
          </cell>
          <cell r="Q2732">
            <v>8</v>
          </cell>
          <cell r="R2732">
            <v>3884</v>
          </cell>
        </row>
        <row r="2733">
          <cell r="N2733" t="str">
            <v>Centro Educativo</v>
          </cell>
          <cell r="O2733" t="str">
            <v>Norte-Norte</v>
          </cell>
          <cell r="P2733" t="str">
            <v>Esc. Caño Blanco</v>
          </cell>
          <cell r="Q2733">
            <v>3</v>
          </cell>
          <cell r="R2733">
            <v>3821</v>
          </cell>
        </row>
        <row r="2734">
          <cell r="N2734" t="str">
            <v>Centro Educativo</v>
          </cell>
          <cell r="O2734" t="str">
            <v>Norte-Norte</v>
          </cell>
          <cell r="P2734" t="str">
            <v>Esc. Caño Ciego</v>
          </cell>
          <cell r="Q2734">
            <v>5</v>
          </cell>
          <cell r="R2734">
            <v>1451</v>
          </cell>
        </row>
        <row r="2735">
          <cell r="N2735" t="str">
            <v>Centro Educativo</v>
          </cell>
          <cell r="O2735" t="str">
            <v>Norte-Norte</v>
          </cell>
          <cell r="P2735" t="str">
            <v>Esc. Caño Rito</v>
          </cell>
          <cell r="Q2735">
            <v>8</v>
          </cell>
          <cell r="R2735">
            <v>3822</v>
          </cell>
        </row>
        <row r="2736">
          <cell r="N2736" t="str">
            <v>Centro Educativo</v>
          </cell>
          <cell r="O2736" t="str">
            <v>Norte-Norte</v>
          </cell>
          <cell r="P2736" t="str">
            <v>Esc. Chimurria</v>
          </cell>
          <cell r="Q2736">
            <v>1</v>
          </cell>
          <cell r="R2736">
            <v>3834</v>
          </cell>
        </row>
        <row r="2737">
          <cell r="N2737" t="str">
            <v>Centro Educativo</v>
          </cell>
          <cell r="O2737" t="str">
            <v>Norte-Norte</v>
          </cell>
          <cell r="P2737" t="str">
            <v>Esc. Colonia Blanca</v>
          </cell>
          <cell r="Q2737">
            <v>2</v>
          </cell>
          <cell r="R2737">
            <v>3826</v>
          </cell>
        </row>
        <row r="2738">
          <cell r="N2738" t="str">
            <v>Centro Educativo</v>
          </cell>
          <cell r="O2738" t="str">
            <v>Norte-Norte</v>
          </cell>
          <cell r="P2738" t="str">
            <v>Esc. Colonia La Libertad</v>
          </cell>
          <cell r="Q2738">
            <v>2</v>
          </cell>
          <cell r="R2738">
            <v>3836</v>
          </cell>
        </row>
        <row r="2739">
          <cell r="N2739" t="str">
            <v>Centro Educativo</v>
          </cell>
          <cell r="O2739" t="str">
            <v>Norte-Norte</v>
          </cell>
          <cell r="P2739" t="str">
            <v>Esc. Colonia Naranjeña</v>
          </cell>
          <cell r="Q2739">
            <v>6</v>
          </cell>
          <cell r="R2739">
            <v>1414</v>
          </cell>
        </row>
        <row r="2740">
          <cell r="N2740" t="str">
            <v>Centro Educativo</v>
          </cell>
          <cell r="O2740" t="str">
            <v>Norte-Norte</v>
          </cell>
          <cell r="P2740" t="str">
            <v>Esc. Colonia Puntarenas</v>
          </cell>
          <cell r="Q2740">
            <v>8</v>
          </cell>
          <cell r="R2740">
            <v>3835</v>
          </cell>
        </row>
        <row r="2741">
          <cell r="N2741" t="str">
            <v>Centro Educativo</v>
          </cell>
          <cell r="O2741" t="str">
            <v>Norte-Norte</v>
          </cell>
          <cell r="P2741" t="str">
            <v>Esc. Costa Ana</v>
          </cell>
          <cell r="Q2741">
            <v>6</v>
          </cell>
          <cell r="R2741">
            <v>3811</v>
          </cell>
        </row>
        <row r="2742">
          <cell r="N2742" t="str">
            <v>Centro Educativo</v>
          </cell>
          <cell r="O2742" t="str">
            <v>Norte-Norte</v>
          </cell>
          <cell r="P2742" t="str">
            <v>Esc. Cuatro Bocas</v>
          </cell>
          <cell r="Q2742">
            <v>2</v>
          </cell>
          <cell r="R2742">
            <v>3840</v>
          </cell>
        </row>
        <row r="2743">
          <cell r="N2743" t="str">
            <v>Centro Educativo</v>
          </cell>
          <cell r="O2743" t="str">
            <v>Norte-Norte</v>
          </cell>
          <cell r="P2743" t="str">
            <v>Esc. Cuatro Cruces</v>
          </cell>
          <cell r="Q2743">
            <v>4</v>
          </cell>
          <cell r="R2743">
            <v>3869</v>
          </cell>
        </row>
        <row r="2744">
          <cell r="N2744" t="str">
            <v>Centro Educativo</v>
          </cell>
          <cell r="O2744" t="str">
            <v>Norte-Norte</v>
          </cell>
          <cell r="P2744" t="str">
            <v>Esc. Dominica</v>
          </cell>
          <cell r="Q2744">
            <v>5</v>
          </cell>
          <cell r="R2744">
            <v>4957</v>
          </cell>
        </row>
        <row r="2745">
          <cell r="N2745" t="str">
            <v>Centro Educativo</v>
          </cell>
          <cell r="O2745" t="str">
            <v>Norte-Norte</v>
          </cell>
          <cell r="P2745" t="str">
            <v>Esc. Dos Ríos</v>
          </cell>
          <cell r="Q2745">
            <v>7</v>
          </cell>
          <cell r="R2745">
            <v>3843</v>
          </cell>
        </row>
        <row r="2746">
          <cell r="N2746" t="str">
            <v>Centro Educativo</v>
          </cell>
          <cell r="O2746" t="str">
            <v>Norte-Norte</v>
          </cell>
          <cell r="P2746" t="str">
            <v>Esc. Dr. Ricardo Moreno Cañas</v>
          </cell>
          <cell r="Q2746">
            <v>3</v>
          </cell>
          <cell r="R2746">
            <v>3872</v>
          </cell>
        </row>
        <row r="2747">
          <cell r="N2747" t="str">
            <v>Centro Educativo</v>
          </cell>
          <cell r="O2747" t="str">
            <v>Norte-Norte</v>
          </cell>
          <cell r="P2747" t="str">
            <v>Esc. El Burio</v>
          </cell>
          <cell r="Q2747">
            <v>5</v>
          </cell>
          <cell r="R2747">
            <v>1447</v>
          </cell>
        </row>
        <row r="2748">
          <cell r="N2748" t="str">
            <v>Centro Educativo</v>
          </cell>
          <cell r="O2748" t="str">
            <v>Norte-Norte</v>
          </cell>
          <cell r="P2748" t="str">
            <v>Esc. El Carmen</v>
          </cell>
          <cell r="Q2748">
            <v>5</v>
          </cell>
          <cell r="R2748">
            <v>1716</v>
          </cell>
        </row>
        <row r="2749">
          <cell r="N2749" t="str">
            <v>Centro Educativo</v>
          </cell>
          <cell r="O2749" t="str">
            <v>Norte-Norte</v>
          </cell>
          <cell r="P2749" t="str">
            <v>Esc. El Carmen # 1 (Yolillal)</v>
          </cell>
          <cell r="Q2749">
            <v>1</v>
          </cell>
          <cell r="R2749">
            <v>3845</v>
          </cell>
        </row>
        <row r="2750">
          <cell r="N2750" t="str">
            <v>Centro Educativo</v>
          </cell>
          <cell r="O2750" t="str">
            <v>Norte-Norte</v>
          </cell>
          <cell r="P2750" t="str">
            <v>Esc. El Carmen # 2 (Upala)</v>
          </cell>
          <cell r="Q2750">
            <v>1</v>
          </cell>
          <cell r="R2750">
            <v>3875</v>
          </cell>
        </row>
        <row r="2751">
          <cell r="N2751" t="str">
            <v>Centro Educativo</v>
          </cell>
          <cell r="O2751" t="str">
            <v>Norte-Norte</v>
          </cell>
          <cell r="P2751" t="str">
            <v>Esc. El Carmen (Aguas Claras)</v>
          </cell>
          <cell r="Q2751">
            <v>2</v>
          </cell>
          <cell r="R2751">
            <v>3846</v>
          </cell>
        </row>
        <row r="2752">
          <cell r="N2752" t="str">
            <v>Centro Educativo</v>
          </cell>
          <cell r="O2752" t="str">
            <v>Norte-Norte</v>
          </cell>
          <cell r="P2752" t="str">
            <v>Esc. El Corozo De Pataste</v>
          </cell>
          <cell r="Q2752">
            <v>5</v>
          </cell>
          <cell r="R2752">
            <v>1443</v>
          </cell>
        </row>
        <row r="2753">
          <cell r="N2753" t="str">
            <v>Centro Educativo</v>
          </cell>
          <cell r="O2753" t="str">
            <v>Norte-Norte</v>
          </cell>
          <cell r="P2753" t="str">
            <v>Esc. El Cruce</v>
          </cell>
          <cell r="Q2753">
            <v>6</v>
          </cell>
          <cell r="R2753">
            <v>3797</v>
          </cell>
        </row>
        <row r="2754">
          <cell r="N2754" t="str">
            <v>Centro Educativo</v>
          </cell>
          <cell r="O2754" t="str">
            <v>Norte-Norte</v>
          </cell>
          <cell r="P2754" t="str">
            <v>Esc. El Delirio</v>
          </cell>
          <cell r="Q2754">
            <v>7</v>
          </cell>
          <cell r="R2754">
            <v>3829</v>
          </cell>
        </row>
        <row r="2755">
          <cell r="N2755" t="str">
            <v>Centro Educativo</v>
          </cell>
          <cell r="O2755" t="str">
            <v>Norte-Norte</v>
          </cell>
          <cell r="P2755" t="str">
            <v>Esc. El Edén</v>
          </cell>
          <cell r="Q2755">
            <v>5</v>
          </cell>
          <cell r="R2755">
            <v>1509</v>
          </cell>
        </row>
        <row r="2756">
          <cell r="N2756" t="str">
            <v>Centro Educativo</v>
          </cell>
          <cell r="O2756" t="str">
            <v>Norte-Norte</v>
          </cell>
          <cell r="P2756" t="str">
            <v>Esc. El Encanto</v>
          </cell>
          <cell r="Q2756">
            <v>7</v>
          </cell>
          <cell r="R2756">
            <v>3815</v>
          </cell>
        </row>
        <row r="2757">
          <cell r="N2757" t="str">
            <v>Centro Educativo</v>
          </cell>
          <cell r="O2757" t="str">
            <v>Norte-Norte</v>
          </cell>
          <cell r="P2757" t="str">
            <v>Esc. El Fósforo</v>
          </cell>
          <cell r="Q2757">
            <v>1</v>
          </cell>
          <cell r="R2757">
            <v>3852</v>
          </cell>
        </row>
        <row r="2758">
          <cell r="N2758" t="str">
            <v>Centro Educativo</v>
          </cell>
          <cell r="O2758" t="str">
            <v>Norte-Norte</v>
          </cell>
          <cell r="P2758" t="str">
            <v>Esc. El Higuerón</v>
          </cell>
          <cell r="Q2758">
            <v>4</v>
          </cell>
          <cell r="R2758">
            <v>3844</v>
          </cell>
        </row>
        <row r="2759">
          <cell r="N2759" t="str">
            <v>Centro Educativo</v>
          </cell>
          <cell r="O2759" t="str">
            <v>Norte-Norte</v>
          </cell>
          <cell r="P2759" t="str">
            <v>Esc. El Jardín</v>
          </cell>
          <cell r="Q2759">
            <v>4</v>
          </cell>
          <cell r="R2759">
            <v>3909</v>
          </cell>
        </row>
        <row r="2760">
          <cell r="N2760" t="str">
            <v>Centro Educativo</v>
          </cell>
          <cell r="O2760" t="str">
            <v>Norte-Norte</v>
          </cell>
          <cell r="P2760" t="str">
            <v>Esc. El Paraíso</v>
          </cell>
          <cell r="Q2760">
            <v>7</v>
          </cell>
          <cell r="R2760">
            <v>3808</v>
          </cell>
        </row>
        <row r="2761">
          <cell r="N2761" t="str">
            <v>Centro Educativo</v>
          </cell>
          <cell r="O2761" t="str">
            <v>Norte-Norte</v>
          </cell>
          <cell r="P2761" t="str">
            <v>Esc. El Pilón</v>
          </cell>
          <cell r="Q2761">
            <v>4</v>
          </cell>
          <cell r="R2761">
            <v>5047</v>
          </cell>
        </row>
        <row r="2762">
          <cell r="N2762" t="str">
            <v>Centro Educativo</v>
          </cell>
          <cell r="O2762" t="str">
            <v>Norte-Norte</v>
          </cell>
          <cell r="P2762" t="str">
            <v>Esc. El Porvenir</v>
          </cell>
          <cell r="Q2762">
            <v>3</v>
          </cell>
          <cell r="R2762">
            <v>3847</v>
          </cell>
        </row>
        <row r="2763">
          <cell r="N2763" t="str">
            <v>Centro Educativo</v>
          </cell>
          <cell r="O2763" t="str">
            <v>Norte-Norte</v>
          </cell>
          <cell r="P2763" t="str">
            <v>Esc. El Progreso (Dos Ríos)</v>
          </cell>
          <cell r="Q2763">
            <v>7</v>
          </cell>
          <cell r="R2763">
            <v>3926</v>
          </cell>
        </row>
        <row r="2764">
          <cell r="N2764" t="str">
            <v>Centro Educativo</v>
          </cell>
          <cell r="O2764" t="str">
            <v>Norte-Norte</v>
          </cell>
          <cell r="P2764" t="str">
            <v>Esc. El Progreso (Upala)</v>
          </cell>
          <cell r="Q2764">
            <v>4</v>
          </cell>
          <cell r="R2764">
            <v>3832</v>
          </cell>
        </row>
        <row r="2765">
          <cell r="N2765" t="str">
            <v>Centro Educativo</v>
          </cell>
          <cell r="O2765" t="str">
            <v>Norte-Norte</v>
          </cell>
          <cell r="P2765" t="str">
            <v>Esc. El Recreo</v>
          </cell>
          <cell r="Q2765">
            <v>8</v>
          </cell>
          <cell r="R2765">
            <v>3878</v>
          </cell>
        </row>
        <row r="2766">
          <cell r="N2766" t="str">
            <v>Centro Educativo</v>
          </cell>
          <cell r="O2766" t="str">
            <v>Norte-Norte</v>
          </cell>
          <cell r="P2766" t="str">
            <v>Esc. El Rosario</v>
          </cell>
          <cell r="Q2766">
            <v>4</v>
          </cell>
          <cell r="R2766">
            <v>3848</v>
          </cell>
        </row>
        <row r="2767">
          <cell r="N2767" t="str">
            <v>Centro Educativo</v>
          </cell>
          <cell r="O2767" t="str">
            <v>Norte-Norte</v>
          </cell>
          <cell r="P2767" t="str">
            <v>Esc. El Salto</v>
          </cell>
          <cell r="Q2767">
            <v>4</v>
          </cell>
          <cell r="R2767">
            <v>3849</v>
          </cell>
        </row>
        <row r="2768">
          <cell r="N2768" t="str">
            <v>Centro Educativo</v>
          </cell>
          <cell r="O2768" t="str">
            <v>Norte-Norte</v>
          </cell>
          <cell r="P2768" t="str">
            <v>Esc. El Silencio</v>
          </cell>
          <cell r="Q2768">
            <v>5</v>
          </cell>
          <cell r="R2768">
            <v>1525</v>
          </cell>
        </row>
        <row r="2769">
          <cell r="N2769" t="str">
            <v>Centro Educativo</v>
          </cell>
          <cell r="O2769" t="str">
            <v>Norte-Norte</v>
          </cell>
          <cell r="P2769" t="str">
            <v>Esc. El Valle</v>
          </cell>
          <cell r="Q2769">
            <v>6</v>
          </cell>
          <cell r="R2769">
            <v>3801</v>
          </cell>
        </row>
        <row r="2770">
          <cell r="N2770" t="str">
            <v>Centro Educativo</v>
          </cell>
          <cell r="O2770" t="str">
            <v>Norte-Norte</v>
          </cell>
          <cell r="P2770" t="str">
            <v>Esc. Fátima</v>
          </cell>
          <cell r="Q2770">
            <v>7</v>
          </cell>
          <cell r="R2770">
            <v>3851</v>
          </cell>
        </row>
        <row r="2771">
          <cell r="N2771" t="str">
            <v>Centro Educativo</v>
          </cell>
          <cell r="O2771" t="str">
            <v>Norte-Norte</v>
          </cell>
          <cell r="P2771" t="str">
            <v>Esc. Gallo Pinto</v>
          </cell>
          <cell r="Q2771">
            <v>5</v>
          </cell>
          <cell r="R2771">
            <v>1685</v>
          </cell>
        </row>
        <row r="2772">
          <cell r="N2772" t="str">
            <v>Centro Educativo</v>
          </cell>
          <cell r="O2772" t="str">
            <v>Norte-Norte</v>
          </cell>
          <cell r="P2772" t="str">
            <v>Esc. Guacalito</v>
          </cell>
          <cell r="Q2772">
            <v>2</v>
          </cell>
          <cell r="R2772">
            <v>3877</v>
          </cell>
        </row>
        <row r="2773">
          <cell r="N2773" t="str">
            <v>Centro Educativo</v>
          </cell>
          <cell r="O2773" t="str">
            <v>Norte-Norte</v>
          </cell>
          <cell r="P2773" t="str">
            <v>Esc. Guayabito</v>
          </cell>
          <cell r="Q2773">
            <v>6</v>
          </cell>
          <cell r="R2773">
            <v>3853</v>
          </cell>
        </row>
        <row r="2774">
          <cell r="N2774" t="str">
            <v>Centro Educativo</v>
          </cell>
          <cell r="O2774" t="str">
            <v>Norte-Norte</v>
          </cell>
          <cell r="P2774" t="str">
            <v>Esc. I.D.A. El Gavilán</v>
          </cell>
          <cell r="Q2774">
            <v>7</v>
          </cell>
          <cell r="R2774">
            <v>3814</v>
          </cell>
        </row>
        <row r="2775">
          <cell r="N2775" t="str">
            <v>Centro Educativo</v>
          </cell>
          <cell r="O2775" t="str">
            <v>Norte-Norte</v>
          </cell>
          <cell r="P2775" t="str">
            <v>Esc. I.D.A. La Jabalina</v>
          </cell>
          <cell r="Q2775">
            <v>7</v>
          </cell>
          <cell r="R2775">
            <v>3898</v>
          </cell>
        </row>
        <row r="2776">
          <cell r="N2776" t="str">
            <v>Centro Educativo</v>
          </cell>
          <cell r="O2776" t="str">
            <v>Norte-Norte</v>
          </cell>
          <cell r="P2776" t="str">
            <v>Esc. I.D.A. Las Marías</v>
          </cell>
          <cell r="Q2776">
            <v>8</v>
          </cell>
          <cell r="R2776">
            <v>1534</v>
          </cell>
        </row>
        <row r="2777">
          <cell r="N2777" t="str">
            <v>Centro Educativo</v>
          </cell>
          <cell r="O2777" t="str">
            <v>Norte-Norte</v>
          </cell>
          <cell r="P2777" t="str">
            <v>Esc. I.D.A. San José</v>
          </cell>
          <cell r="Q2777">
            <v>3</v>
          </cell>
          <cell r="R2777">
            <v>3889</v>
          </cell>
        </row>
        <row r="2778">
          <cell r="N2778" t="str">
            <v>Centro Educativo</v>
          </cell>
          <cell r="O2778" t="str">
            <v>Norte-Norte</v>
          </cell>
          <cell r="P2778" t="str">
            <v>Esc. I.D.A. San Luis</v>
          </cell>
          <cell r="Q2778">
            <v>7</v>
          </cell>
          <cell r="R2778">
            <v>3831</v>
          </cell>
        </row>
        <row r="2779">
          <cell r="N2779" t="str">
            <v>Centro Educativo</v>
          </cell>
          <cell r="O2779" t="str">
            <v>Norte-Norte</v>
          </cell>
          <cell r="P2779" t="str">
            <v>Esc. Jesús De Popoyoapa</v>
          </cell>
          <cell r="Q2779">
            <v>3</v>
          </cell>
          <cell r="R2779">
            <v>3855</v>
          </cell>
        </row>
        <row r="2780">
          <cell r="N2780" t="str">
            <v>Centro Educativo</v>
          </cell>
          <cell r="O2780" t="str">
            <v>Norte-Norte</v>
          </cell>
          <cell r="P2780" t="str">
            <v>Esc. La América</v>
          </cell>
          <cell r="Q2780">
            <v>7</v>
          </cell>
          <cell r="R2780">
            <v>3927</v>
          </cell>
        </row>
        <row r="2781">
          <cell r="N2781" t="str">
            <v>Centro Educativo</v>
          </cell>
          <cell r="O2781" t="str">
            <v>Norte-Norte</v>
          </cell>
          <cell r="P2781" t="str">
            <v>Esc. La Cabanga</v>
          </cell>
          <cell r="Q2781">
            <v>5</v>
          </cell>
          <cell r="R2781">
            <v>1543</v>
          </cell>
        </row>
        <row r="2782">
          <cell r="N2782" t="str">
            <v>Centro Educativo</v>
          </cell>
          <cell r="O2782" t="str">
            <v>Norte-Norte</v>
          </cell>
          <cell r="P2782" t="str">
            <v>Esc. La Cabaña</v>
          </cell>
          <cell r="Q2782">
            <v>6</v>
          </cell>
          <cell r="R2782">
            <v>3925</v>
          </cell>
        </row>
        <row r="2783">
          <cell r="N2783" t="str">
            <v>Centro Educativo</v>
          </cell>
          <cell r="O2783" t="str">
            <v>Norte-Norte</v>
          </cell>
          <cell r="P2783" t="str">
            <v>Esc. La Cruz</v>
          </cell>
          <cell r="Q2783">
            <v>1</v>
          </cell>
          <cell r="R2783">
            <v>3857</v>
          </cell>
        </row>
        <row r="2784">
          <cell r="N2784" t="str">
            <v>Centro Educativo</v>
          </cell>
          <cell r="O2784" t="str">
            <v>Norte-Norte</v>
          </cell>
          <cell r="P2784" t="str">
            <v>Esc. La Esperanza</v>
          </cell>
          <cell r="Q2784">
            <v>1</v>
          </cell>
          <cell r="R2784">
            <v>3858</v>
          </cell>
        </row>
        <row r="2785">
          <cell r="N2785" t="str">
            <v>Centro Educativo</v>
          </cell>
          <cell r="O2785" t="str">
            <v>Norte-Norte</v>
          </cell>
          <cell r="P2785" t="str">
            <v>Esc. La Flor</v>
          </cell>
          <cell r="Q2785">
            <v>5</v>
          </cell>
          <cell r="R2785">
            <v>1477</v>
          </cell>
        </row>
        <row r="2786">
          <cell r="N2786" t="str">
            <v>Centro Educativo</v>
          </cell>
          <cell r="O2786" t="str">
            <v>Norte-Norte</v>
          </cell>
          <cell r="P2786" t="str">
            <v>Esc. La Florida</v>
          </cell>
          <cell r="Q2786">
            <v>6</v>
          </cell>
          <cell r="R2786">
            <v>3886</v>
          </cell>
        </row>
        <row r="2787">
          <cell r="N2787" t="str">
            <v>Centro Educativo</v>
          </cell>
          <cell r="O2787" t="str">
            <v>Norte-Norte</v>
          </cell>
          <cell r="P2787" t="str">
            <v>Esc. La Katira</v>
          </cell>
          <cell r="Q2787">
            <v>6</v>
          </cell>
          <cell r="R2787">
            <v>3841</v>
          </cell>
        </row>
        <row r="2788">
          <cell r="N2788" t="str">
            <v>Centro Educativo</v>
          </cell>
          <cell r="O2788" t="str">
            <v>Norte-Norte</v>
          </cell>
          <cell r="P2788" t="str">
            <v>Esc. La Maravilla</v>
          </cell>
          <cell r="Q2788">
            <v>1</v>
          </cell>
          <cell r="R2788">
            <v>3856</v>
          </cell>
        </row>
        <row r="2789">
          <cell r="N2789" t="str">
            <v>Centro Educativo</v>
          </cell>
          <cell r="O2789" t="str">
            <v>Norte-Norte</v>
          </cell>
          <cell r="P2789" t="str">
            <v>Esc. La Palmera</v>
          </cell>
          <cell r="Q2789">
            <v>1</v>
          </cell>
          <cell r="R2789">
            <v>5648</v>
          </cell>
        </row>
        <row r="2790">
          <cell r="N2790" t="str">
            <v>Centro Educativo</v>
          </cell>
          <cell r="O2790" t="str">
            <v>Norte-Norte</v>
          </cell>
          <cell r="P2790" t="str">
            <v>Esc. La Paz</v>
          </cell>
          <cell r="Q2790">
            <v>6</v>
          </cell>
          <cell r="R2790">
            <v>1461</v>
          </cell>
        </row>
        <row r="2791">
          <cell r="N2791" t="str">
            <v>Centro Educativo</v>
          </cell>
          <cell r="O2791" t="str">
            <v>Norte-Norte</v>
          </cell>
          <cell r="P2791" t="str">
            <v>Esc. La Reserva</v>
          </cell>
          <cell r="Q2791">
            <v>4</v>
          </cell>
          <cell r="R2791">
            <v>3799</v>
          </cell>
        </row>
        <row r="2792">
          <cell r="N2792" t="str">
            <v>Centro Educativo</v>
          </cell>
          <cell r="O2792" t="str">
            <v>Norte-Norte</v>
          </cell>
          <cell r="P2792" t="str">
            <v>Esc. La Rivera</v>
          </cell>
          <cell r="Q2792">
            <v>5</v>
          </cell>
          <cell r="R2792">
            <v>5319</v>
          </cell>
        </row>
        <row r="2793">
          <cell r="N2793" t="str">
            <v>Centro Educativo</v>
          </cell>
          <cell r="O2793" t="str">
            <v>Norte-Norte</v>
          </cell>
          <cell r="P2793" t="str">
            <v>Esc. La Unión</v>
          </cell>
          <cell r="Q2793">
            <v>3</v>
          </cell>
          <cell r="R2793">
            <v>3924</v>
          </cell>
        </row>
        <row r="2794">
          <cell r="N2794" t="str">
            <v>Centro Educativo</v>
          </cell>
          <cell r="O2794" t="str">
            <v>Norte-Norte</v>
          </cell>
          <cell r="P2794" t="str">
            <v>Esc. La Verbena</v>
          </cell>
          <cell r="Q2794">
            <v>1</v>
          </cell>
          <cell r="R2794">
            <v>3861</v>
          </cell>
        </row>
        <row r="2795">
          <cell r="N2795" t="str">
            <v>Centro Educativo</v>
          </cell>
          <cell r="O2795" t="str">
            <v>Norte-Norte</v>
          </cell>
          <cell r="P2795" t="str">
            <v>Esc. La Victoria</v>
          </cell>
          <cell r="Q2795">
            <v>3</v>
          </cell>
          <cell r="R2795">
            <v>3862</v>
          </cell>
        </row>
        <row r="2796">
          <cell r="N2796" t="str">
            <v>Centro Educativo</v>
          </cell>
          <cell r="O2796" t="str">
            <v>Norte-Norte</v>
          </cell>
          <cell r="P2796" t="str">
            <v>Esc. Las Armenias</v>
          </cell>
          <cell r="Q2796">
            <v>2</v>
          </cell>
          <cell r="R2796">
            <v>3863</v>
          </cell>
        </row>
        <row r="2797">
          <cell r="N2797" t="str">
            <v>Centro Educativo</v>
          </cell>
          <cell r="O2797" t="str">
            <v>Norte-Norte</v>
          </cell>
          <cell r="P2797" t="str">
            <v>Esc. Las Delicias</v>
          </cell>
          <cell r="Q2797">
            <v>1</v>
          </cell>
          <cell r="R2797">
            <v>3864</v>
          </cell>
        </row>
        <row r="2798">
          <cell r="N2798" t="str">
            <v>Centro Educativo</v>
          </cell>
          <cell r="O2798" t="str">
            <v>Norte-Norte</v>
          </cell>
          <cell r="P2798" t="str">
            <v>Esc. Las Flores</v>
          </cell>
          <cell r="Q2798">
            <v>4</v>
          </cell>
          <cell r="R2798">
            <v>3865</v>
          </cell>
        </row>
        <row r="2799">
          <cell r="N2799" t="str">
            <v>Centro Educativo</v>
          </cell>
          <cell r="O2799" t="str">
            <v>Norte-Norte</v>
          </cell>
          <cell r="P2799" t="str">
            <v>Esc. Las Garzas</v>
          </cell>
          <cell r="Q2799">
            <v>8</v>
          </cell>
          <cell r="R2799">
            <v>3833</v>
          </cell>
        </row>
        <row r="2800">
          <cell r="N2800" t="str">
            <v>Centro Educativo</v>
          </cell>
          <cell r="O2800" t="str">
            <v>Norte-Norte</v>
          </cell>
          <cell r="P2800" t="str">
            <v>Esc. Las Letras</v>
          </cell>
          <cell r="Q2800">
            <v>6</v>
          </cell>
          <cell r="R2800">
            <v>3803</v>
          </cell>
        </row>
        <row r="2801">
          <cell r="N2801" t="str">
            <v>Centro Educativo</v>
          </cell>
          <cell r="O2801" t="str">
            <v>Norte-Norte</v>
          </cell>
          <cell r="P2801" t="str">
            <v>Esc. Las Milpas</v>
          </cell>
          <cell r="Q2801">
            <v>2</v>
          </cell>
          <cell r="R2801">
            <v>3866</v>
          </cell>
        </row>
        <row r="2802">
          <cell r="N2802" t="str">
            <v>Centro Educativo</v>
          </cell>
          <cell r="O2802" t="str">
            <v>Norte-Norte</v>
          </cell>
          <cell r="P2802" t="str">
            <v>Esc. Las Pavas</v>
          </cell>
          <cell r="Q2802">
            <v>1</v>
          </cell>
          <cell r="R2802">
            <v>3876</v>
          </cell>
        </row>
        <row r="2803">
          <cell r="N2803" t="str">
            <v>Centro Educativo</v>
          </cell>
          <cell r="O2803" t="str">
            <v>Norte-Norte</v>
          </cell>
          <cell r="P2803" t="str">
            <v>Esc. Leonidas Sequeira Duarte</v>
          </cell>
          <cell r="Q2803">
            <v>8</v>
          </cell>
          <cell r="R2803">
            <v>1452</v>
          </cell>
        </row>
        <row r="2804">
          <cell r="N2804" t="str">
            <v>Centro Educativo</v>
          </cell>
          <cell r="O2804" t="str">
            <v>Norte-Norte</v>
          </cell>
          <cell r="P2804" t="str">
            <v>Esc. Líder De Bijagua</v>
          </cell>
          <cell r="Q2804">
            <v>4</v>
          </cell>
          <cell r="R2804">
            <v>3812</v>
          </cell>
        </row>
        <row r="2805">
          <cell r="N2805" t="str">
            <v>Centro Educativo</v>
          </cell>
          <cell r="O2805" t="str">
            <v>Norte-Norte</v>
          </cell>
          <cell r="P2805" t="str">
            <v>Esc. Linda Vista</v>
          </cell>
          <cell r="Q2805">
            <v>7</v>
          </cell>
          <cell r="R2805">
            <v>3827</v>
          </cell>
        </row>
        <row r="2806">
          <cell r="N2806" t="str">
            <v>Centro Educativo</v>
          </cell>
          <cell r="O2806" t="str">
            <v>Norte-Norte</v>
          </cell>
          <cell r="P2806" t="str">
            <v>Esc. Llano Azul</v>
          </cell>
          <cell r="Q2806">
            <v>4</v>
          </cell>
          <cell r="R2806">
            <v>3917</v>
          </cell>
        </row>
        <row r="2807">
          <cell r="N2807" t="str">
            <v>Centro Educativo</v>
          </cell>
          <cell r="O2807" t="str">
            <v>Norte-Norte</v>
          </cell>
          <cell r="P2807" t="str">
            <v>Esc. Llano Bonito #1</v>
          </cell>
          <cell r="Q2807">
            <v>6</v>
          </cell>
          <cell r="R2807">
            <v>3824</v>
          </cell>
        </row>
        <row r="2808">
          <cell r="N2808" t="str">
            <v>Centro Educativo</v>
          </cell>
          <cell r="O2808" t="str">
            <v>Norte-Norte</v>
          </cell>
          <cell r="P2808" t="str">
            <v>Esc. Llano Bonito #2</v>
          </cell>
          <cell r="Q2808">
            <v>6</v>
          </cell>
          <cell r="R2808">
            <v>3854</v>
          </cell>
        </row>
        <row r="2809">
          <cell r="N2809" t="str">
            <v>Centro Educativo</v>
          </cell>
          <cell r="O2809" t="str">
            <v>Norte-Norte</v>
          </cell>
          <cell r="P2809" t="str">
            <v>Esc. Los Ángeles (Guatuso)</v>
          </cell>
          <cell r="Q2809">
            <v>5</v>
          </cell>
          <cell r="R2809">
            <v>1702</v>
          </cell>
        </row>
        <row r="2810">
          <cell r="N2810" t="str">
            <v>Centro Educativo</v>
          </cell>
          <cell r="O2810" t="str">
            <v>Norte-Norte</v>
          </cell>
          <cell r="P2810" t="str">
            <v>Esc. Los Ángeles (Upala)</v>
          </cell>
          <cell r="Q2810">
            <v>2</v>
          </cell>
          <cell r="R2810">
            <v>3916</v>
          </cell>
        </row>
        <row r="2811">
          <cell r="N2811" t="str">
            <v>Centro Educativo</v>
          </cell>
          <cell r="O2811" t="str">
            <v>Norte-Norte</v>
          </cell>
          <cell r="P2811" t="str">
            <v>Esc. Los Cartagos</v>
          </cell>
          <cell r="Q2811">
            <v>3</v>
          </cell>
          <cell r="R2811">
            <v>3867</v>
          </cell>
        </row>
        <row r="2812">
          <cell r="N2812" t="str">
            <v>Centro Educativo</v>
          </cell>
          <cell r="O2812" t="str">
            <v>Norte-Norte</v>
          </cell>
          <cell r="P2812" t="str">
            <v>Esc. Los Cartagos Sur</v>
          </cell>
          <cell r="Q2812">
            <v>3</v>
          </cell>
          <cell r="R2812">
            <v>3874</v>
          </cell>
        </row>
        <row r="2813">
          <cell r="N2813" t="str">
            <v>Centro Educativo</v>
          </cell>
          <cell r="O2813" t="str">
            <v>Norte-Norte</v>
          </cell>
          <cell r="P2813" t="str">
            <v>Esc. Los Ceibos</v>
          </cell>
          <cell r="Q2813">
            <v>6</v>
          </cell>
          <cell r="R2813">
            <v>3885</v>
          </cell>
        </row>
        <row r="2814">
          <cell r="N2814" t="str">
            <v>Centro Educativo</v>
          </cell>
          <cell r="O2814" t="str">
            <v>Norte-Norte</v>
          </cell>
          <cell r="P2814" t="str">
            <v>Esc. Los Ingenieros</v>
          </cell>
          <cell r="Q2814">
            <v>1</v>
          </cell>
          <cell r="R2814">
            <v>3837</v>
          </cell>
        </row>
        <row r="2815">
          <cell r="N2815" t="str">
            <v>Centro Educativo</v>
          </cell>
          <cell r="O2815" t="str">
            <v>Norte-Norte</v>
          </cell>
          <cell r="P2815" t="str">
            <v>Esc. Los Jazmines</v>
          </cell>
          <cell r="Q2815">
            <v>8</v>
          </cell>
          <cell r="R2815">
            <v>3795</v>
          </cell>
        </row>
        <row r="2816">
          <cell r="N2816" t="str">
            <v>Centro Educativo</v>
          </cell>
          <cell r="O2816" t="str">
            <v>Norte-Norte</v>
          </cell>
          <cell r="P2816" t="str">
            <v>Esc. Los Laureles</v>
          </cell>
          <cell r="Q2816">
            <v>7</v>
          </cell>
          <cell r="R2816">
            <v>3879</v>
          </cell>
        </row>
        <row r="2817">
          <cell r="N2817" t="str">
            <v>Centro Educativo</v>
          </cell>
          <cell r="O2817" t="str">
            <v>Norte-Norte</v>
          </cell>
          <cell r="P2817" t="str">
            <v>Esc. Los Ledezma</v>
          </cell>
          <cell r="Q2817">
            <v>7</v>
          </cell>
          <cell r="R2817">
            <v>3806</v>
          </cell>
        </row>
        <row r="2818">
          <cell r="N2818" t="str">
            <v>Centro Educativo</v>
          </cell>
          <cell r="O2818" t="str">
            <v>Norte-Norte</v>
          </cell>
          <cell r="P2818" t="str">
            <v>Esc. Los Tijos</v>
          </cell>
          <cell r="Q2818">
            <v>8</v>
          </cell>
          <cell r="R2818">
            <v>3838</v>
          </cell>
        </row>
        <row r="2819">
          <cell r="N2819" t="str">
            <v>Centro Educativo</v>
          </cell>
          <cell r="O2819" t="str">
            <v>Norte-Norte</v>
          </cell>
          <cell r="P2819" t="str">
            <v>Esc. Lourdes</v>
          </cell>
          <cell r="Q2819">
            <v>5</v>
          </cell>
          <cell r="R2819">
            <v>4901</v>
          </cell>
        </row>
        <row r="2820">
          <cell r="N2820" t="str">
            <v>Centro Educativo</v>
          </cell>
          <cell r="O2820" t="str">
            <v>Norte-Norte</v>
          </cell>
          <cell r="P2820" t="str">
            <v>Esc. Miramar</v>
          </cell>
          <cell r="Q2820">
            <v>4</v>
          </cell>
          <cell r="R2820">
            <v>3870</v>
          </cell>
        </row>
        <row r="2821">
          <cell r="N2821" t="str">
            <v>Centro Educativo</v>
          </cell>
          <cell r="O2821" t="str">
            <v>Norte-Norte</v>
          </cell>
          <cell r="P2821" t="str">
            <v>Esc. Miravalles</v>
          </cell>
          <cell r="Q2821">
            <v>8</v>
          </cell>
          <cell r="R2821">
            <v>5647</v>
          </cell>
        </row>
        <row r="2822">
          <cell r="N2822" t="str">
            <v>Centro Educativo</v>
          </cell>
          <cell r="O2822" t="str">
            <v>Norte-Norte</v>
          </cell>
          <cell r="P2822" t="str">
            <v>Esc. Monico</v>
          </cell>
          <cell r="Q2822">
            <v>6</v>
          </cell>
          <cell r="R2822">
            <v>3871</v>
          </cell>
        </row>
        <row r="2823">
          <cell r="N2823" t="str">
            <v>Centro Educativo</v>
          </cell>
          <cell r="O2823" t="str">
            <v>Norte-Norte</v>
          </cell>
          <cell r="P2823" t="str">
            <v>Esc. Monseñor Bernardo Augusto Thiel</v>
          </cell>
          <cell r="Q2823">
            <v>6</v>
          </cell>
          <cell r="R2823">
            <v>3859</v>
          </cell>
        </row>
        <row r="2824">
          <cell r="N2824" t="str">
            <v>Centro Educativo</v>
          </cell>
          <cell r="O2824" t="str">
            <v>Norte-Norte</v>
          </cell>
          <cell r="P2824" t="str">
            <v>Esc. Montealegre</v>
          </cell>
          <cell r="Q2824">
            <v>5</v>
          </cell>
          <cell r="R2824">
            <v>1454</v>
          </cell>
        </row>
        <row r="2825">
          <cell r="N2825" t="str">
            <v>Centro Educativo</v>
          </cell>
          <cell r="O2825" t="str">
            <v>Norte-Norte</v>
          </cell>
          <cell r="P2825" t="str">
            <v>Esc. Moravia Verde</v>
          </cell>
          <cell r="Q2825">
            <v>5</v>
          </cell>
          <cell r="R2825">
            <v>1622</v>
          </cell>
        </row>
        <row r="2826">
          <cell r="N2826" t="str">
            <v>Centro Educativo</v>
          </cell>
          <cell r="O2826" t="str">
            <v>Norte-Norte</v>
          </cell>
          <cell r="P2826" t="str">
            <v>Esc. Nahuatl</v>
          </cell>
          <cell r="Q2826">
            <v>1</v>
          </cell>
          <cell r="R2826">
            <v>3839</v>
          </cell>
        </row>
        <row r="2827">
          <cell r="N2827" t="str">
            <v>Centro Educativo</v>
          </cell>
          <cell r="O2827" t="str">
            <v>Norte-Norte</v>
          </cell>
          <cell r="P2827" t="str">
            <v>Esc. Nazareth</v>
          </cell>
          <cell r="Q2827">
            <v>1</v>
          </cell>
          <cell r="R2827">
            <v>3873</v>
          </cell>
        </row>
        <row r="2828">
          <cell r="N2828" t="str">
            <v>Centro Educativo</v>
          </cell>
          <cell r="O2828" t="str">
            <v>Norte-Norte</v>
          </cell>
          <cell r="P2828" t="str">
            <v>Esc. Nueva Esperanza</v>
          </cell>
          <cell r="Q2828">
            <v>8</v>
          </cell>
          <cell r="R2828">
            <v>1453</v>
          </cell>
        </row>
        <row r="2829">
          <cell r="N2829" t="str">
            <v>Centro Educativo</v>
          </cell>
          <cell r="O2829" t="str">
            <v>Norte-Norte</v>
          </cell>
          <cell r="P2829" t="str">
            <v>Esc. Palenque El Sol</v>
          </cell>
          <cell r="Q2829">
            <v>5</v>
          </cell>
          <cell r="R2829">
            <v>6360</v>
          </cell>
        </row>
        <row r="2830">
          <cell r="N2830" t="str">
            <v>Centro Educativo</v>
          </cell>
          <cell r="O2830" t="str">
            <v>Norte-Norte</v>
          </cell>
          <cell r="P2830" t="str">
            <v>Esc. Palenque Margarita</v>
          </cell>
          <cell r="Q2830">
            <v>5</v>
          </cell>
          <cell r="R2830">
            <v>1591</v>
          </cell>
        </row>
        <row r="2831">
          <cell r="N2831" t="str">
            <v>Centro Educativo</v>
          </cell>
          <cell r="O2831" t="str">
            <v>Norte-Norte</v>
          </cell>
          <cell r="P2831" t="str">
            <v>Esc. Palenque Tonjibe</v>
          </cell>
          <cell r="Q2831">
            <v>5</v>
          </cell>
          <cell r="R2831">
            <v>1668</v>
          </cell>
        </row>
        <row r="2832">
          <cell r="N2832" t="str">
            <v>Centro Educativo</v>
          </cell>
          <cell r="O2832" t="str">
            <v>Norte-Norte</v>
          </cell>
          <cell r="P2832" t="str">
            <v>Esc. Palmital</v>
          </cell>
          <cell r="Q2832">
            <v>5</v>
          </cell>
          <cell r="R2832">
            <v>1595</v>
          </cell>
        </row>
        <row r="2833">
          <cell r="N2833" t="str">
            <v>Centro Educativo</v>
          </cell>
          <cell r="O2833" t="str">
            <v>Norte-Norte</v>
          </cell>
          <cell r="P2833" t="str">
            <v>Esc. Parcelas De París</v>
          </cell>
          <cell r="Q2833">
            <v>3</v>
          </cell>
          <cell r="R2833">
            <v>3896</v>
          </cell>
        </row>
        <row r="2834">
          <cell r="N2834" t="str">
            <v>Centro Educativo</v>
          </cell>
          <cell r="O2834" t="str">
            <v>Norte-Norte</v>
          </cell>
          <cell r="P2834" t="str">
            <v>Esc. Patastillo</v>
          </cell>
          <cell r="Q2834">
            <v>5</v>
          </cell>
          <cell r="R2834">
            <v>1597</v>
          </cell>
        </row>
        <row r="2835">
          <cell r="N2835" t="str">
            <v>Centro Educativo</v>
          </cell>
          <cell r="O2835" t="str">
            <v>Norte-Norte</v>
          </cell>
          <cell r="P2835" t="str">
            <v>Esc. Pejibaye</v>
          </cell>
          <cell r="Q2835">
            <v>5</v>
          </cell>
          <cell r="R2835">
            <v>1598</v>
          </cell>
        </row>
        <row r="2836">
          <cell r="N2836" t="str">
            <v>Centro Educativo</v>
          </cell>
          <cell r="O2836" t="str">
            <v>Norte-Norte</v>
          </cell>
          <cell r="P2836" t="str">
            <v>Esc. Pizotillo</v>
          </cell>
          <cell r="Q2836">
            <v>3</v>
          </cell>
          <cell r="R2836">
            <v>3914</v>
          </cell>
        </row>
        <row r="2837">
          <cell r="N2837" t="str">
            <v>Centro Educativo</v>
          </cell>
          <cell r="O2837" t="str">
            <v>Norte-Norte</v>
          </cell>
          <cell r="P2837" t="str">
            <v>Esc. Porfirio Campos Muñoz</v>
          </cell>
          <cell r="Q2837">
            <v>8</v>
          </cell>
          <cell r="R2837">
            <v>3798</v>
          </cell>
        </row>
        <row r="2838">
          <cell r="N2838" t="str">
            <v>Centro Educativo</v>
          </cell>
          <cell r="O2838" t="str">
            <v>Norte-Norte</v>
          </cell>
          <cell r="P2838" t="str">
            <v>Esc. Porfirio Ruiz Navarro</v>
          </cell>
          <cell r="Q2838">
            <v>2</v>
          </cell>
          <cell r="R2838">
            <v>3794</v>
          </cell>
        </row>
        <row r="2839">
          <cell r="N2839" t="str">
            <v>Centro Educativo</v>
          </cell>
          <cell r="O2839" t="str">
            <v>Norte-Norte</v>
          </cell>
          <cell r="P2839" t="str">
            <v>Esc. Pueblo Nuevo (Bijagua)</v>
          </cell>
          <cell r="Q2839">
            <v>4</v>
          </cell>
          <cell r="R2839">
            <v>3880</v>
          </cell>
        </row>
        <row r="2840">
          <cell r="N2840" t="str">
            <v>Centro Educativo</v>
          </cell>
          <cell r="O2840" t="str">
            <v>Norte-Norte</v>
          </cell>
          <cell r="P2840" t="str">
            <v>Esc. Pueblo Nuevo (San José / Pizote)</v>
          </cell>
          <cell r="Q2840">
            <v>3</v>
          </cell>
          <cell r="R2840">
            <v>3820</v>
          </cell>
        </row>
        <row r="2841">
          <cell r="N2841" t="str">
            <v>Centro Educativo</v>
          </cell>
          <cell r="O2841" t="str">
            <v>Norte-Norte</v>
          </cell>
          <cell r="P2841" t="str">
            <v>Esc. Puerto Nuevo</v>
          </cell>
          <cell r="Q2841">
            <v>5</v>
          </cell>
          <cell r="R2841">
            <v>1508</v>
          </cell>
        </row>
        <row r="2842">
          <cell r="N2842" t="str">
            <v>Centro Educativo</v>
          </cell>
          <cell r="O2842" t="str">
            <v>Norte-Norte</v>
          </cell>
          <cell r="P2842" t="str">
            <v>Esc. Quebrada Grande</v>
          </cell>
          <cell r="Q2842">
            <v>1</v>
          </cell>
          <cell r="R2842">
            <v>3881</v>
          </cell>
        </row>
        <row r="2843">
          <cell r="N2843" t="str">
            <v>Centro Educativo</v>
          </cell>
          <cell r="O2843" t="str">
            <v>Norte-Norte</v>
          </cell>
          <cell r="P2843" t="str">
            <v>Esc. Quebradón (Guatuso)</v>
          </cell>
          <cell r="Q2843">
            <v>5</v>
          </cell>
          <cell r="R2843">
            <v>1611</v>
          </cell>
        </row>
        <row r="2844">
          <cell r="N2844" t="str">
            <v>Centro Educativo</v>
          </cell>
          <cell r="O2844" t="str">
            <v>Norte-Norte</v>
          </cell>
          <cell r="P2844" t="str">
            <v>Esc. Quebradón (Upala)</v>
          </cell>
          <cell r="Q2844">
            <v>1</v>
          </cell>
          <cell r="R2844">
            <v>3882</v>
          </cell>
        </row>
        <row r="2845">
          <cell r="N2845" t="str">
            <v>Centro Educativo</v>
          </cell>
          <cell r="O2845" t="str">
            <v>Norte-Norte</v>
          </cell>
          <cell r="P2845" t="str">
            <v>Esc. Rafael Ángel Sánchez Arrieta</v>
          </cell>
          <cell r="Q2845">
            <v>1</v>
          </cell>
          <cell r="R2845">
            <v>3868</v>
          </cell>
        </row>
        <row r="2846">
          <cell r="N2846" t="str">
            <v>Centro Educativo</v>
          </cell>
          <cell r="O2846" t="str">
            <v>Norte-Norte</v>
          </cell>
          <cell r="P2846" t="str">
            <v>Esc. Río Celeste</v>
          </cell>
          <cell r="Q2846">
            <v>6</v>
          </cell>
          <cell r="R2846">
            <v>1574</v>
          </cell>
        </row>
        <row r="2847">
          <cell r="N2847" t="str">
            <v>Centro Educativo</v>
          </cell>
          <cell r="O2847" t="str">
            <v>Norte-Norte</v>
          </cell>
          <cell r="P2847" t="str">
            <v>Esc. Río Chiquito</v>
          </cell>
          <cell r="Q2847">
            <v>4</v>
          </cell>
          <cell r="R2847">
            <v>2630</v>
          </cell>
        </row>
        <row r="2848">
          <cell r="N2848" t="str">
            <v>Centro Educativo</v>
          </cell>
          <cell r="O2848" t="str">
            <v>Norte-Norte</v>
          </cell>
          <cell r="P2848" t="str">
            <v>Esc. Río Naranjo</v>
          </cell>
          <cell r="Q2848">
            <v>4</v>
          </cell>
          <cell r="R2848">
            <v>5048</v>
          </cell>
        </row>
        <row r="2849">
          <cell r="N2849" t="str">
            <v>Centro Educativo</v>
          </cell>
          <cell r="O2849" t="str">
            <v>Norte-Norte</v>
          </cell>
          <cell r="P2849" t="str">
            <v>Esc. Río Negro</v>
          </cell>
          <cell r="Q2849">
            <v>2</v>
          </cell>
          <cell r="R2849">
            <v>3893</v>
          </cell>
        </row>
        <row r="2850">
          <cell r="N2850" t="str">
            <v>Centro Educativo</v>
          </cell>
          <cell r="O2850" t="str">
            <v>Norte-Norte</v>
          </cell>
          <cell r="P2850" t="str">
            <v>Esc. Samén</v>
          </cell>
          <cell r="Q2850">
            <v>6</v>
          </cell>
          <cell r="R2850">
            <v>1473</v>
          </cell>
        </row>
        <row r="2851">
          <cell r="N2851" t="str">
            <v>Centro Educativo</v>
          </cell>
          <cell r="O2851" t="str">
            <v>Norte-Norte</v>
          </cell>
          <cell r="P2851" t="str">
            <v>Esc. San Antonio (Aguas Claras)</v>
          </cell>
          <cell r="Q2851">
            <v>2</v>
          </cell>
          <cell r="R2851">
            <v>3887</v>
          </cell>
        </row>
        <row r="2852">
          <cell r="N2852" t="str">
            <v>Centro Educativo</v>
          </cell>
          <cell r="O2852" t="str">
            <v>Norte-Norte</v>
          </cell>
          <cell r="P2852" t="str">
            <v>Esc. San Antonio (Caño Negro)</v>
          </cell>
          <cell r="Q2852">
            <v>8</v>
          </cell>
          <cell r="R2852">
            <v>1686</v>
          </cell>
        </row>
        <row r="2853">
          <cell r="N2853" t="str">
            <v>Centro Educativo</v>
          </cell>
          <cell r="O2853" t="str">
            <v>Norte-Norte</v>
          </cell>
          <cell r="P2853" t="str">
            <v>Esc. San Antonio (Yolillal)</v>
          </cell>
          <cell r="Q2853">
            <v>1</v>
          </cell>
          <cell r="R2853">
            <v>3904</v>
          </cell>
        </row>
        <row r="2854">
          <cell r="N2854" t="str">
            <v>Centro Educativo</v>
          </cell>
          <cell r="O2854" t="str">
            <v>Norte-Norte</v>
          </cell>
          <cell r="P2854" t="str">
            <v>Esc. San Bosco</v>
          </cell>
          <cell r="Q2854">
            <v>7</v>
          </cell>
          <cell r="R2854">
            <v>3929</v>
          </cell>
        </row>
        <row r="2855">
          <cell r="N2855" t="str">
            <v>Centro Educativo</v>
          </cell>
          <cell r="O2855" t="str">
            <v>Norte-Norte</v>
          </cell>
          <cell r="P2855" t="str">
            <v>Esc. San Cristóbal</v>
          </cell>
          <cell r="Q2855">
            <v>2</v>
          </cell>
          <cell r="R2855">
            <v>3888</v>
          </cell>
        </row>
        <row r="2856">
          <cell r="N2856" t="str">
            <v>Centro Educativo</v>
          </cell>
          <cell r="O2856" t="str">
            <v>Norte-Norte</v>
          </cell>
          <cell r="P2856" t="str">
            <v>Esc. San Fernando</v>
          </cell>
          <cell r="Q2856">
            <v>1</v>
          </cell>
          <cell r="R2856">
            <v>3918</v>
          </cell>
        </row>
        <row r="2857">
          <cell r="N2857" t="str">
            <v>Centro Educativo</v>
          </cell>
          <cell r="O2857" t="str">
            <v>Norte-Norte</v>
          </cell>
          <cell r="P2857" t="str">
            <v>Esc. San Gabriel</v>
          </cell>
          <cell r="Q2857">
            <v>8</v>
          </cell>
          <cell r="R2857">
            <v>3921</v>
          </cell>
        </row>
        <row r="2858">
          <cell r="N2858" t="str">
            <v>Centro Educativo</v>
          </cell>
          <cell r="O2858" t="str">
            <v>Norte-Norte</v>
          </cell>
          <cell r="P2858" t="str">
            <v>Esc. San Isidro (Aguas Claras)</v>
          </cell>
          <cell r="Q2858">
            <v>2</v>
          </cell>
          <cell r="R2858">
            <v>3905</v>
          </cell>
        </row>
        <row r="2859">
          <cell r="N2859" t="str">
            <v>Centro Educativo</v>
          </cell>
          <cell r="O2859" t="str">
            <v>Norte-Norte</v>
          </cell>
          <cell r="P2859" t="str">
            <v>Esc. San Isidro Yolillal</v>
          </cell>
          <cell r="Q2859">
            <v>1</v>
          </cell>
          <cell r="R2859">
            <v>3892</v>
          </cell>
        </row>
        <row r="2860">
          <cell r="N2860" t="str">
            <v>Centro Educativo</v>
          </cell>
          <cell r="O2860" t="str">
            <v>Norte-Norte</v>
          </cell>
          <cell r="P2860" t="str">
            <v>Esc. San Jorge</v>
          </cell>
          <cell r="Q2860">
            <v>8</v>
          </cell>
          <cell r="R2860">
            <v>3894</v>
          </cell>
        </row>
        <row r="2861">
          <cell r="N2861" t="str">
            <v>Centro Educativo</v>
          </cell>
          <cell r="O2861" t="str">
            <v>Norte-Norte</v>
          </cell>
          <cell r="P2861" t="str">
            <v>Esc. San José (Guatuso)</v>
          </cell>
          <cell r="Q2861">
            <v>6</v>
          </cell>
          <cell r="R2861">
            <v>3906</v>
          </cell>
        </row>
        <row r="2862">
          <cell r="N2862" t="str">
            <v>Centro Educativo</v>
          </cell>
          <cell r="O2862" t="str">
            <v>Norte-Norte</v>
          </cell>
          <cell r="P2862" t="str">
            <v>Esc. San José (Upala)</v>
          </cell>
          <cell r="Q2862">
            <v>3</v>
          </cell>
          <cell r="R2862">
            <v>3895</v>
          </cell>
        </row>
        <row r="2863">
          <cell r="N2863" t="str">
            <v>Centro Educativo</v>
          </cell>
          <cell r="O2863" t="str">
            <v>Norte-Norte</v>
          </cell>
          <cell r="P2863" t="str">
            <v>Esc. San Juan</v>
          </cell>
          <cell r="Q2863">
            <v>5</v>
          </cell>
          <cell r="R2863">
            <v>1464</v>
          </cell>
        </row>
        <row r="2864">
          <cell r="N2864" t="str">
            <v>Centro Educativo</v>
          </cell>
          <cell r="O2864" t="str">
            <v>Norte-Norte</v>
          </cell>
          <cell r="P2864" t="str">
            <v>Esc. San Luis (Guatuso)</v>
          </cell>
          <cell r="Q2864">
            <v>5</v>
          </cell>
          <cell r="R2864">
            <v>4955</v>
          </cell>
        </row>
        <row r="2865">
          <cell r="N2865" t="str">
            <v>Centro Educativo</v>
          </cell>
          <cell r="O2865" t="str">
            <v>Norte-Norte</v>
          </cell>
          <cell r="P2865" t="str">
            <v>Esc. San Luis (Upala)</v>
          </cell>
          <cell r="Q2865">
            <v>8</v>
          </cell>
          <cell r="R2865">
            <v>3919</v>
          </cell>
        </row>
        <row r="2866">
          <cell r="N2866" t="str">
            <v>Centro Educativo</v>
          </cell>
          <cell r="O2866" t="str">
            <v>Norte-Norte</v>
          </cell>
          <cell r="P2866" t="str">
            <v>Esc. San Marcos</v>
          </cell>
          <cell r="Q2866">
            <v>2</v>
          </cell>
          <cell r="R2866">
            <v>3842</v>
          </cell>
        </row>
        <row r="2867">
          <cell r="N2867" t="str">
            <v>Centro Educativo</v>
          </cell>
          <cell r="O2867" t="str">
            <v>Norte-Norte</v>
          </cell>
          <cell r="P2867" t="str">
            <v>Esc. San Miguel (Aguas Claras)</v>
          </cell>
          <cell r="Q2867">
            <v>2</v>
          </cell>
          <cell r="R2867">
            <v>3891</v>
          </cell>
        </row>
        <row r="2868">
          <cell r="N2868" t="str">
            <v>Centro Educativo</v>
          </cell>
          <cell r="O2868" t="str">
            <v>Norte-Norte</v>
          </cell>
          <cell r="P2868" t="str">
            <v>Esc. San Miguel (Bijagua)</v>
          </cell>
          <cell r="Q2868">
            <v>4</v>
          </cell>
          <cell r="R2868">
            <v>3897</v>
          </cell>
        </row>
        <row r="2869">
          <cell r="N2869" t="str">
            <v>Centro Educativo</v>
          </cell>
          <cell r="O2869" t="str">
            <v>Norte-Norte</v>
          </cell>
          <cell r="P2869" t="str">
            <v>Esc. San Pedro</v>
          </cell>
          <cell r="Q2869">
            <v>3</v>
          </cell>
          <cell r="R2869">
            <v>3913</v>
          </cell>
        </row>
        <row r="2870">
          <cell r="N2870" t="str">
            <v>Centro Educativo</v>
          </cell>
          <cell r="O2870" t="str">
            <v>Norte-Norte</v>
          </cell>
          <cell r="P2870" t="str">
            <v>Esc. San Rafael</v>
          </cell>
          <cell r="Q2870">
            <v>5</v>
          </cell>
          <cell r="R2870">
            <v>1659</v>
          </cell>
        </row>
        <row r="2871">
          <cell r="N2871" t="str">
            <v>Centro Educativo</v>
          </cell>
          <cell r="O2871" t="str">
            <v>Norte-Norte</v>
          </cell>
          <cell r="P2871" t="str">
            <v>Esc. San Ramón</v>
          </cell>
          <cell r="Q2871">
            <v>3</v>
          </cell>
          <cell r="R2871">
            <v>3899</v>
          </cell>
        </row>
        <row r="2872">
          <cell r="N2872" t="str">
            <v>Centro Educativo</v>
          </cell>
          <cell r="O2872" t="str">
            <v>Norte-Norte</v>
          </cell>
          <cell r="P2872" t="str">
            <v>Esc. Santa Cecilia</v>
          </cell>
          <cell r="Q2872">
            <v>1</v>
          </cell>
          <cell r="R2872">
            <v>3922</v>
          </cell>
        </row>
        <row r="2873">
          <cell r="N2873" t="str">
            <v>Centro Educativo</v>
          </cell>
          <cell r="O2873" t="str">
            <v>Norte-Norte</v>
          </cell>
          <cell r="P2873" t="str">
            <v>Esc. Santa Clara</v>
          </cell>
          <cell r="Q2873">
            <v>3</v>
          </cell>
          <cell r="R2873">
            <v>3900</v>
          </cell>
        </row>
        <row r="2874">
          <cell r="N2874" t="str">
            <v>Centro Educativo</v>
          </cell>
          <cell r="O2874" t="str">
            <v>Norte-Norte</v>
          </cell>
          <cell r="P2874" t="str">
            <v>Esc. Santa Fe</v>
          </cell>
          <cell r="Q2874">
            <v>5</v>
          </cell>
          <cell r="R2874">
            <v>1479</v>
          </cell>
        </row>
        <row r="2875">
          <cell r="N2875" t="str">
            <v>Centro Educativo</v>
          </cell>
          <cell r="O2875" t="str">
            <v>Norte-Norte</v>
          </cell>
          <cell r="P2875" t="str">
            <v>Esc. Santa Lucía</v>
          </cell>
          <cell r="Q2875">
            <v>3</v>
          </cell>
          <cell r="R2875">
            <v>3907</v>
          </cell>
        </row>
        <row r="2876">
          <cell r="N2876" t="str">
            <v>Centro Educativo</v>
          </cell>
          <cell r="O2876" t="str">
            <v>Norte-Norte</v>
          </cell>
          <cell r="P2876" t="str">
            <v>Esc. Santa Rosa (Upala)</v>
          </cell>
          <cell r="Q2876">
            <v>8</v>
          </cell>
          <cell r="R2876">
            <v>3902</v>
          </cell>
        </row>
        <row r="2877">
          <cell r="N2877" t="str">
            <v>Centro Educativo</v>
          </cell>
          <cell r="O2877" t="str">
            <v>Norte-Norte</v>
          </cell>
          <cell r="P2877" t="str">
            <v>Esc. Santa Rosa La Palmera</v>
          </cell>
          <cell r="Q2877">
            <v>6</v>
          </cell>
          <cell r="R2877">
            <v>3816</v>
          </cell>
        </row>
        <row r="2878">
          <cell r="N2878" t="str">
            <v>Centro Educativo</v>
          </cell>
          <cell r="O2878" t="str">
            <v>Norte-Norte</v>
          </cell>
          <cell r="P2878" t="str">
            <v>Esc. Santo Domingo</v>
          </cell>
          <cell r="Q2878">
            <v>4</v>
          </cell>
          <cell r="R2878">
            <v>3903</v>
          </cell>
        </row>
        <row r="2879">
          <cell r="N2879" t="str">
            <v>Centro Educativo</v>
          </cell>
          <cell r="O2879" t="str">
            <v>Norte-Norte</v>
          </cell>
          <cell r="P2879" t="str">
            <v>Esc. Sector Barrantes</v>
          </cell>
          <cell r="Q2879">
            <v>8</v>
          </cell>
          <cell r="R2879">
            <v>5646</v>
          </cell>
        </row>
        <row r="2880">
          <cell r="N2880" t="str">
            <v>Centro Educativo</v>
          </cell>
          <cell r="O2880" t="str">
            <v>Norte-Norte</v>
          </cell>
          <cell r="P2880" t="str">
            <v>Esc. Sor María Romero Menéses</v>
          </cell>
          <cell r="Q2880">
            <v>4</v>
          </cell>
          <cell r="R2880">
            <v>3828</v>
          </cell>
        </row>
        <row r="2881">
          <cell r="N2881" t="str">
            <v>Centro Educativo</v>
          </cell>
          <cell r="O2881" t="str">
            <v>Norte-Norte</v>
          </cell>
          <cell r="P2881" t="str">
            <v>Esc. Suampito</v>
          </cell>
          <cell r="Q2881">
            <v>7</v>
          </cell>
          <cell r="R2881">
            <v>3901</v>
          </cell>
        </row>
        <row r="2882">
          <cell r="N2882" t="str">
            <v>Centro Educativo</v>
          </cell>
          <cell r="O2882" t="str">
            <v>Norte-Norte</v>
          </cell>
          <cell r="P2882" t="str">
            <v>Esc. Teodoro Picado Michalsky</v>
          </cell>
          <cell r="Q2882">
            <v>1</v>
          </cell>
          <cell r="R2882">
            <v>3908</v>
          </cell>
        </row>
        <row r="2883">
          <cell r="N2883" t="str">
            <v>Centro Educativo</v>
          </cell>
          <cell r="O2883" t="str">
            <v>Norte-Norte</v>
          </cell>
          <cell r="P2883" t="str">
            <v>Esc. Teodoro Picado Michalsky</v>
          </cell>
          <cell r="Q2883">
            <v>1</v>
          </cell>
          <cell r="R2883">
            <v>4810</v>
          </cell>
        </row>
        <row r="2884">
          <cell r="N2884" t="str">
            <v>Centro Educativo</v>
          </cell>
          <cell r="O2884" t="str">
            <v>Norte-Norte</v>
          </cell>
          <cell r="P2884" t="str">
            <v>Esc. Thiales</v>
          </cell>
          <cell r="Q2884">
            <v>6</v>
          </cell>
          <cell r="R2884">
            <v>3915</v>
          </cell>
        </row>
        <row r="2885">
          <cell r="N2885" t="str">
            <v>Centro Educativo</v>
          </cell>
          <cell r="O2885" t="str">
            <v>Norte-Norte</v>
          </cell>
          <cell r="P2885" t="str">
            <v>Esc. Timacar</v>
          </cell>
          <cell r="Q2885">
            <v>5</v>
          </cell>
          <cell r="R2885">
            <v>1703</v>
          </cell>
        </row>
        <row r="2886">
          <cell r="N2886" t="str">
            <v>Centro Educativo</v>
          </cell>
          <cell r="O2886" t="str">
            <v>Norte-Norte</v>
          </cell>
          <cell r="P2886" t="str">
            <v>Esc. Tujankir # 1</v>
          </cell>
          <cell r="Q2886">
            <v>6</v>
          </cell>
          <cell r="R2886">
            <v>3802</v>
          </cell>
        </row>
        <row r="2887">
          <cell r="N2887" t="str">
            <v>Centro Educativo</v>
          </cell>
          <cell r="O2887" t="str">
            <v>Norte-Norte</v>
          </cell>
          <cell r="P2887" t="str">
            <v>Esc. Tujankir # 2</v>
          </cell>
          <cell r="Q2887">
            <v>6</v>
          </cell>
          <cell r="R2887">
            <v>3807</v>
          </cell>
        </row>
        <row r="2888">
          <cell r="N2888" t="str">
            <v>Centro Educativo</v>
          </cell>
          <cell r="O2888" t="str">
            <v>Norte-Norte</v>
          </cell>
          <cell r="P2888" t="str">
            <v>Esc. Valle Verde</v>
          </cell>
          <cell r="Q2888">
            <v>2</v>
          </cell>
          <cell r="R2888">
            <v>3805</v>
          </cell>
        </row>
        <row r="2889">
          <cell r="N2889" t="str">
            <v>Centro Educativo</v>
          </cell>
          <cell r="O2889" t="str">
            <v>Norte-Norte</v>
          </cell>
          <cell r="P2889" t="str">
            <v>Esc. Veracruz</v>
          </cell>
          <cell r="Q2889">
            <v>8</v>
          </cell>
          <cell r="R2889">
            <v>1673</v>
          </cell>
        </row>
        <row r="2890">
          <cell r="N2890" t="str">
            <v>Centro Educativo</v>
          </cell>
          <cell r="O2890" t="str">
            <v>Norte-Norte</v>
          </cell>
          <cell r="P2890" t="str">
            <v>Esc. Viento Fresco</v>
          </cell>
          <cell r="Q2890">
            <v>5</v>
          </cell>
          <cell r="R2890">
            <v>1480</v>
          </cell>
        </row>
        <row r="2891">
          <cell r="N2891" t="str">
            <v>Centro Educativo</v>
          </cell>
          <cell r="O2891" t="str">
            <v>Norte-Norte</v>
          </cell>
          <cell r="P2891" t="str">
            <v>Esc. Villa Hermosa</v>
          </cell>
          <cell r="Q2891">
            <v>3</v>
          </cell>
          <cell r="R2891">
            <v>3910</v>
          </cell>
        </row>
        <row r="2892">
          <cell r="N2892" t="str">
            <v>Centro Educativo</v>
          </cell>
          <cell r="O2892" t="str">
            <v>Norte-Norte</v>
          </cell>
          <cell r="P2892" t="str">
            <v>Esc. Villa Nueva</v>
          </cell>
          <cell r="Q2892">
            <v>7</v>
          </cell>
          <cell r="R2892">
            <v>3911</v>
          </cell>
        </row>
        <row r="2893">
          <cell r="N2893" t="str">
            <v>Centro Educativo</v>
          </cell>
          <cell r="O2893" t="str">
            <v>Norte-Norte</v>
          </cell>
          <cell r="P2893" t="str">
            <v>Esc. Zapote</v>
          </cell>
          <cell r="Q2893">
            <v>4</v>
          </cell>
          <cell r="R2893">
            <v>3912</v>
          </cell>
        </row>
        <row r="2894">
          <cell r="N2894" t="str">
            <v>Centro Educativo</v>
          </cell>
          <cell r="O2894" t="str">
            <v>Norte-Norte</v>
          </cell>
          <cell r="P2894" t="str">
            <v>I.E.G.B. La Victoria</v>
          </cell>
          <cell r="Q2894">
            <v>3</v>
          </cell>
          <cell r="R2894">
            <v>6157</v>
          </cell>
        </row>
        <row r="2895">
          <cell r="N2895" t="str">
            <v>Centro Educativo</v>
          </cell>
          <cell r="O2895" t="str">
            <v>Norte-Norte</v>
          </cell>
          <cell r="P2895" t="str">
            <v>Liceo Aguas Claras</v>
          </cell>
          <cell r="Q2895">
            <v>2</v>
          </cell>
          <cell r="R2895">
            <v>4148</v>
          </cell>
        </row>
        <row r="2896">
          <cell r="N2896" t="str">
            <v>Centro Educativo</v>
          </cell>
          <cell r="O2896" t="str">
            <v>Norte-Norte</v>
          </cell>
          <cell r="P2896" t="str">
            <v>Liceo Bijagua</v>
          </cell>
          <cell r="Q2896">
            <v>4</v>
          </cell>
          <cell r="R2896">
            <v>4150</v>
          </cell>
        </row>
        <row r="2897">
          <cell r="N2897" t="str">
            <v>Centro Educativo</v>
          </cell>
          <cell r="O2897" t="str">
            <v>Norte-Norte</v>
          </cell>
          <cell r="P2897" t="str">
            <v>Liceo Brasilia</v>
          </cell>
          <cell r="Q2897">
            <v>7</v>
          </cell>
          <cell r="R2897">
            <v>4147</v>
          </cell>
        </row>
        <row r="2898">
          <cell r="N2898" t="str">
            <v>Centro Educativo</v>
          </cell>
          <cell r="O2898" t="str">
            <v>Norte-Norte</v>
          </cell>
          <cell r="P2898" t="str">
            <v>Liceo Canalete</v>
          </cell>
          <cell r="Q2898">
            <v>4</v>
          </cell>
          <cell r="R2898">
            <v>5317</v>
          </cell>
        </row>
        <row r="2899">
          <cell r="N2899" t="str">
            <v>Centro Educativo</v>
          </cell>
          <cell r="O2899" t="str">
            <v>Norte-Norte</v>
          </cell>
          <cell r="P2899" t="str">
            <v>Liceo Colonia Puntarenas</v>
          </cell>
          <cell r="Q2899">
            <v>8</v>
          </cell>
          <cell r="R2899">
            <v>5670</v>
          </cell>
        </row>
        <row r="2900">
          <cell r="N2900" t="str">
            <v>Centro Educativo</v>
          </cell>
          <cell r="O2900" t="str">
            <v>Norte-Norte</v>
          </cell>
          <cell r="P2900" t="str">
            <v>Liceo Colonia Villa Nueva</v>
          </cell>
          <cell r="Q2900">
            <v>7</v>
          </cell>
          <cell r="R2900">
            <v>5671</v>
          </cell>
        </row>
        <row r="2901">
          <cell r="N2901" t="str">
            <v>Centro Educativo</v>
          </cell>
          <cell r="O2901" t="str">
            <v>Norte-Norte</v>
          </cell>
          <cell r="P2901" t="str">
            <v>Liceo Cuatro Bocas</v>
          </cell>
          <cell r="Q2901">
            <v>2</v>
          </cell>
          <cell r="R2901">
            <v>5583</v>
          </cell>
        </row>
        <row r="2902">
          <cell r="N2902" t="str">
            <v>Centro Educativo</v>
          </cell>
          <cell r="O2902" t="str">
            <v>Norte-Norte</v>
          </cell>
          <cell r="P2902" t="str">
            <v>Liceo Dos Rios</v>
          </cell>
          <cell r="Q2902">
            <v>7</v>
          </cell>
          <cell r="R2902">
            <v>4913</v>
          </cell>
        </row>
        <row r="2903">
          <cell r="N2903" t="str">
            <v>Centro Educativo</v>
          </cell>
          <cell r="O2903" t="str">
            <v>Norte-Norte</v>
          </cell>
          <cell r="P2903" t="str">
            <v>Liceo Katira</v>
          </cell>
          <cell r="Q2903">
            <v>6</v>
          </cell>
          <cell r="R2903">
            <v>4149</v>
          </cell>
        </row>
        <row r="2904">
          <cell r="N2904" t="str">
            <v>Centro Educativo</v>
          </cell>
          <cell r="O2904" t="str">
            <v>Norte-Norte</v>
          </cell>
          <cell r="P2904" t="str">
            <v>Liceo Las Delicias</v>
          </cell>
          <cell r="Q2904">
            <v>1</v>
          </cell>
          <cell r="R2904">
            <v>5178</v>
          </cell>
        </row>
        <row r="2905">
          <cell r="N2905" t="str">
            <v>Centro Educativo</v>
          </cell>
          <cell r="O2905" t="str">
            <v>Norte-Norte</v>
          </cell>
          <cell r="P2905" t="str">
            <v>Liceo Rural El Porvenir</v>
          </cell>
          <cell r="Q2905">
            <v>3</v>
          </cell>
          <cell r="R2905">
            <v>5177</v>
          </cell>
        </row>
        <row r="2906">
          <cell r="N2906" t="str">
            <v>Centro Educativo</v>
          </cell>
          <cell r="O2906" t="str">
            <v>Norte-Norte</v>
          </cell>
          <cell r="P2906" t="str">
            <v>Liceo Rural Los Jazmines</v>
          </cell>
          <cell r="Q2906">
            <v>8</v>
          </cell>
          <cell r="R2906">
            <v>5596</v>
          </cell>
        </row>
        <row r="2907">
          <cell r="N2907" t="str">
            <v>Centro Educativo</v>
          </cell>
          <cell r="O2907" t="str">
            <v>Norte-Norte</v>
          </cell>
          <cell r="P2907" t="str">
            <v>Liceo Rural San Luis</v>
          </cell>
          <cell r="Q2907">
            <v>7</v>
          </cell>
          <cell r="R2907">
            <v>5673</v>
          </cell>
        </row>
        <row r="2908">
          <cell r="N2908" t="str">
            <v>Centro Educativo</v>
          </cell>
          <cell r="O2908" t="str">
            <v>Norte-Norte</v>
          </cell>
          <cell r="P2908" t="str">
            <v>Liceo Rural Valle Verde</v>
          </cell>
          <cell r="Q2908">
            <v>2</v>
          </cell>
          <cell r="R2908">
            <v>5672</v>
          </cell>
        </row>
        <row r="2909">
          <cell r="N2909" t="str">
            <v>Centro Educativo</v>
          </cell>
          <cell r="O2909" t="str">
            <v>Norte-Norte</v>
          </cell>
          <cell r="P2909" t="str">
            <v>Liceo San Jorge</v>
          </cell>
          <cell r="Q2909">
            <v>8</v>
          </cell>
          <cell r="R2909">
            <v>5591</v>
          </cell>
        </row>
        <row r="2910">
          <cell r="N2910" t="str">
            <v>Centro Educativo</v>
          </cell>
          <cell r="O2910" t="str">
            <v>Norte-Norte</v>
          </cell>
          <cell r="P2910" t="str">
            <v>Liceo San Jose</v>
          </cell>
          <cell r="Q2910">
            <v>3</v>
          </cell>
          <cell r="R2910">
            <v>4151</v>
          </cell>
        </row>
        <row r="2911">
          <cell r="N2911" t="str">
            <v>Centro Educativo</v>
          </cell>
          <cell r="O2911" t="str">
            <v>Norte-Norte</v>
          </cell>
          <cell r="P2911" t="str">
            <v>Liceo Veracruz</v>
          </cell>
          <cell r="Q2911">
            <v>8</v>
          </cell>
          <cell r="R2911">
            <v>5152</v>
          </cell>
        </row>
        <row r="2912">
          <cell r="N2912" t="str">
            <v>Centro Educativo</v>
          </cell>
          <cell r="O2912" t="str">
            <v>Norte-Norte</v>
          </cell>
          <cell r="P2912" t="str">
            <v>Prog. Educ. Abierta Upala</v>
          </cell>
          <cell r="Q2912">
            <v>1</v>
          </cell>
          <cell r="R2912">
            <v>6620</v>
          </cell>
        </row>
        <row r="2913">
          <cell r="N2913" t="str">
            <v>Centro Educativo</v>
          </cell>
          <cell r="O2913" t="str">
            <v>Norte-Norte</v>
          </cell>
          <cell r="P2913" t="str">
            <v>Programa Itinerante Artes Plásticas</v>
          </cell>
          <cell r="Q2913">
            <v>1</v>
          </cell>
          <cell r="R2913">
            <v>3930</v>
          </cell>
        </row>
        <row r="2914">
          <cell r="N2914" t="str">
            <v>Centro Educativo</v>
          </cell>
          <cell r="O2914" t="str">
            <v>Norte-Norte</v>
          </cell>
          <cell r="P2914" t="str">
            <v>Serv. Itin. Ens. Espec. Upala</v>
          </cell>
          <cell r="Q2914">
            <v>1</v>
          </cell>
          <cell r="R2914">
            <v>5267</v>
          </cell>
        </row>
        <row r="2915">
          <cell r="N2915" t="str">
            <v>Centro Educativo</v>
          </cell>
          <cell r="O2915" t="str">
            <v>Norte-Norte</v>
          </cell>
          <cell r="P2915" t="str">
            <v>Telesecundaria De Mexico</v>
          </cell>
          <cell r="Q2915">
            <v>1</v>
          </cell>
          <cell r="R2915">
            <v>5669</v>
          </cell>
        </row>
        <row r="2916">
          <cell r="N2916" t="str">
            <v>Centro Educativo</v>
          </cell>
          <cell r="O2916" t="str">
            <v>Norte-Norte</v>
          </cell>
          <cell r="P2916" t="str">
            <v>Unidad Pedagógica Río Celeste</v>
          </cell>
          <cell r="Q2916">
            <v>6</v>
          </cell>
          <cell r="R2916">
            <v>6219</v>
          </cell>
        </row>
        <row r="2917">
          <cell r="N2917" t="str">
            <v>Centro Educativo</v>
          </cell>
          <cell r="O2917" t="str">
            <v>Occidente</v>
          </cell>
          <cell r="P2917" t="str">
            <v>C.T.P. Calle Zamora</v>
          </cell>
          <cell r="Q2917">
            <v>1</v>
          </cell>
          <cell r="R2917">
            <v>6535</v>
          </cell>
        </row>
        <row r="2918">
          <cell r="N2918" t="str">
            <v>Centro Educativo</v>
          </cell>
          <cell r="O2918" t="str">
            <v>Occidente</v>
          </cell>
          <cell r="P2918" t="str">
            <v>C.T.P. Francisco José Orlich Bolmarcich</v>
          </cell>
          <cell r="Q2918">
            <v>4</v>
          </cell>
          <cell r="R2918">
            <v>4175</v>
          </cell>
        </row>
        <row r="2919">
          <cell r="N2919" t="str">
            <v>Centro Educativo</v>
          </cell>
          <cell r="O2919" t="str">
            <v>Occidente</v>
          </cell>
          <cell r="P2919" t="str">
            <v>C.T.P. Francisco José Orlich Bolmarcich</v>
          </cell>
          <cell r="Q2919">
            <v>4</v>
          </cell>
          <cell r="R2919">
            <v>6055</v>
          </cell>
        </row>
        <row r="2920">
          <cell r="N2920" t="str">
            <v>Centro Educativo</v>
          </cell>
          <cell r="O2920" t="str">
            <v>Occidente</v>
          </cell>
          <cell r="P2920" t="str">
            <v>C.T.P. Piedades Sur</v>
          </cell>
          <cell r="Q2920">
            <v>3</v>
          </cell>
          <cell r="R2920">
            <v>4174</v>
          </cell>
        </row>
        <row r="2921">
          <cell r="N2921" t="str">
            <v>Centro Educativo</v>
          </cell>
          <cell r="O2921" t="str">
            <v>Occidente</v>
          </cell>
          <cell r="P2921" t="str">
            <v>C.T.P. Piedades Sur</v>
          </cell>
          <cell r="Q2921">
            <v>3</v>
          </cell>
          <cell r="R2921">
            <v>6280</v>
          </cell>
        </row>
        <row r="2922">
          <cell r="N2922" t="str">
            <v>Centro Educativo</v>
          </cell>
          <cell r="O2922" t="str">
            <v>Occidente</v>
          </cell>
          <cell r="P2922" t="str">
            <v>C.T.P. Rosario De Naranjo</v>
          </cell>
          <cell r="Q2922">
            <v>5</v>
          </cell>
          <cell r="R2922">
            <v>6536</v>
          </cell>
        </row>
        <row r="2923">
          <cell r="N2923" t="str">
            <v>Centro Educativo</v>
          </cell>
          <cell r="O2923" t="str">
            <v>Occidente</v>
          </cell>
          <cell r="P2923" t="str">
            <v>C.T.P. Santo Cristo De Esquipulas</v>
          </cell>
          <cell r="Q2923">
            <v>6</v>
          </cell>
          <cell r="R2923">
            <v>6502</v>
          </cell>
        </row>
        <row r="2924">
          <cell r="N2924" t="str">
            <v>Centro Educativo</v>
          </cell>
          <cell r="O2924" t="str">
            <v>Occidente</v>
          </cell>
          <cell r="P2924" t="str">
            <v>C.T.P. Zarcero</v>
          </cell>
          <cell r="Q2924">
            <v>7</v>
          </cell>
          <cell r="R2924">
            <v>6549</v>
          </cell>
        </row>
        <row r="2925">
          <cell r="N2925" t="str">
            <v>Centro Educativo</v>
          </cell>
          <cell r="O2925" t="str">
            <v>Occidente</v>
          </cell>
          <cell r="P2925" t="str">
            <v>Caipad Apamar</v>
          </cell>
          <cell r="Q2925">
            <v>7</v>
          </cell>
          <cell r="R2925">
            <v>4817</v>
          </cell>
        </row>
        <row r="2926">
          <cell r="N2926" t="str">
            <v>Centro Educativo</v>
          </cell>
          <cell r="O2926" t="str">
            <v>Occidente</v>
          </cell>
          <cell r="P2926" t="str">
            <v>Caipad Asadis Sarchí</v>
          </cell>
          <cell r="Q2926">
            <v>4</v>
          </cell>
          <cell r="R2926">
            <v>5497</v>
          </cell>
        </row>
        <row r="2927">
          <cell r="N2927" t="str">
            <v>Centro Educativo</v>
          </cell>
          <cell r="O2927" t="str">
            <v>Occidente</v>
          </cell>
          <cell r="P2927" t="str">
            <v>Caipad Asoc. El Sol Brilla Para Todos</v>
          </cell>
          <cell r="Q2927">
            <v>1</v>
          </cell>
          <cell r="R2927">
            <v>5272</v>
          </cell>
        </row>
        <row r="2928">
          <cell r="N2928" t="str">
            <v>Centro Educativo</v>
          </cell>
          <cell r="O2928" t="str">
            <v>Occidente</v>
          </cell>
          <cell r="P2928" t="str">
            <v>Caipad Silor</v>
          </cell>
          <cell r="Q2928">
            <v>5</v>
          </cell>
          <cell r="R2928">
            <v>5270</v>
          </cell>
        </row>
        <row r="2929">
          <cell r="N2929" t="str">
            <v>Centro Educativo</v>
          </cell>
          <cell r="O2929" t="str">
            <v>Occidente</v>
          </cell>
          <cell r="P2929" t="str">
            <v>Cindea La Paz</v>
          </cell>
          <cell r="Q2929">
            <v>2</v>
          </cell>
          <cell r="R2929">
            <v>6573</v>
          </cell>
        </row>
        <row r="2930">
          <cell r="N2930" t="str">
            <v>Centro Educativo</v>
          </cell>
          <cell r="O2930" t="str">
            <v>Occidente</v>
          </cell>
          <cell r="P2930" t="str">
            <v>Cindea San Isidro Peñas Blancas</v>
          </cell>
          <cell r="Q2930">
            <v>9</v>
          </cell>
          <cell r="R2930">
            <v>6572</v>
          </cell>
        </row>
        <row r="2931">
          <cell r="N2931" t="str">
            <v>Centro Educativo</v>
          </cell>
          <cell r="O2931" t="str">
            <v>Occidente</v>
          </cell>
          <cell r="P2931" t="str">
            <v>Cindea Valverde Vega</v>
          </cell>
          <cell r="Q2931">
            <v>4</v>
          </cell>
          <cell r="R2931">
            <v>6847</v>
          </cell>
        </row>
        <row r="2932">
          <cell r="N2932" t="str">
            <v>Centro Educativo</v>
          </cell>
          <cell r="O2932" t="str">
            <v>Occidente</v>
          </cell>
          <cell r="P2932" t="str">
            <v>Cnvmts. C.T.P. Francisco José Orlich Bolmarcich</v>
          </cell>
          <cell r="Q2932">
            <v>4</v>
          </cell>
          <cell r="R2932">
            <v>6250</v>
          </cell>
        </row>
        <row r="2933">
          <cell r="N2933" t="str">
            <v>Centro Educativo</v>
          </cell>
          <cell r="O2933" t="str">
            <v>Occidente</v>
          </cell>
          <cell r="P2933" t="str">
            <v>Cnvmts. Esc. Jorge Washington</v>
          </cell>
          <cell r="Q2933">
            <v>1</v>
          </cell>
          <cell r="R2933">
            <v>6250</v>
          </cell>
        </row>
        <row r="2934">
          <cell r="N2934" t="str">
            <v>Centro Educativo</v>
          </cell>
          <cell r="O2934" t="str">
            <v>Occidente</v>
          </cell>
          <cell r="P2934" t="str">
            <v>Cnvmts. Esc. Pbro. Manuel Bernardo Gómez</v>
          </cell>
          <cell r="Q2934">
            <v>6</v>
          </cell>
          <cell r="R2934">
            <v>6250</v>
          </cell>
        </row>
        <row r="2935">
          <cell r="N2935" t="str">
            <v>Centro Educativo</v>
          </cell>
          <cell r="O2935" t="str">
            <v>Occidente</v>
          </cell>
          <cell r="P2935" t="str">
            <v>Cnvmts. Esc. Republica De Colombia</v>
          </cell>
          <cell r="Q2935">
            <v>5</v>
          </cell>
          <cell r="R2935">
            <v>6250</v>
          </cell>
        </row>
        <row r="2936">
          <cell r="N2936" t="str">
            <v>Centro Educativo</v>
          </cell>
          <cell r="O2936" t="str">
            <v>Occidente</v>
          </cell>
          <cell r="P2936" t="str">
            <v>Cnvmts. Liceo De Alfaro Ruiz</v>
          </cell>
          <cell r="Q2936">
            <v>7</v>
          </cell>
          <cell r="R2936">
            <v>6250</v>
          </cell>
        </row>
        <row r="2937">
          <cell r="N2937" t="str">
            <v>Centro Educativo</v>
          </cell>
          <cell r="O2937" t="str">
            <v>Occidente</v>
          </cell>
          <cell r="P2937" t="str">
            <v>Colegio Candelaria</v>
          </cell>
          <cell r="Q2937">
            <v>8</v>
          </cell>
          <cell r="R2937">
            <v>5679</v>
          </cell>
        </row>
        <row r="2938">
          <cell r="N2938" t="str">
            <v>Centro Educativo</v>
          </cell>
          <cell r="O2938" t="str">
            <v>Occidente</v>
          </cell>
          <cell r="P2938" t="str">
            <v>Colegio Candelaria</v>
          </cell>
          <cell r="Q2938">
            <v>8</v>
          </cell>
          <cell r="R2938">
            <v>6756</v>
          </cell>
        </row>
        <row r="2939">
          <cell r="N2939" t="str">
            <v>Centro Educativo</v>
          </cell>
          <cell r="O2939" t="str">
            <v>Occidente</v>
          </cell>
          <cell r="P2939" t="str">
            <v>Colegio De Naranjo</v>
          </cell>
          <cell r="Q2939">
            <v>8</v>
          </cell>
          <cell r="R2939">
            <v>4035</v>
          </cell>
        </row>
        <row r="2940">
          <cell r="N2940" t="str">
            <v>Centro Educativo</v>
          </cell>
          <cell r="O2940" t="str">
            <v>Occidente</v>
          </cell>
          <cell r="P2940" t="str">
            <v>Colegio De Valle Azul</v>
          </cell>
          <cell r="Q2940">
            <v>9</v>
          </cell>
          <cell r="R2940">
            <v>5943</v>
          </cell>
        </row>
        <row r="2941">
          <cell r="N2941" t="str">
            <v>Centro Educativo</v>
          </cell>
          <cell r="O2941" t="str">
            <v>Occidente</v>
          </cell>
          <cell r="P2941" t="str">
            <v>Colegio Dr. Ricardo Moreno Cañas</v>
          </cell>
          <cell r="Q2941">
            <v>6</v>
          </cell>
          <cell r="R2941">
            <v>4039</v>
          </cell>
        </row>
        <row r="2942">
          <cell r="N2942" t="str">
            <v>Centro Educativo</v>
          </cell>
          <cell r="O2942" t="str">
            <v>Occidente</v>
          </cell>
          <cell r="P2942" t="str">
            <v>Colegio Dr. Ricardo Moreno Cañas</v>
          </cell>
          <cell r="Q2942">
            <v>6</v>
          </cell>
          <cell r="R2942">
            <v>5502</v>
          </cell>
        </row>
        <row r="2943">
          <cell r="N2943" t="str">
            <v>Centro Educativo</v>
          </cell>
          <cell r="O2943" t="str">
            <v>Occidente</v>
          </cell>
          <cell r="P2943" t="str">
            <v>Colegio Valle Azul</v>
          </cell>
          <cell r="Q2943">
            <v>9</v>
          </cell>
          <cell r="R2943">
            <v>4036</v>
          </cell>
        </row>
        <row r="2944">
          <cell r="N2944" t="str">
            <v>Centro Educativo</v>
          </cell>
          <cell r="O2944" t="str">
            <v>Occidente</v>
          </cell>
          <cell r="P2944" t="str">
            <v>Coned Palmares</v>
          </cell>
          <cell r="Q2944">
            <v>6</v>
          </cell>
          <cell r="R2944">
            <v>6241</v>
          </cell>
        </row>
        <row r="2945">
          <cell r="N2945" t="str">
            <v>Centro Educativo</v>
          </cell>
          <cell r="O2945" t="str">
            <v>Occidente</v>
          </cell>
          <cell r="P2945" t="str">
            <v>Enseñanza Especial Y Rehabilitacion De San Ramón</v>
          </cell>
          <cell r="Q2945">
            <v>1</v>
          </cell>
          <cell r="R2945">
            <v>4495</v>
          </cell>
        </row>
        <row r="2946">
          <cell r="N2946" t="str">
            <v>Centro Educativo</v>
          </cell>
          <cell r="O2946" t="str">
            <v>Occidente</v>
          </cell>
          <cell r="P2946" t="str">
            <v>Esc. Abraham Paniagua Núñez</v>
          </cell>
          <cell r="Q2946">
            <v>1</v>
          </cell>
          <cell r="R2946">
            <v>1262</v>
          </cell>
        </row>
        <row r="2947">
          <cell r="N2947" t="str">
            <v>Centro Educativo</v>
          </cell>
          <cell r="O2947" t="str">
            <v>Occidente</v>
          </cell>
          <cell r="P2947" t="str">
            <v>Esc. Alberto Manuel Brenes Mora</v>
          </cell>
          <cell r="Q2947">
            <v>2</v>
          </cell>
          <cell r="R2947">
            <v>1242</v>
          </cell>
        </row>
        <row r="2948">
          <cell r="N2948" t="str">
            <v>Centro Educativo</v>
          </cell>
          <cell r="O2948" t="str">
            <v>Occidente</v>
          </cell>
          <cell r="P2948" t="str">
            <v>Esc. Alfonso Monge Ramirez</v>
          </cell>
          <cell r="Q2948">
            <v>5</v>
          </cell>
          <cell r="R2948">
            <v>1245</v>
          </cell>
        </row>
        <row r="2949">
          <cell r="N2949" t="str">
            <v>Centro Educativo</v>
          </cell>
          <cell r="O2949" t="str">
            <v>Occidente</v>
          </cell>
          <cell r="P2949" t="str">
            <v>Esc. Alto Castro</v>
          </cell>
          <cell r="Q2949">
            <v>4</v>
          </cell>
          <cell r="R2949">
            <v>1295</v>
          </cell>
        </row>
        <row r="2950">
          <cell r="N2950" t="str">
            <v>Centro Educativo</v>
          </cell>
          <cell r="O2950" t="str">
            <v>Occidente</v>
          </cell>
          <cell r="P2950" t="str">
            <v>Esc. Álvaro Terán Seco</v>
          </cell>
          <cell r="Q2950">
            <v>4</v>
          </cell>
          <cell r="R2950">
            <v>1310</v>
          </cell>
        </row>
        <row r="2951">
          <cell r="N2951" t="str">
            <v>Centro Educativo</v>
          </cell>
          <cell r="O2951" t="str">
            <v>Occidente</v>
          </cell>
          <cell r="P2951" t="str">
            <v>Esc. Ángeles Norte</v>
          </cell>
          <cell r="Q2951">
            <v>2</v>
          </cell>
          <cell r="R2951">
            <v>1252</v>
          </cell>
        </row>
        <row r="2952">
          <cell r="N2952" t="str">
            <v>Centro Educativo</v>
          </cell>
          <cell r="O2952" t="str">
            <v>Occidente</v>
          </cell>
          <cell r="P2952" t="str">
            <v>Esc. Arnulfo Arias Madrid</v>
          </cell>
          <cell r="Q2952">
            <v>7</v>
          </cell>
          <cell r="R2952">
            <v>1255</v>
          </cell>
        </row>
        <row r="2953">
          <cell r="N2953" t="str">
            <v>Centro Educativo</v>
          </cell>
          <cell r="O2953" t="str">
            <v>Occidente</v>
          </cell>
          <cell r="P2953" t="str">
            <v>Esc. Bajo Córdoba</v>
          </cell>
          <cell r="Q2953">
            <v>9</v>
          </cell>
          <cell r="R2953">
            <v>1266</v>
          </cell>
        </row>
        <row r="2954">
          <cell r="N2954" t="str">
            <v>Centro Educativo</v>
          </cell>
          <cell r="O2954" t="str">
            <v>Occidente</v>
          </cell>
          <cell r="P2954" t="str">
            <v>Esc. Bajo Matamoros</v>
          </cell>
          <cell r="Q2954">
            <v>3</v>
          </cell>
          <cell r="R2954">
            <v>1257</v>
          </cell>
        </row>
        <row r="2955">
          <cell r="N2955" t="str">
            <v>Centro Educativo</v>
          </cell>
          <cell r="O2955" t="str">
            <v>Occidente</v>
          </cell>
          <cell r="P2955" t="str">
            <v>Esc. Bajo San Antonio</v>
          </cell>
          <cell r="Q2955">
            <v>3</v>
          </cell>
          <cell r="R2955">
            <v>1317</v>
          </cell>
        </row>
        <row r="2956">
          <cell r="N2956" t="str">
            <v>Centro Educativo</v>
          </cell>
          <cell r="O2956" t="str">
            <v>Occidente</v>
          </cell>
          <cell r="P2956" t="str">
            <v>Esc. Bajo Tapezco</v>
          </cell>
          <cell r="Q2956">
            <v>7</v>
          </cell>
          <cell r="R2956">
            <v>1248</v>
          </cell>
        </row>
        <row r="2957">
          <cell r="N2957" t="str">
            <v>Centro Educativo</v>
          </cell>
          <cell r="O2957" t="str">
            <v>Occidente</v>
          </cell>
          <cell r="P2957" t="str">
            <v>Esc. Bajos De Toro Amarillo</v>
          </cell>
          <cell r="Q2957">
            <v>4</v>
          </cell>
          <cell r="R2957">
            <v>1258</v>
          </cell>
        </row>
        <row r="2958">
          <cell r="N2958" t="str">
            <v>Centro Educativo</v>
          </cell>
          <cell r="O2958" t="str">
            <v>Occidente</v>
          </cell>
          <cell r="P2958" t="str">
            <v>Esc. Balboa</v>
          </cell>
          <cell r="Q2958">
            <v>3</v>
          </cell>
          <cell r="R2958">
            <v>1259</v>
          </cell>
        </row>
        <row r="2959">
          <cell r="N2959" t="str">
            <v>Centro Educativo</v>
          </cell>
          <cell r="O2959" t="str">
            <v>Occidente</v>
          </cell>
          <cell r="P2959" t="str">
            <v>Esc. Barrio El Carmen</v>
          </cell>
          <cell r="Q2959">
            <v>5</v>
          </cell>
          <cell r="R2959">
            <v>1250</v>
          </cell>
        </row>
        <row r="2960">
          <cell r="N2960" t="str">
            <v>Centro Educativo</v>
          </cell>
          <cell r="O2960" t="str">
            <v>Occidente</v>
          </cell>
          <cell r="P2960" t="str">
            <v>Esc. Calle San Miguel</v>
          </cell>
          <cell r="Q2960">
            <v>4</v>
          </cell>
          <cell r="R2960">
            <v>1367</v>
          </cell>
        </row>
        <row r="2961">
          <cell r="N2961" t="str">
            <v>Centro Educativo</v>
          </cell>
          <cell r="O2961" t="str">
            <v>Occidente</v>
          </cell>
          <cell r="P2961" t="str">
            <v>Esc. Cañuela</v>
          </cell>
          <cell r="Q2961">
            <v>8</v>
          </cell>
          <cell r="R2961">
            <v>1267</v>
          </cell>
        </row>
        <row r="2962">
          <cell r="N2962" t="str">
            <v>Centro Educativo</v>
          </cell>
          <cell r="O2962" t="str">
            <v>Occidente</v>
          </cell>
          <cell r="P2962" t="str">
            <v>Esc. Carlos María Jiménez Ortiz</v>
          </cell>
          <cell r="Q2962">
            <v>3</v>
          </cell>
          <cell r="R2962">
            <v>1273</v>
          </cell>
        </row>
        <row r="2963">
          <cell r="N2963" t="str">
            <v>Centro Educativo</v>
          </cell>
          <cell r="O2963" t="str">
            <v>Occidente</v>
          </cell>
          <cell r="P2963" t="str">
            <v>Esc. Carlos María Vásquez Rojas</v>
          </cell>
          <cell r="Q2963">
            <v>9</v>
          </cell>
          <cell r="R2963">
            <v>1492</v>
          </cell>
        </row>
        <row r="2964">
          <cell r="N2964" t="str">
            <v>Centro Educativo</v>
          </cell>
          <cell r="O2964" t="str">
            <v>Occidente</v>
          </cell>
          <cell r="P2964" t="str">
            <v>Esc. Carmen Lidia Castro Rodriguez</v>
          </cell>
          <cell r="Q2964">
            <v>9</v>
          </cell>
          <cell r="R2964">
            <v>1523</v>
          </cell>
        </row>
        <row r="2965">
          <cell r="N2965" t="str">
            <v>Centro Educativo</v>
          </cell>
          <cell r="O2965" t="str">
            <v>Occidente</v>
          </cell>
          <cell r="P2965" t="str">
            <v>Esc. Carolina Rodríguez De Mirambell</v>
          </cell>
          <cell r="Q2965">
            <v>3</v>
          </cell>
          <cell r="R2965">
            <v>1275</v>
          </cell>
        </row>
        <row r="2966">
          <cell r="N2966" t="str">
            <v>Centro Educativo</v>
          </cell>
          <cell r="O2966" t="str">
            <v>Occidente</v>
          </cell>
          <cell r="P2966" t="str">
            <v>Esc. Carrera Buena</v>
          </cell>
          <cell r="Q2966">
            <v>3</v>
          </cell>
          <cell r="R2966">
            <v>1276</v>
          </cell>
        </row>
        <row r="2967">
          <cell r="N2967" t="str">
            <v>Centro Educativo</v>
          </cell>
          <cell r="O2967" t="str">
            <v>Occidente</v>
          </cell>
          <cell r="P2967" t="str">
            <v>Esc. Cerro Alegre</v>
          </cell>
          <cell r="Q2967">
            <v>9</v>
          </cell>
          <cell r="R2967">
            <v>6566</v>
          </cell>
        </row>
        <row r="2968">
          <cell r="N2968" t="str">
            <v>Centro Educativo</v>
          </cell>
          <cell r="O2968" t="str">
            <v>Occidente</v>
          </cell>
          <cell r="P2968" t="str">
            <v>Esc. Colonia I.D.A. Anateri</v>
          </cell>
          <cell r="Q2968">
            <v>7</v>
          </cell>
          <cell r="R2968">
            <v>1278</v>
          </cell>
        </row>
        <row r="2969">
          <cell r="N2969" t="str">
            <v>Centro Educativo</v>
          </cell>
          <cell r="O2969" t="str">
            <v>Occidente</v>
          </cell>
          <cell r="P2969" t="str">
            <v>Esc. Coopezamora</v>
          </cell>
          <cell r="Q2969">
            <v>9</v>
          </cell>
          <cell r="R2969">
            <v>1366</v>
          </cell>
        </row>
        <row r="2970">
          <cell r="N2970" t="str">
            <v>Centro Educativo</v>
          </cell>
          <cell r="O2970" t="str">
            <v>Occidente</v>
          </cell>
          <cell r="P2970" t="str">
            <v>Esc. Daniel Solórzano Murillo</v>
          </cell>
          <cell r="Q2970">
            <v>6</v>
          </cell>
          <cell r="R2970">
            <v>1256</v>
          </cell>
        </row>
        <row r="2971">
          <cell r="N2971" t="str">
            <v>Centro Educativo</v>
          </cell>
          <cell r="O2971" t="str">
            <v>Occidente</v>
          </cell>
          <cell r="P2971" t="str">
            <v>Esc. Dr. Carlos Luis Valverde Vega</v>
          </cell>
          <cell r="Q2971">
            <v>3</v>
          </cell>
          <cell r="R2971">
            <v>1274</v>
          </cell>
        </row>
        <row r="2972">
          <cell r="N2972" t="str">
            <v>Centro Educativo</v>
          </cell>
          <cell r="O2972" t="str">
            <v>Occidente</v>
          </cell>
          <cell r="P2972" t="str">
            <v>Esc. Dr. Ricardo Moreno Cañas</v>
          </cell>
          <cell r="Q2972">
            <v>6</v>
          </cell>
          <cell r="R2972">
            <v>1349</v>
          </cell>
        </row>
        <row r="2973">
          <cell r="N2973" t="str">
            <v>Centro Educativo</v>
          </cell>
          <cell r="O2973" t="str">
            <v>Occidente</v>
          </cell>
          <cell r="P2973" t="str">
            <v>Esc. Dulce Nombre</v>
          </cell>
          <cell r="Q2973">
            <v>2</v>
          </cell>
          <cell r="R2973">
            <v>5548</v>
          </cell>
        </row>
        <row r="2974">
          <cell r="N2974" t="str">
            <v>Centro Educativo</v>
          </cell>
          <cell r="O2974" t="str">
            <v>Occidente</v>
          </cell>
          <cell r="P2974" t="str">
            <v>Esc. Eida Vargas Carranza</v>
          </cell>
          <cell r="Q2974">
            <v>8</v>
          </cell>
          <cell r="R2974">
            <v>1294</v>
          </cell>
        </row>
        <row r="2975">
          <cell r="N2975" t="str">
            <v>Centro Educativo</v>
          </cell>
          <cell r="O2975" t="str">
            <v>Occidente</v>
          </cell>
          <cell r="P2975" t="str">
            <v>Esc. El Abanico</v>
          </cell>
          <cell r="Q2975">
            <v>9</v>
          </cell>
          <cell r="R2975">
            <v>1489</v>
          </cell>
        </row>
        <row r="2976">
          <cell r="N2976" t="str">
            <v>Centro Educativo</v>
          </cell>
          <cell r="O2976" t="str">
            <v>Occidente</v>
          </cell>
          <cell r="P2976" t="str">
            <v>Esc. El Bosque</v>
          </cell>
          <cell r="Q2976">
            <v>9</v>
          </cell>
          <cell r="R2976">
            <v>1616</v>
          </cell>
        </row>
        <row r="2977">
          <cell r="N2977" t="str">
            <v>Centro Educativo</v>
          </cell>
          <cell r="O2977" t="str">
            <v>Occidente</v>
          </cell>
          <cell r="P2977" t="str">
            <v>Esc. El Carmen (Peñas Blancas)</v>
          </cell>
          <cell r="Q2977">
            <v>9</v>
          </cell>
          <cell r="R2977">
            <v>1400</v>
          </cell>
        </row>
        <row r="2978">
          <cell r="N2978" t="str">
            <v>Centro Educativo</v>
          </cell>
          <cell r="O2978" t="str">
            <v>Occidente</v>
          </cell>
          <cell r="P2978" t="str">
            <v>Esc. El Carmen (Piedades Sur)</v>
          </cell>
          <cell r="Q2978">
            <v>3</v>
          </cell>
          <cell r="R2978">
            <v>1254</v>
          </cell>
        </row>
        <row r="2979">
          <cell r="N2979" t="str">
            <v>Centro Educativo</v>
          </cell>
          <cell r="O2979" t="str">
            <v>Occidente</v>
          </cell>
          <cell r="P2979" t="str">
            <v>Esc. El Cruce De Cirri</v>
          </cell>
          <cell r="Q2979">
            <v>5</v>
          </cell>
          <cell r="R2979">
            <v>1272</v>
          </cell>
        </row>
        <row r="2980">
          <cell r="N2980" t="str">
            <v>Centro Educativo</v>
          </cell>
          <cell r="O2980" t="str">
            <v>Occidente</v>
          </cell>
          <cell r="P2980" t="str">
            <v>Esc. El Jauuri</v>
          </cell>
          <cell r="Q2980">
            <v>9</v>
          </cell>
          <cell r="R2980">
            <v>1434</v>
          </cell>
        </row>
        <row r="2981">
          <cell r="N2981" t="str">
            <v>Centro Educativo</v>
          </cell>
          <cell r="O2981" t="str">
            <v>Occidente</v>
          </cell>
          <cell r="P2981" t="str">
            <v>Esc. El Llano</v>
          </cell>
          <cell r="Q2981">
            <v>5</v>
          </cell>
          <cell r="R2981">
            <v>1260</v>
          </cell>
        </row>
        <row r="2982">
          <cell r="N2982" t="str">
            <v>Centro Educativo</v>
          </cell>
          <cell r="O2982" t="str">
            <v>Occidente</v>
          </cell>
          <cell r="P2982" t="str">
            <v>Esc. El Progreso</v>
          </cell>
          <cell r="Q2982">
            <v>9</v>
          </cell>
          <cell r="R2982">
            <v>1265</v>
          </cell>
        </row>
        <row r="2983">
          <cell r="N2983" t="str">
            <v>Centro Educativo</v>
          </cell>
          <cell r="O2983" t="str">
            <v>Occidente</v>
          </cell>
          <cell r="P2983" t="str">
            <v>Esc. El Rosario</v>
          </cell>
          <cell r="Q2983">
            <v>5</v>
          </cell>
          <cell r="R2983">
            <v>1285</v>
          </cell>
        </row>
        <row r="2984">
          <cell r="N2984" t="str">
            <v>Centro Educativo</v>
          </cell>
          <cell r="O2984" t="str">
            <v>Occidente</v>
          </cell>
          <cell r="P2984" t="str">
            <v>Esc. El Salvador</v>
          </cell>
          <cell r="Q2984">
            <v>3</v>
          </cell>
          <cell r="R2984">
            <v>1286</v>
          </cell>
        </row>
        <row r="2985">
          <cell r="N2985" t="str">
            <v>Centro Educativo</v>
          </cell>
          <cell r="O2985" t="str">
            <v>Occidente</v>
          </cell>
          <cell r="P2985" t="str">
            <v>Esc. El Socorro</v>
          </cell>
          <cell r="Q2985">
            <v>3</v>
          </cell>
          <cell r="R2985">
            <v>1373</v>
          </cell>
        </row>
        <row r="2986">
          <cell r="N2986" t="str">
            <v>Centro Educativo</v>
          </cell>
          <cell r="O2986" t="str">
            <v>Occidente</v>
          </cell>
          <cell r="P2986" t="str">
            <v>Esc. Eliseo Arredondo Blanco</v>
          </cell>
          <cell r="Q2986">
            <v>2</v>
          </cell>
          <cell r="R2986">
            <v>1312</v>
          </cell>
        </row>
        <row r="2987">
          <cell r="N2987" t="str">
            <v>Centro Educativo</v>
          </cell>
          <cell r="O2987" t="str">
            <v>Occidente</v>
          </cell>
          <cell r="P2987" t="str">
            <v>Esc. Emilio Castro Gómez</v>
          </cell>
          <cell r="Q2987">
            <v>9</v>
          </cell>
          <cell r="R2987">
            <v>1643</v>
          </cell>
        </row>
        <row r="2988">
          <cell r="N2988" t="str">
            <v>Centro Educativo</v>
          </cell>
          <cell r="O2988" t="str">
            <v>Occidente</v>
          </cell>
          <cell r="P2988" t="str">
            <v>Esc. Ermelinda Mora Carvajal</v>
          </cell>
          <cell r="Q2988">
            <v>3</v>
          </cell>
          <cell r="R2988">
            <v>1287</v>
          </cell>
        </row>
        <row r="2989">
          <cell r="N2989" t="str">
            <v>Centro Educativo</v>
          </cell>
          <cell r="O2989" t="str">
            <v>Occidente</v>
          </cell>
          <cell r="P2989" t="str">
            <v>Esc. Ermida Blanco González</v>
          </cell>
          <cell r="Q2989">
            <v>6</v>
          </cell>
          <cell r="R2989">
            <v>1288</v>
          </cell>
        </row>
        <row r="2990">
          <cell r="N2990" t="str">
            <v>Centro Educativo</v>
          </cell>
          <cell r="O2990" t="str">
            <v>Occidente</v>
          </cell>
          <cell r="P2990" t="str">
            <v>Esc. Eulogio Salazar Lara</v>
          </cell>
          <cell r="Q2990">
            <v>4</v>
          </cell>
          <cell r="R2990">
            <v>1360</v>
          </cell>
        </row>
        <row r="2991">
          <cell r="N2991" t="str">
            <v>Centro Educativo</v>
          </cell>
          <cell r="O2991" t="str">
            <v>Occidente</v>
          </cell>
          <cell r="P2991" t="str">
            <v>Esc. Federico Salas Carvajal</v>
          </cell>
          <cell r="Q2991">
            <v>2</v>
          </cell>
          <cell r="R2991">
            <v>1289</v>
          </cell>
        </row>
        <row r="2992">
          <cell r="N2992" t="str">
            <v>Centro Educativo</v>
          </cell>
          <cell r="O2992" t="str">
            <v>Occidente</v>
          </cell>
          <cell r="P2992" t="str">
            <v>Esc. Félix Ángel Salas Cabezas</v>
          </cell>
          <cell r="Q2992">
            <v>2</v>
          </cell>
          <cell r="R2992">
            <v>1253</v>
          </cell>
        </row>
        <row r="2993">
          <cell r="N2993" t="str">
            <v>Centro Educativo</v>
          </cell>
          <cell r="O2993" t="str">
            <v>Occidente</v>
          </cell>
          <cell r="P2993" t="str">
            <v>Esc. Félix Villalobos Vargas</v>
          </cell>
          <cell r="Q2993">
            <v>7</v>
          </cell>
          <cell r="R2993">
            <v>1290</v>
          </cell>
        </row>
        <row r="2994">
          <cell r="N2994" t="str">
            <v>Centro Educativo</v>
          </cell>
          <cell r="O2994" t="str">
            <v>Occidente</v>
          </cell>
          <cell r="P2994" t="str">
            <v>Esc. Fermín Rodríguez Cordero</v>
          </cell>
          <cell r="Q2994">
            <v>9</v>
          </cell>
          <cell r="R2994">
            <v>1283</v>
          </cell>
        </row>
        <row r="2995">
          <cell r="N2995" t="str">
            <v>Centro Educativo</v>
          </cell>
          <cell r="O2995" t="str">
            <v>Occidente</v>
          </cell>
          <cell r="P2995" t="str">
            <v>Esc. Fernando Castro López</v>
          </cell>
          <cell r="Q2995">
            <v>4</v>
          </cell>
          <cell r="R2995">
            <v>1264</v>
          </cell>
        </row>
        <row r="2996">
          <cell r="N2996" t="str">
            <v>Centro Educativo</v>
          </cell>
          <cell r="O2996" t="str">
            <v>Occidente</v>
          </cell>
          <cell r="P2996" t="str">
            <v>Esc. Francisco José Orlich Bolmarcich</v>
          </cell>
          <cell r="Q2996">
            <v>2</v>
          </cell>
          <cell r="R2996">
            <v>1291</v>
          </cell>
        </row>
        <row r="2997">
          <cell r="N2997" t="str">
            <v>Centro Educativo</v>
          </cell>
          <cell r="O2997" t="str">
            <v>Occidente</v>
          </cell>
          <cell r="P2997" t="str">
            <v>Esc. Gabino Araya Blanco</v>
          </cell>
          <cell r="Q2997">
            <v>3</v>
          </cell>
          <cell r="R2997">
            <v>1269</v>
          </cell>
        </row>
        <row r="2998">
          <cell r="N2998" t="str">
            <v>Centro Educativo</v>
          </cell>
          <cell r="O2998" t="str">
            <v>Occidente</v>
          </cell>
          <cell r="P2998" t="str">
            <v>Esc. Georgina Bolmarcich De Orlich</v>
          </cell>
          <cell r="Q2998">
            <v>1</v>
          </cell>
          <cell r="R2998">
            <v>1292</v>
          </cell>
        </row>
        <row r="2999">
          <cell r="N2999" t="str">
            <v>Centro Educativo</v>
          </cell>
          <cell r="O2999" t="str">
            <v>Occidente</v>
          </cell>
          <cell r="P2999" t="str">
            <v>Esc. Gerardo Badilla Mora</v>
          </cell>
          <cell r="Q2999">
            <v>3</v>
          </cell>
          <cell r="R2999">
            <v>1244</v>
          </cell>
        </row>
        <row r="3000">
          <cell r="N3000" t="str">
            <v>Centro Educativo</v>
          </cell>
          <cell r="O3000" t="str">
            <v>Occidente</v>
          </cell>
          <cell r="P3000" t="str">
            <v>Esc. Guadalupe</v>
          </cell>
          <cell r="Q3000">
            <v>7</v>
          </cell>
          <cell r="R3000">
            <v>1279</v>
          </cell>
        </row>
        <row r="3001">
          <cell r="N3001" t="str">
            <v>Centro Educativo</v>
          </cell>
          <cell r="O3001" t="str">
            <v>Occidente</v>
          </cell>
          <cell r="P3001" t="str">
            <v>Esc. Heli Santamaría Navarro</v>
          </cell>
          <cell r="Q3001">
            <v>3</v>
          </cell>
          <cell r="R3001">
            <v>1293</v>
          </cell>
        </row>
        <row r="3002">
          <cell r="N3002" t="str">
            <v>Centro Educativo</v>
          </cell>
          <cell r="O3002" t="str">
            <v>Occidente</v>
          </cell>
          <cell r="P3002" t="str">
            <v>Esc. Isabel Yglesias Castro</v>
          </cell>
          <cell r="Q3002">
            <v>5</v>
          </cell>
          <cell r="R3002">
            <v>1370</v>
          </cell>
        </row>
        <row r="3003">
          <cell r="N3003" t="str">
            <v>Centro Educativo</v>
          </cell>
          <cell r="O3003" t="str">
            <v>Occidente</v>
          </cell>
          <cell r="P3003" t="str">
            <v>Esc. Jacinto Ávila Araya</v>
          </cell>
          <cell r="Q3003">
            <v>6</v>
          </cell>
          <cell r="R3003">
            <v>1271</v>
          </cell>
        </row>
        <row r="3004">
          <cell r="N3004" t="str">
            <v>Centro Educativo</v>
          </cell>
          <cell r="O3004" t="str">
            <v>Occidente</v>
          </cell>
          <cell r="P3004" t="str">
            <v>Esc. Joaquin Lorenzo Sancho Quesada</v>
          </cell>
          <cell r="Q3004">
            <v>6</v>
          </cell>
          <cell r="R3004">
            <v>5242</v>
          </cell>
        </row>
        <row r="3005">
          <cell r="N3005" t="str">
            <v>Centro Educativo</v>
          </cell>
          <cell r="O3005" t="str">
            <v>Occidente</v>
          </cell>
          <cell r="P3005" t="str">
            <v>Esc. Joaquín Lorenzo Sancho Quesada</v>
          </cell>
          <cell r="Q3005">
            <v>6</v>
          </cell>
          <cell r="R3005">
            <v>1296</v>
          </cell>
        </row>
        <row r="3006">
          <cell r="N3006" t="str">
            <v>Centro Educativo</v>
          </cell>
          <cell r="O3006" t="str">
            <v>Occidente</v>
          </cell>
          <cell r="P3006" t="str">
            <v>Esc. Jorge Washington</v>
          </cell>
          <cell r="Q3006">
            <v>1</v>
          </cell>
          <cell r="R3006">
            <v>1297</v>
          </cell>
        </row>
        <row r="3007">
          <cell r="N3007" t="str">
            <v>Centro Educativo</v>
          </cell>
          <cell r="O3007" t="str">
            <v>Occidente</v>
          </cell>
          <cell r="P3007" t="str">
            <v>Esc. Jorge Washington</v>
          </cell>
          <cell r="Q3007">
            <v>1</v>
          </cell>
          <cell r="R3007">
            <v>4498</v>
          </cell>
        </row>
        <row r="3008">
          <cell r="N3008" t="str">
            <v>Centro Educativo</v>
          </cell>
          <cell r="O3008" t="str">
            <v>Occidente</v>
          </cell>
          <cell r="P3008" t="str">
            <v>Esc. José Joaquín Salas Pérez</v>
          </cell>
          <cell r="Q3008">
            <v>1</v>
          </cell>
          <cell r="R3008">
            <v>1316</v>
          </cell>
        </row>
        <row r="3009">
          <cell r="N3009" t="str">
            <v>Centro Educativo</v>
          </cell>
          <cell r="O3009" t="str">
            <v>Occidente</v>
          </cell>
          <cell r="P3009" t="str">
            <v>Esc. José Valenciano Arrieta</v>
          </cell>
          <cell r="Q3009">
            <v>7</v>
          </cell>
          <cell r="R3009">
            <v>1300</v>
          </cell>
        </row>
        <row r="3010">
          <cell r="N3010" t="str">
            <v>Centro Educativo</v>
          </cell>
          <cell r="O3010" t="str">
            <v>Occidente</v>
          </cell>
          <cell r="P3010" t="str">
            <v>Esc. Juan José Valverde Madrigal</v>
          </cell>
          <cell r="Q3010">
            <v>2</v>
          </cell>
          <cell r="R3010">
            <v>1343</v>
          </cell>
        </row>
        <row r="3011">
          <cell r="N3011" t="str">
            <v>Centro Educativo</v>
          </cell>
          <cell r="O3011" t="str">
            <v>Occidente</v>
          </cell>
          <cell r="P3011" t="str">
            <v>Esc. Juan Santamaría</v>
          </cell>
          <cell r="Q3011">
            <v>5</v>
          </cell>
          <cell r="R3011">
            <v>1301</v>
          </cell>
        </row>
        <row r="3012">
          <cell r="N3012" t="str">
            <v>Centro Educativo</v>
          </cell>
          <cell r="O3012" t="str">
            <v>Occidente</v>
          </cell>
          <cell r="P3012" t="str">
            <v>Esc. Judas Tadeo Corrales Saenz</v>
          </cell>
          <cell r="Q3012">
            <v>8</v>
          </cell>
          <cell r="R3012">
            <v>4505</v>
          </cell>
        </row>
        <row r="3013">
          <cell r="N3013" t="str">
            <v>Centro Educativo</v>
          </cell>
          <cell r="O3013" t="str">
            <v>Occidente</v>
          </cell>
          <cell r="P3013" t="str">
            <v>Esc. Judas Tadeo Corrales Sáenz</v>
          </cell>
          <cell r="Q3013">
            <v>8</v>
          </cell>
          <cell r="R3013">
            <v>1302</v>
          </cell>
        </row>
        <row r="3014">
          <cell r="N3014" t="str">
            <v>Centro Educativo</v>
          </cell>
          <cell r="O3014" t="str">
            <v>Occidente</v>
          </cell>
          <cell r="P3014" t="str">
            <v>Esc. Julia Fernández Rodríguez</v>
          </cell>
          <cell r="Q3014">
            <v>6</v>
          </cell>
          <cell r="R3014">
            <v>1303</v>
          </cell>
        </row>
        <row r="3015">
          <cell r="N3015" t="str">
            <v>Centro Educativo</v>
          </cell>
          <cell r="O3015" t="str">
            <v>Occidente</v>
          </cell>
          <cell r="P3015" t="str">
            <v>Esc. Julián Volio Llorente</v>
          </cell>
          <cell r="Q3015">
            <v>2</v>
          </cell>
          <cell r="R3015">
            <v>1308</v>
          </cell>
        </row>
        <row r="3016">
          <cell r="N3016" t="str">
            <v>Centro Educativo</v>
          </cell>
          <cell r="O3016" t="str">
            <v>Occidente</v>
          </cell>
          <cell r="P3016" t="str">
            <v>Esc. Julio Ulate González</v>
          </cell>
          <cell r="Q3016">
            <v>4</v>
          </cell>
          <cell r="R3016">
            <v>1362</v>
          </cell>
        </row>
        <row r="3017">
          <cell r="N3017" t="str">
            <v>Centro Educativo</v>
          </cell>
          <cell r="O3017" t="str">
            <v>Occidente</v>
          </cell>
          <cell r="P3017" t="str">
            <v>Esc. La Altura</v>
          </cell>
          <cell r="Q3017">
            <v>9</v>
          </cell>
          <cell r="R3017">
            <v>1676</v>
          </cell>
        </row>
        <row r="3018">
          <cell r="N3018" t="str">
            <v>Centro Educativo</v>
          </cell>
          <cell r="O3018" t="str">
            <v>Occidente</v>
          </cell>
          <cell r="P3018" t="str">
            <v>Esc. La Balsa</v>
          </cell>
          <cell r="Q3018">
            <v>2</v>
          </cell>
          <cell r="R3018">
            <v>1304</v>
          </cell>
        </row>
        <row r="3019">
          <cell r="N3019" t="str">
            <v>Centro Educativo</v>
          </cell>
          <cell r="O3019" t="str">
            <v>Occidente</v>
          </cell>
          <cell r="P3019" t="str">
            <v>Esc. La Brisa</v>
          </cell>
          <cell r="Q3019">
            <v>7</v>
          </cell>
          <cell r="R3019">
            <v>1305</v>
          </cell>
        </row>
        <row r="3020">
          <cell r="N3020" t="str">
            <v>Centro Educativo</v>
          </cell>
          <cell r="O3020" t="str">
            <v>Occidente</v>
          </cell>
          <cell r="P3020" t="str">
            <v>Esc. La Constancia</v>
          </cell>
          <cell r="Q3020">
            <v>3</v>
          </cell>
          <cell r="R3020">
            <v>1306</v>
          </cell>
        </row>
        <row r="3021">
          <cell r="N3021" t="str">
            <v>Centro Educativo</v>
          </cell>
          <cell r="O3021" t="str">
            <v>Occidente</v>
          </cell>
          <cell r="P3021" t="str">
            <v>Esc. La Cruz</v>
          </cell>
          <cell r="Q3021">
            <v>9</v>
          </cell>
          <cell r="R3021">
            <v>1689</v>
          </cell>
        </row>
        <row r="3022">
          <cell r="N3022" t="str">
            <v>Centro Educativo</v>
          </cell>
          <cell r="O3022" t="str">
            <v>Occidente</v>
          </cell>
          <cell r="P3022" t="str">
            <v>Esc. La Cueva</v>
          </cell>
          <cell r="Q3022">
            <v>8</v>
          </cell>
          <cell r="R3022">
            <v>1307</v>
          </cell>
        </row>
        <row r="3023">
          <cell r="N3023" t="str">
            <v>Centro Educativo</v>
          </cell>
          <cell r="O3023" t="str">
            <v>Occidente</v>
          </cell>
          <cell r="P3023" t="str">
            <v>Esc. La Guaria</v>
          </cell>
          <cell r="Q3023">
            <v>3</v>
          </cell>
          <cell r="R3023">
            <v>1309</v>
          </cell>
        </row>
        <row r="3024">
          <cell r="N3024" t="str">
            <v>Centro Educativo</v>
          </cell>
          <cell r="O3024" t="str">
            <v>Occidente</v>
          </cell>
          <cell r="P3024" t="str">
            <v>Esc. La Legua</v>
          </cell>
          <cell r="Q3024">
            <v>7</v>
          </cell>
          <cell r="R3024">
            <v>1263</v>
          </cell>
        </row>
        <row r="3025">
          <cell r="N3025" t="str">
            <v>Centro Educativo</v>
          </cell>
          <cell r="O3025" t="str">
            <v>Occidente</v>
          </cell>
          <cell r="P3025" t="str">
            <v>Esc. La Palma</v>
          </cell>
          <cell r="Q3025">
            <v>3</v>
          </cell>
          <cell r="R3025">
            <v>1311</v>
          </cell>
        </row>
        <row r="3026">
          <cell r="N3026" t="str">
            <v>Centro Educativo</v>
          </cell>
          <cell r="O3026" t="str">
            <v>Occidente</v>
          </cell>
          <cell r="P3026" t="str">
            <v>Esc. La Palmita</v>
          </cell>
          <cell r="Q3026">
            <v>8</v>
          </cell>
          <cell r="R3026">
            <v>1284</v>
          </cell>
        </row>
        <row r="3027">
          <cell r="N3027" t="str">
            <v>Centro Educativo</v>
          </cell>
          <cell r="O3027" t="str">
            <v>Occidente</v>
          </cell>
          <cell r="P3027" t="str">
            <v>Esc. La Picada</v>
          </cell>
          <cell r="Q3027">
            <v>7</v>
          </cell>
          <cell r="R3027">
            <v>1314</v>
          </cell>
        </row>
        <row r="3028">
          <cell r="N3028" t="str">
            <v>Centro Educativo</v>
          </cell>
          <cell r="O3028" t="str">
            <v>Occidente</v>
          </cell>
          <cell r="P3028" t="str">
            <v>Esc. La Unión (Palmares)</v>
          </cell>
          <cell r="Q3028">
            <v>6</v>
          </cell>
          <cell r="R3028">
            <v>1270</v>
          </cell>
        </row>
        <row r="3029">
          <cell r="N3029" t="str">
            <v>Centro Educativo</v>
          </cell>
          <cell r="O3029" t="str">
            <v>Occidente</v>
          </cell>
          <cell r="P3029" t="str">
            <v>Esc. La Unión (San Ramón)</v>
          </cell>
          <cell r="Q3029">
            <v>1</v>
          </cell>
          <cell r="R3029">
            <v>1333</v>
          </cell>
        </row>
        <row r="3030">
          <cell r="N3030" t="str">
            <v>Centro Educativo</v>
          </cell>
          <cell r="O3030" t="str">
            <v>Occidente</v>
          </cell>
          <cell r="P3030" t="str">
            <v>Esc. Laboratorio San Ramón</v>
          </cell>
          <cell r="Q3030">
            <v>1</v>
          </cell>
          <cell r="R3030">
            <v>1369</v>
          </cell>
        </row>
        <row r="3031">
          <cell r="N3031" t="str">
            <v>Centro Educativo</v>
          </cell>
          <cell r="O3031" t="str">
            <v>Occidente</v>
          </cell>
          <cell r="P3031" t="str">
            <v>Esc. Laboratorio San Ramón (Educ. Especial)</v>
          </cell>
          <cell r="Q3031">
            <v>1</v>
          </cell>
          <cell r="R3031">
            <v>6355</v>
          </cell>
        </row>
        <row r="3032">
          <cell r="N3032" t="str">
            <v>Centro Educativo</v>
          </cell>
          <cell r="O3032" t="str">
            <v>Occidente</v>
          </cell>
          <cell r="P3032" t="str">
            <v>Esc. Linda Vista</v>
          </cell>
          <cell r="Q3032">
            <v>9</v>
          </cell>
          <cell r="R3032">
            <v>1621</v>
          </cell>
        </row>
        <row r="3033">
          <cell r="N3033" t="str">
            <v>Centro Educativo</v>
          </cell>
          <cell r="O3033" t="str">
            <v>Occidente</v>
          </cell>
          <cell r="P3033" t="str">
            <v>Esc. Lisímaco Chavarría Palma</v>
          </cell>
          <cell r="Q3033">
            <v>2</v>
          </cell>
          <cell r="R3033">
            <v>1318</v>
          </cell>
        </row>
        <row r="3034">
          <cell r="N3034" t="str">
            <v>Centro Educativo</v>
          </cell>
          <cell r="O3034" t="str">
            <v>Occidente</v>
          </cell>
          <cell r="P3034" t="str">
            <v>Esc. Llano Bonito</v>
          </cell>
          <cell r="Q3034">
            <v>8</v>
          </cell>
          <cell r="R3034">
            <v>1319</v>
          </cell>
        </row>
        <row r="3035">
          <cell r="N3035" t="str">
            <v>Centro Educativo</v>
          </cell>
          <cell r="O3035" t="str">
            <v>Occidente</v>
          </cell>
          <cell r="P3035" t="str">
            <v>Esc. Llano Brenes</v>
          </cell>
          <cell r="Q3035">
            <v>1</v>
          </cell>
          <cell r="R3035">
            <v>1320</v>
          </cell>
        </row>
        <row r="3036">
          <cell r="N3036" t="str">
            <v>Centro Educativo</v>
          </cell>
          <cell r="O3036" t="str">
            <v>Occidente</v>
          </cell>
          <cell r="P3036" t="str">
            <v>Esc. Llano Grande</v>
          </cell>
          <cell r="Q3036">
            <v>4</v>
          </cell>
          <cell r="R3036">
            <v>1321</v>
          </cell>
        </row>
        <row r="3037">
          <cell r="N3037" t="str">
            <v>Centro Educativo</v>
          </cell>
          <cell r="O3037" t="str">
            <v>Occidente</v>
          </cell>
          <cell r="P3037" t="str">
            <v>Esc. Lorenzo González Arguedas</v>
          </cell>
          <cell r="Q3037">
            <v>8</v>
          </cell>
          <cell r="R3037">
            <v>1322</v>
          </cell>
        </row>
        <row r="3038">
          <cell r="N3038" t="str">
            <v>Centro Educativo</v>
          </cell>
          <cell r="O3038" t="str">
            <v>Occidente</v>
          </cell>
          <cell r="P3038" t="str">
            <v>Esc. Los Criques</v>
          </cell>
          <cell r="Q3038">
            <v>9</v>
          </cell>
          <cell r="R3038">
            <v>1323</v>
          </cell>
        </row>
        <row r="3039">
          <cell r="N3039" t="str">
            <v>Centro Educativo</v>
          </cell>
          <cell r="O3039" t="str">
            <v>Occidente</v>
          </cell>
          <cell r="P3039" t="str">
            <v>Esc. Los Jardines</v>
          </cell>
          <cell r="Q3039">
            <v>2</v>
          </cell>
          <cell r="R3039">
            <v>1281</v>
          </cell>
        </row>
        <row r="3040">
          <cell r="N3040" t="str">
            <v>Centro Educativo</v>
          </cell>
          <cell r="O3040" t="str">
            <v>Occidente</v>
          </cell>
          <cell r="P3040" t="str">
            <v>Esc. Los Pinos</v>
          </cell>
          <cell r="Q3040">
            <v>6</v>
          </cell>
          <cell r="R3040">
            <v>1324</v>
          </cell>
        </row>
        <row r="3041">
          <cell r="N3041" t="str">
            <v>Centro Educativo</v>
          </cell>
          <cell r="O3041" t="str">
            <v>Occidente</v>
          </cell>
          <cell r="P3041" t="str">
            <v>Esc. Los Robles</v>
          </cell>
          <cell r="Q3041">
            <v>5</v>
          </cell>
          <cell r="R3041">
            <v>1325</v>
          </cell>
        </row>
        <row r="3042">
          <cell r="N3042" t="str">
            <v>Centro Educativo</v>
          </cell>
          <cell r="O3042" t="str">
            <v>Occidente</v>
          </cell>
          <cell r="P3042" t="str">
            <v>Esc. Lourdes</v>
          </cell>
          <cell r="Q3042">
            <v>5</v>
          </cell>
          <cell r="R3042">
            <v>1326</v>
          </cell>
        </row>
        <row r="3043">
          <cell r="N3043" t="str">
            <v>Centro Educativo</v>
          </cell>
          <cell r="O3043" t="str">
            <v>Occidente</v>
          </cell>
          <cell r="P3043" t="str">
            <v>Esc. Macario Valverde Madrigal</v>
          </cell>
          <cell r="Q3043">
            <v>1</v>
          </cell>
          <cell r="R3043">
            <v>1327</v>
          </cell>
        </row>
        <row r="3044">
          <cell r="N3044" t="str">
            <v>Centro Educativo</v>
          </cell>
          <cell r="O3044" t="str">
            <v>Occidente</v>
          </cell>
          <cell r="P3044" t="str">
            <v>Esc. Manuel Quesada Bastos</v>
          </cell>
          <cell r="Q3044">
            <v>2</v>
          </cell>
          <cell r="R3044">
            <v>1330</v>
          </cell>
        </row>
        <row r="3045">
          <cell r="N3045" t="str">
            <v>Centro Educativo</v>
          </cell>
          <cell r="O3045" t="str">
            <v>Occidente</v>
          </cell>
          <cell r="P3045" t="str">
            <v>Esc. Mercedes Quesada Quesada</v>
          </cell>
          <cell r="Q3045">
            <v>2</v>
          </cell>
          <cell r="R3045">
            <v>1331</v>
          </cell>
        </row>
        <row r="3046">
          <cell r="N3046" t="str">
            <v>Centro Educativo</v>
          </cell>
          <cell r="O3046" t="str">
            <v>Occidente</v>
          </cell>
          <cell r="P3046" t="str">
            <v>Esc. Miguel Carballo Corrales</v>
          </cell>
          <cell r="Q3046">
            <v>8</v>
          </cell>
          <cell r="R3046">
            <v>1332</v>
          </cell>
        </row>
        <row r="3047">
          <cell r="N3047" t="str">
            <v>Centro Educativo</v>
          </cell>
          <cell r="O3047" t="str">
            <v>Occidente</v>
          </cell>
          <cell r="P3047" t="str">
            <v>Esc. Mixta San Rafael</v>
          </cell>
          <cell r="Q3047">
            <v>1</v>
          </cell>
          <cell r="R3047">
            <v>1355</v>
          </cell>
        </row>
        <row r="3048">
          <cell r="N3048" t="str">
            <v>Centro Educativo</v>
          </cell>
          <cell r="O3048" t="str">
            <v>Occidente</v>
          </cell>
          <cell r="P3048" t="str">
            <v>Esc. Monseñor Clodoveo Hidalgo Solano</v>
          </cell>
          <cell r="Q3048">
            <v>1</v>
          </cell>
          <cell r="R3048">
            <v>1335</v>
          </cell>
        </row>
        <row r="3049">
          <cell r="N3049" t="str">
            <v>Centro Educativo</v>
          </cell>
          <cell r="O3049" t="str">
            <v>Occidente</v>
          </cell>
          <cell r="P3049" t="str">
            <v>Esc. Monseñor Juan Vicente Solís Fernández</v>
          </cell>
          <cell r="Q3049">
            <v>3</v>
          </cell>
          <cell r="R3049">
            <v>1334</v>
          </cell>
        </row>
        <row r="3050">
          <cell r="N3050" t="str">
            <v>Centro Educativo</v>
          </cell>
          <cell r="O3050" t="str">
            <v>Occidente</v>
          </cell>
          <cell r="P3050" t="str">
            <v>Esc. Morelos</v>
          </cell>
          <cell r="Q3050">
            <v>7</v>
          </cell>
          <cell r="R3050">
            <v>1336</v>
          </cell>
        </row>
        <row r="3051">
          <cell r="N3051" t="str">
            <v>Centro Educativo</v>
          </cell>
          <cell r="O3051" t="str">
            <v>Occidente</v>
          </cell>
          <cell r="P3051" t="str">
            <v>Esc. Música De Occidente</v>
          </cell>
          <cell r="Q3051">
            <v>6</v>
          </cell>
          <cell r="R3051">
            <v>6682</v>
          </cell>
        </row>
        <row r="3052">
          <cell r="N3052" t="str">
            <v>Centro Educativo</v>
          </cell>
          <cell r="O3052" t="str">
            <v>Occidente</v>
          </cell>
          <cell r="P3052" t="str">
            <v>Esc. Nautilio Acosta Piepper</v>
          </cell>
          <cell r="Q3052">
            <v>2</v>
          </cell>
          <cell r="R3052">
            <v>1337</v>
          </cell>
        </row>
        <row r="3053">
          <cell r="N3053" t="str">
            <v>Centro Educativo</v>
          </cell>
          <cell r="O3053" t="str">
            <v>Occidente</v>
          </cell>
          <cell r="P3053" t="str">
            <v>Esc. Otilio Ulate Blanco</v>
          </cell>
          <cell r="Q3053">
            <v>7</v>
          </cell>
          <cell r="R3053">
            <v>1339</v>
          </cell>
        </row>
        <row r="3054">
          <cell r="N3054" t="str">
            <v>Centro Educativo</v>
          </cell>
          <cell r="O3054" t="str">
            <v>Occidente</v>
          </cell>
          <cell r="P3054" t="str">
            <v>Esc. Otilio Ulate Blanco</v>
          </cell>
          <cell r="Q3054">
            <v>7</v>
          </cell>
          <cell r="R3054">
            <v>4501</v>
          </cell>
        </row>
        <row r="3055">
          <cell r="N3055" t="str">
            <v>Centro Educativo</v>
          </cell>
          <cell r="O3055" t="str">
            <v>Occidente</v>
          </cell>
          <cell r="P3055" t="str">
            <v>Esc. Pablo Alvarado Vargas</v>
          </cell>
          <cell r="Q3055">
            <v>6</v>
          </cell>
          <cell r="R3055">
            <v>1351</v>
          </cell>
        </row>
        <row r="3056">
          <cell r="N3056" t="str">
            <v>Centro Educativo</v>
          </cell>
          <cell r="O3056" t="str">
            <v>Occidente</v>
          </cell>
          <cell r="P3056" t="str">
            <v>Esc. Palmitos</v>
          </cell>
          <cell r="Q3056">
            <v>8</v>
          </cell>
          <cell r="R3056">
            <v>1341</v>
          </cell>
        </row>
        <row r="3057">
          <cell r="N3057" t="str">
            <v>Centro Educativo</v>
          </cell>
          <cell r="O3057" t="str">
            <v>Occidente</v>
          </cell>
          <cell r="P3057" t="str">
            <v>Esc. Pata De Gallo</v>
          </cell>
          <cell r="Q3057">
            <v>1</v>
          </cell>
          <cell r="R3057">
            <v>1261</v>
          </cell>
        </row>
        <row r="3058">
          <cell r="N3058" t="str">
            <v>Centro Educativo</v>
          </cell>
          <cell r="O3058" t="str">
            <v>Occidente</v>
          </cell>
          <cell r="P3058" t="str">
            <v>Esc. Patriarca San José</v>
          </cell>
          <cell r="Q3058">
            <v>1</v>
          </cell>
          <cell r="R3058">
            <v>1247</v>
          </cell>
        </row>
        <row r="3059">
          <cell r="N3059" t="str">
            <v>Centro Educativo</v>
          </cell>
          <cell r="O3059" t="str">
            <v>Occidente</v>
          </cell>
          <cell r="P3059" t="str">
            <v>Esc. Patriarca San José (Educ. Especial)</v>
          </cell>
          <cell r="Q3059">
            <v>1</v>
          </cell>
          <cell r="R3059">
            <v>5241</v>
          </cell>
        </row>
        <row r="3060">
          <cell r="N3060" t="str">
            <v>Centro Educativo</v>
          </cell>
          <cell r="O3060" t="str">
            <v>Occidente</v>
          </cell>
          <cell r="P3060" t="str">
            <v>Esc. Pbro. José Del Olmo</v>
          </cell>
          <cell r="Q3060">
            <v>8</v>
          </cell>
          <cell r="R3060">
            <v>1299</v>
          </cell>
        </row>
        <row r="3061">
          <cell r="N3061" t="str">
            <v>Centro Educativo</v>
          </cell>
          <cell r="O3061" t="str">
            <v>Occidente</v>
          </cell>
          <cell r="P3061" t="str">
            <v>Esc. Pbro. Manuel Bernardo Gomez Salazar</v>
          </cell>
          <cell r="Q3061">
            <v>6</v>
          </cell>
          <cell r="R3061">
            <v>4499</v>
          </cell>
        </row>
        <row r="3062">
          <cell r="N3062" t="str">
            <v>Centro Educativo</v>
          </cell>
          <cell r="O3062" t="str">
            <v>Occidente</v>
          </cell>
          <cell r="P3062" t="str">
            <v>Esc. Pbro. Manuel Bernardo Gómez Salazar</v>
          </cell>
          <cell r="Q3062">
            <v>6</v>
          </cell>
          <cell r="R3062">
            <v>1329</v>
          </cell>
        </row>
        <row r="3063">
          <cell r="N3063" t="str">
            <v>Centro Educativo</v>
          </cell>
          <cell r="O3063" t="str">
            <v>Occidente</v>
          </cell>
          <cell r="P3063" t="str">
            <v>Esc. Pbro. Venancio De Oña Y Martínez</v>
          </cell>
          <cell r="Q3063">
            <v>6</v>
          </cell>
          <cell r="R3063">
            <v>1365</v>
          </cell>
        </row>
        <row r="3064">
          <cell r="N3064" t="str">
            <v>Centro Educativo</v>
          </cell>
          <cell r="O3064" t="str">
            <v>Occidente</v>
          </cell>
          <cell r="P3064" t="str">
            <v>Esc. Peters</v>
          </cell>
          <cell r="Q3064">
            <v>4</v>
          </cell>
          <cell r="R3064">
            <v>1342</v>
          </cell>
        </row>
        <row r="3065">
          <cell r="N3065" t="str">
            <v>Centro Educativo</v>
          </cell>
          <cell r="O3065" t="str">
            <v>Occidente</v>
          </cell>
          <cell r="P3065" t="str">
            <v>Esc. Potrerillos</v>
          </cell>
          <cell r="Q3065">
            <v>3</v>
          </cell>
          <cell r="R3065">
            <v>1374</v>
          </cell>
        </row>
        <row r="3066">
          <cell r="N3066" t="str">
            <v>Centro Educativo</v>
          </cell>
          <cell r="O3066" t="str">
            <v>Occidente</v>
          </cell>
          <cell r="P3066" t="str">
            <v>Esc. Procopio Gamboa Villalobos</v>
          </cell>
          <cell r="Q3066">
            <v>9</v>
          </cell>
          <cell r="R3066">
            <v>1545</v>
          </cell>
        </row>
        <row r="3067">
          <cell r="N3067" t="str">
            <v>Centro Educativo</v>
          </cell>
          <cell r="O3067" t="str">
            <v>Occidente</v>
          </cell>
          <cell r="P3067" t="str">
            <v>Esc. Pueblo Nuevo</v>
          </cell>
          <cell r="Q3067">
            <v>9</v>
          </cell>
          <cell r="R3067">
            <v>1243</v>
          </cell>
        </row>
        <row r="3068">
          <cell r="N3068" t="str">
            <v>Centro Educativo</v>
          </cell>
          <cell r="O3068" t="str">
            <v>Occidente</v>
          </cell>
          <cell r="P3068" t="str">
            <v>Esc. Quebradillas</v>
          </cell>
          <cell r="Q3068">
            <v>3</v>
          </cell>
          <cell r="R3068">
            <v>1344</v>
          </cell>
        </row>
        <row r="3069">
          <cell r="N3069" t="str">
            <v>Centro Educativo</v>
          </cell>
          <cell r="O3069" t="str">
            <v>Occidente</v>
          </cell>
          <cell r="P3069" t="str">
            <v>Esc. Ramón Barquero Salas</v>
          </cell>
          <cell r="Q3069">
            <v>7</v>
          </cell>
          <cell r="R3069">
            <v>1313</v>
          </cell>
        </row>
        <row r="3070">
          <cell r="N3070" t="str">
            <v>Centro Educativo</v>
          </cell>
          <cell r="O3070" t="str">
            <v>Occidente</v>
          </cell>
          <cell r="P3070" t="str">
            <v>Esc. Republica De Colombia</v>
          </cell>
          <cell r="Q3070">
            <v>5</v>
          </cell>
          <cell r="R3070">
            <v>4496</v>
          </cell>
        </row>
        <row r="3071">
          <cell r="N3071" t="str">
            <v>Centro Educativo</v>
          </cell>
          <cell r="O3071" t="str">
            <v>Occidente</v>
          </cell>
          <cell r="P3071" t="str">
            <v>Esc. República De Colombia</v>
          </cell>
          <cell r="Q3071">
            <v>5</v>
          </cell>
          <cell r="R3071">
            <v>1346</v>
          </cell>
        </row>
        <row r="3072">
          <cell r="N3072" t="str">
            <v>Centro Educativo</v>
          </cell>
          <cell r="O3072" t="str">
            <v>Occidente</v>
          </cell>
          <cell r="P3072" t="str">
            <v>Esc. República De Cuba</v>
          </cell>
          <cell r="Q3072">
            <v>8</v>
          </cell>
          <cell r="R3072">
            <v>1347</v>
          </cell>
        </row>
        <row r="3073">
          <cell r="N3073" t="str">
            <v>Centro Educativo</v>
          </cell>
          <cell r="O3073" t="str">
            <v>Occidente</v>
          </cell>
          <cell r="P3073" t="str">
            <v>Esc. República De Uruguay</v>
          </cell>
          <cell r="Q3073">
            <v>5</v>
          </cell>
          <cell r="R3073">
            <v>1345</v>
          </cell>
        </row>
        <row r="3074">
          <cell r="N3074" t="str">
            <v>Centro Educativo</v>
          </cell>
          <cell r="O3074" t="str">
            <v>Occidente</v>
          </cell>
          <cell r="P3074" t="str">
            <v>Esc. República Del Ecuador</v>
          </cell>
          <cell r="Q3074">
            <v>8</v>
          </cell>
          <cell r="R3074">
            <v>1348</v>
          </cell>
        </row>
        <row r="3075">
          <cell r="N3075" t="str">
            <v>Centro Educativo</v>
          </cell>
          <cell r="O3075" t="str">
            <v>Occidente</v>
          </cell>
          <cell r="P3075" t="str">
            <v>Esc. Rincón De Mora</v>
          </cell>
          <cell r="Q3075">
            <v>1</v>
          </cell>
          <cell r="R3075">
            <v>1350</v>
          </cell>
        </row>
        <row r="3076">
          <cell r="N3076" t="str">
            <v>Centro Educativo</v>
          </cell>
          <cell r="O3076" t="str">
            <v>Occidente</v>
          </cell>
          <cell r="P3076" t="str">
            <v>Esc. Rincón De Orozco</v>
          </cell>
          <cell r="Q3076">
            <v>1</v>
          </cell>
          <cell r="R3076">
            <v>1371</v>
          </cell>
        </row>
        <row r="3077">
          <cell r="N3077" t="str">
            <v>Centro Educativo</v>
          </cell>
          <cell r="O3077" t="str">
            <v>Occidente</v>
          </cell>
          <cell r="P3077" t="str">
            <v>Esc. Río Grande</v>
          </cell>
          <cell r="Q3077">
            <v>1</v>
          </cell>
          <cell r="R3077">
            <v>1352</v>
          </cell>
        </row>
        <row r="3078">
          <cell r="N3078" t="str">
            <v>Centro Educativo</v>
          </cell>
          <cell r="O3078" t="str">
            <v>Occidente</v>
          </cell>
          <cell r="P3078" t="str">
            <v>Esc. Ruperto Zúñiga Sancho</v>
          </cell>
          <cell r="Q3078">
            <v>2</v>
          </cell>
          <cell r="R3078">
            <v>1338</v>
          </cell>
        </row>
        <row r="3079">
          <cell r="N3079" t="str">
            <v>Centro Educativo</v>
          </cell>
          <cell r="O3079" t="str">
            <v>Occidente</v>
          </cell>
          <cell r="P3079" t="str">
            <v>Esc. Sabanilla</v>
          </cell>
          <cell r="Q3079">
            <v>4</v>
          </cell>
          <cell r="R3079">
            <v>1372</v>
          </cell>
        </row>
        <row r="3080">
          <cell r="N3080" t="str">
            <v>Centro Educativo</v>
          </cell>
          <cell r="O3080" t="str">
            <v>Occidente</v>
          </cell>
          <cell r="P3080" t="str">
            <v>Esc. Salustio Camacho Muñoz</v>
          </cell>
          <cell r="Q3080">
            <v>7</v>
          </cell>
          <cell r="R3080">
            <v>1340</v>
          </cell>
        </row>
        <row r="3081">
          <cell r="N3081" t="str">
            <v>Centro Educativo</v>
          </cell>
          <cell r="O3081" t="str">
            <v>Occidente</v>
          </cell>
          <cell r="P3081" t="str">
            <v>Esc. San Bosco</v>
          </cell>
          <cell r="Q3081">
            <v>3</v>
          </cell>
          <cell r="R3081">
            <v>1249</v>
          </cell>
        </row>
        <row r="3082">
          <cell r="N3082" t="str">
            <v>Centro Educativo</v>
          </cell>
          <cell r="O3082" t="str">
            <v>Occidente</v>
          </cell>
          <cell r="P3082" t="str">
            <v>Esc. San Francisco (Peñas Blancas)</v>
          </cell>
          <cell r="Q3082">
            <v>9</v>
          </cell>
          <cell r="R3082">
            <v>1626</v>
          </cell>
        </row>
        <row r="3083">
          <cell r="N3083" t="str">
            <v>Centro Educativo</v>
          </cell>
          <cell r="O3083" t="str">
            <v>Occidente</v>
          </cell>
          <cell r="P3083" t="str">
            <v>Esc. San Francisco (Piedades Sur)</v>
          </cell>
          <cell r="Q3083">
            <v>3</v>
          </cell>
          <cell r="R3083">
            <v>1353</v>
          </cell>
        </row>
        <row r="3084">
          <cell r="N3084" t="str">
            <v>Centro Educativo</v>
          </cell>
          <cell r="O3084" t="str">
            <v>Occidente</v>
          </cell>
          <cell r="P3084" t="str">
            <v>Esc. San Jorge Las Rocas</v>
          </cell>
          <cell r="Q3084">
            <v>9</v>
          </cell>
          <cell r="R3084">
            <v>1246</v>
          </cell>
        </row>
        <row r="3085">
          <cell r="N3085" t="str">
            <v>Centro Educativo</v>
          </cell>
          <cell r="O3085" t="str">
            <v>Occidente</v>
          </cell>
          <cell r="P3085" t="str">
            <v>Esc. San Miguel Oeste</v>
          </cell>
          <cell r="Q3085">
            <v>5</v>
          </cell>
          <cell r="R3085">
            <v>1315</v>
          </cell>
        </row>
        <row r="3086">
          <cell r="N3086" t="str">
            <v>Centro Educativo</v>
          </cell>
          <cell r="O3086" t="str">
            <v>Occidente</v>
          </cell>
          <cell r="P3086" t="str">
            <v>Esc. San Pedro</v>
          </cell>
          <cell r="Q3086">
            <v>4</v>
          </cell>
          <cell r="R3086">
            <v>1354</v>
          </cell>
        </row>
        <row r="3087">
          <cell r="N3087" t="str">
            <v>Centro Educativo</v>
          </cell>
          <cell r="O3087" t="str">
            <v>Occidente</v>
          </cell>
          <cell r="P3087" t="str">
            <v>Esc. San Rafael (Naranjo)</v>
          </cell>
          <cell r="Q3087">
            <v>5</v>
          </cell>
          <cell r="R3087">
            <v>1363</v>
          </cell>
        </row>
        <row r="3088">
          <cell r="N3088" t="str">
            <v>Centro Educativo</v>
          </cell>
          <cell r="O3088" t="str">
            <v>Occidente</v>
          </cell>
          <cell r="P3088" t="str">
            <v>Esc. San Rafael (San Ramón)</v>
          </cell>
          <cell r="Q3088">
            <v>9</v>
          </cell>
          <cell r="R3088">
            <v>1698</v>
          </cell>
        </row>
        <row r="3089">
          <cell r="N3089" t="str">
            <v>Centro Educativo</v>
          </cell>
          <cell r="O3089" t="str">
            <v>Occidente</v>
          </cell>
          <cell r="P3089" t="str">
            <v>Esc. San Rafael (Sarchí Norte)</v>
          </cell>
          <cell r="Q3089">
            <v>4</v>
          </cell>
          <cell r="R3089">
            <v>1251</v>
          </cell>
        </row>
        <row r="3090">
          <cell r="N3090" t="str">
            <v>Centro Educativo</v>
          </cell>
          <cell r="O3090" t="str">
            <v>Occidente</v>
          </cell>
          <cell r="P3090" t="str">
            <v>Esc. San Roque</v>
          </cell>
          <cell r="Q3090">
            <v>8</v>
          </cell>
          <cell r="R3090">
            <v>1356</v>
          </cell>
        </row>
        <row r="3091">
          <cell r="N3091" t="str">
            <v>Centro Educativo</v>
          </cell>
          <cell r="O3091" t="str">
            <v>Occidente</v>
          </cell>
          <cell r="P3091" t="str">
            <v>Esc. Santa Margarita</v>
          </cell>
          <cell r="Q3091">
            <v>5</v>
          </cell>
          <cell r="R3091">
            <v>1364</v>
          </cell>
        </row>
        <row r="3092">
          <cell r="N3092" t="str">
            <v>Centro Educativo</v>
          </cell>
          <cell r="O3092" t="str">
            <v>Occidente</v>
          </cell>
          <cell r="P3092" t="str">
            <v>Esc. Santa Teresita</v>
          </cell>
          <cell r="Q3092">
            <v>7</v>
          </cell>
          <cell r="R3092">
            <v>5720</v>
          </cell>
        </row>
        <row r="3093">
          <cell r="N3093" t="str">
            <v>Centro Educativo</v>
          </cell>
          <cell r="O3093" t="str">
            <v>Occidente</v>
          </cell>
          <cell r="P3093" t="str">
            <v>Esc. Santiago</v>
          </cell>
          <cell r="Q3093">
            <v>3</v>
          </cell>
          <cell r="R3093">
            <v>1357</v>
          </cell>
        </row>
        <row r="3094">
          <cell r="N3094" t="str">
            <v>Centro Educativo</v>
          </cell>
          <cell r="O3094" t="str">
            <v>Occidente</v>
          </cell>
          <cell r="P3094" t="str">
            <v>Esc. Santiago Crespo Calvo</v>
          </cell>
          <cell r="Q3094">
            <v>5</v>
          </cell>
          <cell r="R3094">
            <v>1358</v>
          </cell>
        </row>
        <row r="3095">
          <cell r="N3095" t="str">
            <v>Centro Educativo</v>
          </cell>
          <cell r="O3095" t="str">
            <v>Occidente</v>
          </cell>
          <cell r="P3095" t="str">
            <v>Esc. Sarchí Norte</v>
          </cell>
          <cell r="Q3095">
            <v>4</v>
          </cell>
          <cell r="R3095">
            <v>1359</v>
          </cell>
        </row>
        <row r="3096">
          <cell r="N3096" t="str">
            <v>Centro Educativo</v>
          </cell>
          <cell r="O3096" t="str">
            <v>Occidente</v>
          </cell>
          <cell r="P3096" t="str">
            <v>Esc. Sector Ángeles</v>
          </cell>
          <cell r="Q3096">
            <v>9</v>
          </cell>
          <cell r="R3096">
            <v>1490</v>
          </cell>
        </row>
        <row r="3097">
          <cell r="N3097" t="str">
            <v>Centro Educativo</v>
          </cell>
          <cell r="O3097" t="str">
            <v>Occidente</v>
          </cell>
          <cell r="P3097" t="str">
            <v>Esc. Simón Bolívar</v>
          </cell>
          <cell r="Q3097">
            <v>2</v>
          </cell>
          <cell r="R3097">
            <v>1361</v>
          </cell>
        </row>
        <row r="3098">
          <cell r="N3098" t="str">
            <v>Centro Educativo</v>
          </cell>
          <cell r="O3098" t="str">
            <v>Occidente</v>
          </cell>
          <cell r="P3098" t="str">
            <v>Esc. Valle Azul</v>
          </cell>
          <cell r="Q3098">
            <v>9</v>
          </cell>
          <cell r="R3098">
            <v>1280</v>
          </cell>
        </row>
        <row r="3099">
          <cell r="N3099" t="str">
            <v>Centro Educativo</v>
          </cell>
          <cell r="O3099" t="str">
            <v>Occidente</v>
          </cell>
          <cell r="P3099" t="str">
            <v>Esc. Valle Azul</v>
          </cell>
          <cell r="Q3099">
            <v>9</v>
          </cell>
          <cell r="R3099">
            <v>6088</v>
          </cell>
        </row>
        <row r="3100">
          <cell r="N3100" t="str">
            <v>Centro Educativo</v>
          </cell>
          <cell r="O3100" t="str">
            <v>Occidente</v>
          </cell>
          <cell r="P3100" t="str">
            <v>Esc. Yadira Gamboa Alfaro</v>
          </cell>
          <cell r="Q3100">
            <v>3</v>
          </cell>
          <cell r="R3100">
            <v>1268</v>
          </cell>
        </row>
        <row r="3101">
          <cell r="N3101" t="str">
            <v>Centro Educativo</v>
          </cell>
          <cell r="O3101" t="str">
            <v>Occidente</v>
          </cell>
          <cell r="P3101" t="str">
            <v>Esc. Zapotal</v>
          </cell>
          <cell r="Q3101">
            <v>3</v>
          </cell>
          <cell r="R3101">
            <v>2787</v>
          </cell>
        </row>
        <row r="3102">
          <cell r="N3102" t="str">
            <v>Centro Educativo</v>
          </cell>
          <cell r="O3102" t="str">
            <v>Occidente</v>
          </cell>
          <cell r="P3102" t="str">
            <v>Esc. Zapote</v>
          </cell>
          <cell r="Q3102">
            <v>7</v>
          </cell>
          <cell r="R3102">
            <v>1368</v>
          </cell>
        </row>
        <row r="3103">
          <cell r="N3103" t="str">
            <v>Centro Educativo</v>
          </cell>
          <cell r="O3103" t="str">
            <v>Occidente</v>
          </cell>
          <cell r="P3103" t="str">
            <v>Experimental Bilingüe De Naranjo</v>
          </cell>
          <cell r="Q3103">
            <v>5</v>
          </cell>
          <cell r="R3103">
            <v>4038</v>
          </cell>
        </row>
        <row r="3104">
          <cell r="N3104" t="str">
            <v>Centro Educativo</v>
          </cell>
          <cell r="O3104" t="str">
            <v>Occidente</v>
          </cell>
          <cell r="P3104" t="str">
            <v>Experimental Bilingüe De Palmares</v>
          </cell>
          <cell r="Q3104">
            <v>6</v>
          </cell>
          <cell r="R3104">
            <v>4034</v>
          </cell>
        </row>
        <row r="3105">
          <cell r="N3105" t="str">
            <v>Centro Educativo</v>
          </cell>
          <cell r="O3105" t="str">
            <v>Occidente</v>
          </cell>
          <cell r="P3105" t="str">
            <v>Experimental Bilingüe De San Ramon</v>
          </cell>
          <cell r="Q3105">
            <v>1</v>
          </cell>
          <cell r="R3105">
            <v>5996</v>
          </cell>
        </row>
        <row r="3106">
          <cell r="N3106" t="str">
            <v>Centro Educativo</v>
          </cell>
          <cell r="O3106" t="str">
            <v>Occidente</v>
          </cell>
          <cell r="P3106" t="str">
            <v>Experimental Bilingüe De Sarchi Sur</v>
          </cell>
          <cell r="Q3106">
            <v>4</v>
          </cell>
          <cell r="R3106">
            <v>5886</v>
          </cell>
        </row>
        <row r="3107">
          <cell r="N3107" t="str">
            <v>Centro Educativo</v>
          </cell>
          <cell r="O3107" t="str">
            <v>Occidente</v>
          </cell>
          <cell r="P3107" t="str">
            <v>Instituto Julio Acosta Garcia</v>
          </cell>
          <cell r="Q3107">
            <v>1</v>
          </cell>
          <cell r="R3107">
            <v>4033</v>
          </cell>
        </row>
        <row r="3108">
          <cell r="N3108" t="str">
            <v>Centro Educativo</v>
          </cell>
          <cell r="O3108" t="str">
            <v>Occidente</v>
          </cell>
          <cell r="P3108" t="str">
            <v>J.N. Federico Salas Carvajal</v>
          </cell>
          <cell r="Q3108">
            <v>2</v>
          </cell>
          <cell r="R3108">
            <v>5808</v>
          </cell>
        </row>
        <row r="3109">
          <cell r="N3109" t="str">
            <v>Centro Educativo</v>
          </cell>
          <cell r="O3109" t="str">
            <v>Occidente</v>
          </cell>
          <cell r="P3109" t="str">
            <v>J.N. Felicitas Ramirez Vega</v>
          </cell>
          <cell r="Q3109">
            <v>1</v>
          </cell>
          <cell r="R3109">
            <v>1298</v>
          </cell>
        </row>
        <row r="3110">
          <cell r="N3110" t="str">
            <v>Centro Educativo</v>
          </cell>
          <cell r="O3110" t="str">
            <v>Occidente</v>
          </cell>
          <cell r="P3110" t="str">
            <v>J.N. Jose Joaquin Salas Perez</v>
          </cell>
          <cell r="Q3110">
            <v>1</v>
          </cell>
          <cell r="R3110">
            <v>5643</v>
          </cell>
        </row>
        <row r="3111">
          <cell r="N3111" t="str">
            <v>Centro Educativo</v>
          </cell>
          <cell r="O3111" t="str">
            <v>Occidente</v>
          </cell>
          <cell r="P3111" t="str">
            <v>J.N. Manuel Bernardo Gomez</v>
          </cell>
          <cell r="Q3111">
            <v>6</v>
          </cell>
          <cell r="R3111">
            <v>1328</v>
          </cell>
        </row>
        <row r="3112">
          <cell r="N3112" t="str">
            <v>Centro Educativo</v>
          </cell>
          <cell r="O3112" t="str">
            <v>Occidente</v>
          </cell>
          <cell r="P3112" t="str">
            <v>J.N. Republica De Colombia</v>
          </cell>
          <cell r="Q3112">
            <v>5</v>
          </cell>
          <cell r="R3112">
            <v>5450</v>
          </cell>
        </row>
        <row r="3113">
          <cell r="N3113" t="str">
            <v>Centro Educativo</v>
          </cell>
          <cell r="O3113" t="str">
            <v>Occidente</v>
          </cell>
          <cell r="P3113" t="str">
            <v>J.N. Sarchi Norte</v>
          </cell>
          <cell r="Q3113">
            <v>4</v>
          </cell>
          <cell r="R3113">
            <v>5694</v>
          </cell>
        </row>
        <row r="3114">
          <cell r="N3114" t="str">
            <v>Centro Educativo</v>
          </cell>
          <cell r="O3114" t="str">
            <v>Occidente</v>
          </cell>
          <cell r="P3114" t="str">
            <v>Liceo Chachagua</v>
          </cell>
          <cell r="Q3114">
            <v>9</v>
          </cell>
          <cell r="R3114">
            <v>4047</v>
          </cell>
        </row>
        <row r="3115">
          <cell r="N3115" t="str">
            <v>Centro Educativo</v>
          </cell>
          <cell r="O3115" t="str">
            <v>Occidente</v>
          </cell>
          <cell r="P3115" t="str">
            <v>Liceo De Alfaro Ruiz</v>
          </cell>
          <cell r="Q3115">
            <v>7</v>
          </cell>
          <cell r="R3115">
            <v>4040</v>
          </cell>
        </row>
        <row r="3116">
          <cell r="N3116" t="str">
            <v>Centro Educativo</v>
          </cell>
          <cell r="O3116" t="str">
            <v>Occidente</v>
          </cell>
          <cell r="P3116" t="str">
            <v>Liceo De Alfaro Ruiz</v>
          </cell>
          <cell r="Q3116">
            <v>7</v>
          </cell>
          <cell r="R3116">
            <v>4511</v>
          </cell>
        </row>
        <row r="3117">
          <cell r="N3117" t="str">
            <v>Centro Educativo</v>
          </cell>
          <cell r="O3117" t="str">
            <v>Occidente</v>
          </cell>
          <cell r="P3117" t="str">
            <v>Liceo De Magallanes</v>
          </cell>
          <cell r="Q3117">
            <v>3</v>
          </cell>
          <cell r="R3117">
            <v>5995</v>
          </cell>
        </row>
        <row r="3118">
          <cell r="N3118" t="str">
            <v>Centro Educativo</v>
          </cell>
          <cell r="O3118" t="str">
            <v>Occidente</v>
          </cell>
          <cell r="P3118" t="str">
            <v>Liceo Laguna</v>
          </cell>
          <cell r="Q3118">
            <v>7</v>
          </cell>
          <cell r="R3118">
            <v>5992</v>
          </cell>
        </row>
        <row r="3119">
          <cell r="N3119" t="str">
            <v>Centro Educativo</v>
          </cell>
          <cell r="O3119" t="str">
            <v>Occidente</v>
          </cell>
          <cell r="P3119" t="str">
            <v>Liceo Nuestra Señora De Los Angeles</v>
          </cell>
          <cell r="Q3119">
            <v>2</v>
          </cell>
          <cell r="R3119">
            <v>4032</v>
          </cell>
        </row>
        <row r="3120">
          <cell r="N3120" t="str">
            <v>Centro Educativo</v>
          </cell>
          <cell r="O3120" t="str">
            <v>Occidente</v>
          </cell>
          <cell r="P3120" t="str">
            <v>Liceo Nuestra Señora De Los Angeles</v>
          </cell>
          <cell r="Q3120">
            <v>2</v>
          </cell>
          <cell r="R3120">
            <v>4512</v>
          </cell>
        </row>
        <row r="3121">
          <cell r="N3121" t="str">
            <v>Centro Educativo</v>
          </cell>
          <cell r="O3121" t="str">
            <v>Occidente</v>
          </cell>
          <cell r="P3121" t="str">
            <v>Liceo Patriarca San José</v>
          </cell>
          <cell r="Q3121">
            <v>1</v>
          </cell>
          <cell r="R3121">
            <v>4037</v>
          </cell>
        </row>
        <row r="3122">
          <cell r="N3122" t="str">
            <v>Centro Educativo</v>
          </cell>
          <cell r="O3122" t="str">
            <v>Occidente</v>
          </cell>
          <cell r="P3122" t="str">
            <v>Liceo Rural San Antonio De Zapotal</v>
          </cell>
          <cell r="Q3122">
            <v>3</v>
          </cell>
          <cell r="R3122">
            <v>5855</v>
          </cell>
        </row>
        <row r="3123">
          <cell r="N3123" t="str">
            <v>Centro Educativo</v>
          </cell>
          <cell r="O3123" t="str">
            <v>Occidente</v>
          </cell>
          <cell r="P3123" t="str">
            <v>Liceo Rural San Juan</v>
          </cell>
          <cell r="Q3123">
            <v>9</v>
          </cell>
          <cell r="R3123">
            <v>5976</v>
          </cell>
        </row>
        <row r="3124">
          <cell r="N3124" t="str">
            <v>Centro Educativo</v>
          </cell>
          <cell r="O3124" t="str">
            <v>Occidente</v>
          </cell>
          <cell r="P3124" t="str">
            <v>Nocturno De Naranjo</v>
          </cell>
          <cell r="Q3124">
            <v>8</v>
          </cell>
          <cell r="R3124">
            <v>4850</v>
          </cell>
        </row>
        <row r="3125">
          <cell r="N3125" t="str">
            <v>Centro Educativo</v>
          </cell>
          <cell r="O3125" t="str">
            <v>Occidente</v>
          </cell>
          <cell r="P3125" t="str">
            <v>Nocturno De Palmares</v>
          </cell>
          <cell r="Q3125">
            <v>6</v>
          </cell>
          <cell r="R3125">
            <v>4848</v>
          </cell>
        </row>
        <row r="3126">
          <cell r="N3126" t="str">
            <v>Centro Educativo</v>
          </cell>
          <cell r="O3126" t="str">
            <v>Occidente</v>
          </cell>
          <cell r="P3126" t="str">
            <v>Nocturno Julian Volio Llorente</v>
          </cell>
          <cell r="Q3126">
            <v>1</v>
          </cell>
          <cell r="R3126">
            <v>4849</v>
          </cell>
        </row>
        <row r="3127">
          <cell r="N3127" t="str">
            <v>Centro Educativo</v>
          </cell>
          <cell r="O3127" t="str">
            <v>Occidente</v>
          </cell>
          <cell r="P3127" t="str">
            <v>Prog. Educ. Abierta Occidente</v>
          </cell>
          <cell r="Q3127">
            <v>1</v>
          </cell>
          <cell r="R3127">
            <v>6607</v>
          </cell>
        </row>
        <row r="3128">
          <cell r="N3128" t="str">
            <v>Centro Educativo</v>
          </cell>
          <cell r="O3128" t="str">
            <v>Occidente</v>
          </cell>
          <cell r="P3128" t="str">
            <v>Programa Itinerante Artes Plásticas</v>
          </cell>
          <cell r="Q3128">
            <v>1</v>
          </cell>
          <cell r="R3128">
            <v>4952</v>
          </cell>
        </row>
        <row r="3129">
          <cell r="N3129" t="str">
            <v>Centro Educativo</v>
          </cell>
          <cell r="O3129" t="str">
            <v>Occidente</v>
          </cell>
          <cell r="P3129" t="str">
            <v>Programa Itinerante Segunda Lengua Trans</v>
          </cell>
          <cell r="Q3129">
            <v>1</v>
          </cell>
          <cell r="R3129">
            <v>5558</v>
          </cell>
        </row>
        <row r="3130">
          <cell r="N3130" t="str">
            <v>Centro Educativo</v>
          </cell>
          <cell r="O3130" t="str">
            <v>Occidente</v>
          </cell>
          <cell r="P3130" t="str">
            <v>Serv. Itin. Ens. Espec. Occidente</v>
          </cell>
          <cell r="Q3130">
            <v>1</v>
          </cell>
          <cell r="R3130">
            <v>5285</v>
          </cell>
        </row>
        <row r="3131">
          <cell r="N3131" t="str">
            <v>Centro Educativo</v>
          </cell>
          <cell r="O3131" t="str">
            <v>Occidente</v>
          </cell>
          <cell r="P3131" t="str">
            <v>Telesecundaria Colonia Anateri</v>
          </cell>
          <cell r="Q3131">
            <v>7</v>
          </cell>
          <cell r="R3131">
            <v>5856</v>
          </cell>
        </row>
        <row r="3132">
          <cell r="N3132" t="str">
            <v>Centro Educativo</v>
          </cell>
          <cell r="O3132" t="str">
            <v>Occidente</v>
          </cell>
          <cell r="P3132" t="str">
            <v>Unidad Pedagógica Rural Bajos De Toro Amarillo</v>
          </cell>
          <cell r="Q3132">
            <v>4</v>
          </cell>
          <cell r="R3132">
            <v>5857</v>
          </cell>
        </row>
        <row r="3133">
          <cell r="N3133" t="str">
            <v>Centro Educativo</v>
          </cell>
          <cell r="O3133" t="str">
            <v>Peninsular</v>
          </cell>
          <cell r="P3133" t="str">
            <v>C.T.P. De Cobano</v>
          </cell>
          <cell r="Q3133">
            <v>2</v>
          </cell>
          <cell r="R3133">
            <v>4211</v>
          </cell>
        </row>
        <row r="3134">
          <cell r="N3134" t="str">
            <v>Centro Educativo</v>
          </cell>
          <cell r="O3134" t="str">
            <v>Peninsular</v>
          </cell>
          <cell r="P3134" t="str">
            <v>C.T.P. De Cobano</v>
          </cell>
          <cell r="Q3134">
            <v>2</v>
          </cell>
          <cell r="R3134">
            <v>6305</v>
          </cell>
        </row>
        <row r="3135">
          <cell r="N3135" t="str">
            <v>Centro Educativo</v>
          </cell>
          <cell r="O3135" t="str">
            <v>Peninsular</v>
          </cell>
          <cell r="P3135" t="str">
            <v>C.T.P. De Jicaral</v>
          </cell>
          <cell r="Q3135">
            <v>4</v>
          </cell>
          <cell r="R3135">
            <v>4208</v>
          </cell>
        </row>
        <row r="3136">
          <cell r="N3136" t="str">
            <v>Centro Educativo</v>
          </cell>
          <cell r="O3136" t="str">
            <v>Peninsular</v>
          </cell>
          <cell r="P3136" t="str">
            <v>C.T.P. De Paquera</v>
          </cell>
          <cell r="Q3136">
            <v>1</v>
          </cell>
          <cell r="R3136">
            <v>4210</v>
          </cell>
        </row>
        <row r="3137">
          <cell r="N3137" t="str">
            <v>Centro Educativo</v>
          </cell>
          <cell r="O3137" t="str">
            <v>Peninsular</v>
          </cell>
          <cell r="P3137" t="str">
            <v>C.T.P. De Paquera</v>
          </cell>
          <cell r="Q3137">
            <v>1</v>
          </cell>
          <cell r="R3137">
            <v>4750</v>
          </cell>
        </row>
        <row r="3138">
          <cell r="N3138" t="str">
            <v>Centro Educativo</v>
          </cell>
          <cell r="O3138" t="str">
            <v>Peninsular</v>
          </cell>
          <cell r="P3138" t="str">
            <v>C.T.P. Jicaral</v>
          </cell>
          <cell r="Q3138">
            <v>4</v>
          </cell>
          <cell r="R3138">
            <v>4752</v>
          </cell>
        </row>
        <row r="3139">
          <cell r="N3139" t="str">
            <v>Centro Educativo</v>
          </cell>
          <cell r="O3139" t="str">
            <v>Peninsular</v>
          </cell>
          <cell r="P3139" t="str">
            <v>Cindea Cóbano</v>
          </cell>
          <cell r="Q3139">
            <v>2</v>
          </cell>
          <cell r="R3139">
            <v>6513</v>
          </cell>
        </row>
        <row r="3140">
          <cell r="N3140" t="str">
            <v>Centro Educativo</v>
          </cell>
          <cell r="O3140" t="str">
            <v>Peninsular</v>
          </cell>
          <cell r="P3140" t="str">
            <v>Cindea Jicaral</v>
          </cell>
          <cell r="Q3140">
            <v>4</v>
          </cell>
          <cell r="R3140">
            <v>5835</v>
          </cell>
        </row>
        <row r="3141">
          <cell r="N3141" t="str">
            <v>Centro Educativo</v>
          </cell>
          <cell r="O3141" t="str">
            <v>Peninsular</v>
          </cell>
          <cell r="P3141" t="str">
            <v>Cindea Paquera</v>
          </cell>
          <cell r="Q3141">
            <v>1</v>
          </cell>
          <cell r="R3141">
            <v>6672</v>
          </cell>
        </row>
        <row r="3142">
          <cell r="N3142" t="str">
            <v>Centro Educativo</v>
          </cell>
          <cell r="O3142" t="str">
            <v>Peninsular</v>
          </cell>
          <cell r="P3142" t="str">
            <v>Colegio De Lepanto</v>
          </cell>
          <cell r="Q3142">
            <v>3</v>
          </cell>
          <cell r="R3142">
            <v>6676</v>
          </cell>
        </row>
        <row r="3143">
          <cell r="N3143" t="str">
            <v>Centro Educativo</v>
          </cell>
          <cell r="O3143" t="str">
            <v>Peninsular</v>
          </cell>
          <cell r="P3143" t="str">
            <v>Esc. Bajos De Ario</v>
          </cell>
          <cell r="Q3143">
            <v>4</v>
          </cell>
          <cell r="R3143">
            <v>2721</v>
          </cell>
        </row>
        <row r="3144">
          <cell r="N3144" t="str">
            <v>Centro Educativo</v>
          </cell>
          <cell r="O3144" t="str">
            <v>Peninsular</v>
          </cell>
          <cell r="P3144" t="str">
            <v>Esc. Bajos Negros</v>
          </cell>
          <cell r="Q3144">
            <v>3</v>
          </cell>
          <cell r="R3144">
            <v>2722</v>
          </cell>
        </row>
        <row r="3145">
          <cell r="N3145" t="str">
            <v>Centro Educativo</v>
          </cell>
          <cell r="O3145" t="str">
            <v>Peninsular</v>
          </cell>
          <cell r="P3145" t="str">
            <v>Esc. Bello Horizonte</v>
          </cell>
          <cell r="Q3145">
            <v>2</v>
          </cell>
          <cell r="R3145">
            <v>2704</v>
          </cell>
        </row>
        <row r="3146">
          <cell r="N3146" t="str">
            <v>Centro Educativo</v>
          </cell>
          <cell r="O3146" t="str">
            <v>Peninsular</v>
          </cell>
          <cell r="P3146" t="str">
            <v>Esc. Cabo Blanco</v>
          </cell>
          <cell r="Q3146">
            <v>3</v>
          </cell>
          <cell r="R3146">
            <v>2752</v>
          </cell>
        </row>
        <row r="3147">
          <cell r="N3147" t="str">
            <v>Centro Educativo</v>
          </cell>
          <cell r="O3147" t="str">
            <v>Peninsular</v>
          </cell>
          <cell r="P3147" t="str">
            <v>Esc. Cabuya</v>
          </cell>
          <cell r="Q3147">
            <v>2</v>
          </cell>
          <cell r="R3147">
            <v>2753</v>
          </cell>
        </row>
        <row r="3148">
          <cell r="N3148" t="str">
            <v>Centro Educativo</v>
          </cell>
          <cell r="O3148" t="str">
            <v>Peninsular</v>
          </cell>
          <cell r="P3148" t="str">
            <v>Esc. Camaronal</v>
          </cell>
          <cell r="Q3148">
            <v>4</v>
          </cell>
          <cell r="R3148">
            <v>2754</v>
          </cell>
        </row>
        <row r="3149">
          <cell r="N3149" t="str">
            <v>Centro Educativo</v>
          </cell>
          <cell r="O3149" t="str">
            <v>Peninsular</v>
          </cell>
          <cell r="P3149" t="str">
            <v>Esc. Carmen Lyra</v>
          </cell>
          <cell r="Q3149">
            <v>2</v>
          </cell>
          <cell r="R3149">
            <v>2737</v>
          </cell>
        </row>
        <row r="3150">
          <cell r="N3150" t="str">
            <v>Centro Educativo</v>
          </cell>
          <cell r="O3150" t="str">
            <v>Peninsular</v>
          </cell>
          <cell r="P3150" t="str">
            <v>Esc. Carmen Lyra</v>
          </cell>
          <cell r="Q3150">
            <v>2</v>
          </cell>
          <cell r="R3150">
            <v>5962</v>
          </cell>
        </row>
        <row r="3151">
          <cell r="N3151" t="str">
            <v>Centro Educativo</v>
          </cell>
          <cell r="O3151" t="str">
            <v>Peninsular</v>
          </cell>
          <cell r="P3151" t="str">
            <v>Esc. Cerro Frío</v>
          </cell>
          <cell r="Q3151">
            <v>4</v>
          </cell>
          <cell r="R3151">
            <v>2757</v>
          </cell>
        </row>
        <row r="3152">
          <cell r="N3152" t="str">
            <v>Centro Educativo</v>
          </cell>
          <cell r="O3152" t="str">
            <v>Peninsular</v>
          </cell>
          <cell r="P3152" t="str">
            <v>Esc. Concepción De Paquera</v>
          </cell>
          <cell r="Q3152">
            <v>1</v>
          </cell>
          <cell r="R3152">
            <v>2746</v>
          </cell>
        </row>
        <row r="3153">
          <cell r="N3153" t="str">
            <v>Centro Educativo</v>
          </cell>
          <cell r="O3153" t="str">
            <v>Peninsular</v>
          </cell>
          <cell r="P3153" t="str">
            <v>Esc. Confederacion Suiza</v>
          </cell>
          <cell r="Q3153">
            <v>2</v>
          </cell>
          <cell r="R3153">
            <v>2730</v>
          </cell>
        </row>
        <row r="3154">
          <cell r="N3154" t="str">
            <v>Centro Educativo</v>
          </cell>
          <cell r="O3154" t="str">
            <v>Peninsular</v>
          </cell>
          <cell r="P3154" t="str">
            <v>Esc. Cuajiniquil</v>
          </cell>
          <cell r="Q3154">
            <v>4</v>
          </cell>
          <cell r="R3154">
            <v>2765</v>
          </cell>
        </row>
        <row r="3155">
          <cell r="N3155" t="str">
            <v>Centro Educativo</v>
          </cell>
          <cell r="O3155" t="str">
            <v>Peninsular</v>
          </cell>
          <cell r="P3155" t="str">
            <v>Esc. Dominica</v>
          </cell>
          <cell r="Q3155">
            <v>4</v>
          </cell>
          <cell r="R3155">
            <v>2766</v>
          </cell>
        </row>
        <row r="3156">
          <cell r="N3156" t="str">
            <v>Centro Educativo</v>
          </cell>
          <cell r="O3156" t="str">
            <v>Peninsular</v>
          </cell>
          <cell r="P3156" t="str">
            <v>Esc. Dr. Ricardo Moreno Cañas</v>
          </cell>
          <cell r="Q3156">
            <v>4</v>
          </cell>
          <cell r="R3156">
            <v>2851</v>
          </cell>
        </row>
        <row r="3157">
          <cell r="N3157" t="str">
            <v>Centro Educativo</v>
          </cell>
          <cell r="O3157" t="str">
            <v>Peninsular</v>
          </cell>
          <cell r="P3157" t="str">
            <v>Esc. Dr. Ricardo Moreno Cañas</v>
          </cell>
          <cell r="Q3157">
            <v>4</v>
          </cell>
          <cell r="R3157">
            <v>4740</v>
          </cell>
        </row>
        <row r="3158">
          <cell r="N3158" t="str">
            <v>Centro Educativo</v>
          </cell>
          <cell r="O3158" t="str">
            <v>Peninsular</v>
          </cell>
          <cell r="P3158" t="str">
            <v>Esc. El Coto</v>
          </cell>
          <cell r="Q3158">
            <v>4</v>
          </cell>
          <cell r="R3158">
            <v>2794</v>
          </cell>
        </row>
        <row r="3159">
          <cell r="N3159" t="str">
            <v>Centro Educativo</v>
          </cell>
          <cell r="O3159" t="str">
            <v>Peninsular</v>
          </cell>
          <cell r="P3159" t="str">
            <v>Esc. El Níspero</v>
          </cell>
          <cell r="Q3159">
            <v>4</v>
          </cell>
          <cell r="R3159">
            <v>2796</v>
          </cell>
        </row>
        <row r="3160">
          <cell r="N3160" t="str">
            <v>Centro Educativo</v>
          </cell>
          <cell r="O3160" t="str">
            <v>Peninsular</v>
          </cell>
          <cell r="P3160" t="str">
            <v>Esc. Gigante</v>
          </cell>
          <cell r="Q3160">
            <v>3</v>
          </cell>
          <cell r="R3160">
            <v>2799</v>
          </cell>
        </row>
        <row r="3161">
          <cell r="N3161" t="str">
            <v>Centro Educativo</v>
          </cell>
          <cell r="O3161" t="str">
            <v>Peninsular</v>
          </cell>
          <cell r="P3161" t="str">
            <v>Esc. Guadalupe</v>
          </cell>
          <cell r="Q3161">
            <v>4</v>
          </cell>
          <cell r="R3161">
            <v>2802</v>
          </cell>
        </row>
        <row r="3162">
          <cell r="N3162" t="str">
            <v>Centro Educativo</v>
          </cell>
          <cell r="O3162" t="str">
            <v>Peninsular</v>
          </cell>
          <cell r="P3162" t="str">
            <v>Esc. Guarial</v>
          </cell>
          <cell r="Q3162">
            <v>1</v>
          </cell>
          <cell r="R3162">
            <v>5879</v>
          </cell>
        </row>
        <row r="3163">
          <cell r="N3163" t="str">
            <v>Centro Educativo</v>
          </cell>
          <cell r="O3163" t="str">
            <v>Peninsular</v>
          </cell>
          <cell r="P3163" t="str">
            <v>Esc. I.D.A. Valle Azul</v>
          </cell>
          <cell r="Q3163">
            <v>1</v>
          </cell>
          <cell r="R3163">
            <v>2706</v>
          </cell>
        </row>
        <row r="3164">
          <cell r="N3164" t="str">
            <v>Centro Educativo</v>
          </cell>
          <cell r="O3164" t="str">
            <v>Peninsular</v>
          </cell>
          <cell r="P3164" t="str">
            <v>Esc. Isla De Cedros</v>
          </cell>
          <cell r="Q3164">
            <v>1</v>
          </cell>
          <cell r="R3164">
            <v>2717</v>
          </cell>
        </row>
        <row r="3165">
          <cell r="N3165" t="str">
            <v>Centro Educativo</v>
          </cell>
          <cell r="O3165" t="str">
            <v>Peninsular</v>
          </cell>
          <cell r="P3165" t="str">
            <v>Esc. Isla De Venado</v>
          </cell>
          <cell r="Q3165">
            <v>3</v>
          </cell>
          <cell r="R3165">
            <v>2803</v>
          </cell>
        </row>
        <row r="3166">
          <cell r="N3166" t="str">
            <v>Centro Educativo</v>
          </cell>
          <cell r="O3166" t="str">
            <v>Peninsular</v>
          </cell>
          <cell r="P3166" t="str">
            <v>Esc. Julio Acosta Garcia</v>
          </cell>
          <cell r="Q3166">
            <v>1</v>
          </cell>
          <cell r="R3166">
            <v>4745</v>
          </cell>
        </row>
        <row r="3167">
          <cell r="N3167" t="str">
            <v>Centro Educativo</v>
          </cell>
          <cell r="O3167" t="str">
            <v>Peninsular</v>
          </cell>
          <cell r="P3167" t="str">
            <v>Esc. Julio Acosta García</v>
          </cell>
          <cell r="Q3167">
            <v>1</v>
          </cell>
          <cell r="R3167">
            <v>2808</v>
          </cell>
        </row>
        <row r="3168">
          <cell r="N3168" t="str">
            <v>Centro Educativo</v>
          </cell>
          <cell r="O3168" t="str">
            <v>Peninsular</v>
          </cell>
          <cell r="P3168" t="str">
            <v>Esc. La Abuela</v>
          </cell>
          <cell r="Q3168">
            <v>2</v>
          </cell>
          <cell r="R3168">
            <v>2701</v>
          </cell>
        </row>
        <row r="3169">
          <cell r="N3169" t="str">
            <v>Centro Educativo</v>
          </cell>
          <cell r="O3169" t="str">
            <v>Peninsular</v>
          </cell>
          <cell r="P3169" t="str">
            <v>Esc. La Esperanza (Lepanto)</v>
          </cell>
          <cell r="Q3169">
            <v>3</v>
          </cell>
          <cell r="R3169">
            <v>2797</v>
          </cell>
        </row>
        <row r="3170">
          <cell r="N3170" t="str">
            <v>Centro Educativo</v>
          </cell>
          <cell r="O3170" t="str">
            <v>Peninsular</v>
          </cell>
          <cell r="P3170" t="str">
            <v>Esc. La Esperanza (Paquera)</v>
          </cell>
          <cell r="Q3170">
            <v>2</v>
          </cell>
          <cell r="R3170">
            <v>2809</v>
          </cell>
        </row>
        <row r="3171">
          <cell r="N3171" t="str">
            <v>Centro Educativo</v>
          </cell>
          <cell r="O3171" t="str">
            <v>Peninsular</v>
          </cell>
          <cell r="P3171" t="str">
            <v>Esc. La Florida</v>
          </cell>
          <cell r="Q3171">
            <v>3</v>
          </cell>
          <cell r="R3171">
            <v>2702</v>
          </cell>
        </row>
        <row r="3172">
          <cell r="N3172" t="str">
            <v>Centro Educativo</v>
          </cell>
          <cell r="O3172" t="str">
            <v>Peninsular</v>
          </cell>
          <cell r="P3172" t="str">
            <v>Esc. La Fresca</v>
          </cell>
          <cell r="Q3172">
            <v>4</v>
          </cell>
          <cell r="R3172">
            <v>2811</v>
          </cell>
        </row>
        <row r="3173">
          <cell r="N3173" t="str">
            <v>Centro Educativo</v>
          </cell>
          <cell r="O3173" t="str">
            <v>Peninsular</v>
          </cell>
          <cell r="P3173" t="str">
            <v>Esc. La Gloria</v>
          </cell>
          <cell r="Q3173">
            <v>4</v>
          </cell>
          <cell r="R3173">
            <v>2812</v>
          </cell>
        </row>
        <row r="3174">
          <cell r="N3174" t="str">
            <v>Centro Educativo</v>
          </cell>
          <cell r="O3174" t="str">
            <v>Peninsular</v>
          </cell>
          <cell r="P3174" t="str">
            <v>Esc. La Ilusión</v>
          </cell>
          <cell r="Q3174">
            <v>3</v>
          </cell>
          <cell r="R3174">
            <v>2818</v>
          </cell>
        </row>
        <row r="3175">
          <cell r="N3175" t="str">
            <v>Centro Educativo</v>
          </cell>
          <cell r="O3175" t="str">
            <v>Peninsular</v>
          </cell>
          <cell r="P3175" t="str">
            <v>Esc. La Tigra</v>
          </cell>
          <cell r="Q3175">
            <v>4</v>
          </cell>
          <cell r="R3175">
            <v>2821</v>
          </cell>
        </row>
        <row r="3176">
          <cell r="N3176" t="str">
            <v>Centro Educativo</v>
          </cell>
          <cell r="O3176" t="str">
            <v>Peninsular</v>
          </cell>
          <cell r="P3176" t="str">
            <v>Esc. La Tranquilidad</v>
          </cell>
          <cell r="Q3176">
            <v>2</v>
          </cell>
          <cell r="R3176">
            <v>5890</v>
          </cell>
        </row>
        <row r="3177">
          <cell r="N3177" t="str">
            <v>Centro Educativo</v>
          </cell>
          <cell r="O3177" t="str">
            <v>Peninsular</v>
          </cell>
          <cell r="P3177" t="str">
            <v>Esc. Las Delicias</v>
          </cell>
          <cell r="Q3177">
            <v>2</v>
          </cell>
          <cell r="R3177">
            <v>2789</v>
          </cell>
        </row>
        <row r="3178">
          <cell r="N3178" t="str">
            <v>Centro Educativo</v>
          </cell>
          <cell r="O3178" t="str">
            <v>Peninsular</v>
          </cell>
          <cell r="P3178" t="str">
            <v>Esc. Las Milpas</v>
          </cell>
          <cell r="Q3178">
            <v>4</v>
          </cell>
          <cell r="R3178">
            <v>2825</v>
          </cell>
        </row>
        <row r="3179">
          <cell r="N3179" t="str">
            <v>Centro Educativo</v>
          </cell>
          <cell r="O3179" t="str">
            <v>Peninsular</v>
          </cell>
          <cell r="P3179" t="str">
            <v>Esc. Lepanto</v>
          </cell>
          <cell r="Q3179">
            <v>3</v>
          </cell>
          <cell r="R3179">
            <v>2773</v>
          </cell>
        </row>
        <row r="3180">
          <cell r="N3180" t="str">
            <v>Centro Educativo</v>
          </cell>
          <cell r="O3180" t="str">
            <v>Peninsular</v>
          </cell>
          <cell r="P3180" t="str">
            <v>Esc. Mal Pais</v>
          </cell>
          <cell r="Q3180">
            <v>2</v>
          </cell>
          <cell r="R3180">
            <v>2774</v>
          </cell>
        </row>
        <row r="3181">
          <cell r="N3181" t="str">
            <v>Centro Educativo</v>
          </cell>
          <cell r="O3181" t="str">
            <v>Peninsular</v>
          </cell>
          <cell r="P3181" t="str">
            <v>Esc. Moctezuma</v>
          </cell>
          <cell r="Q3181">
            <v>2</v>
          </cell>
          <cell r="R3181">
            <v>2777</v>
          </cell>
        </row>
        <row r="3182">
          <cell r="N3182" t="str">
            <v>Centro Educativo</v>
          </cell>
          <cell r="O3182" t="str">
            <v>Peninsular</v>
          </cell>
          <cell r="P3182" t="str">
            <v>Esc. Montaña Grande</v>
          </cell>
          <cell r="Q3182">
            <v>3</v>
          </cell>
          <cell r="R3182">
            <v>2776</v>
          </cell>
        </row>
        <row r="3183">
          <cell r="N3183" t="str">
            <v>Centro Educativo</v>
          </cell>
          <cell r="O3183" t="str">
            <v>Peninsular</v>
          </cell>
          <cell r="P3183" t="str">
            <v>Esc. Pánica Dos</v>
          </cell>
          <cell r="Q3183">
            <v>1</v>
          </cell>
          <cell r="R3183">
            <v>2768</v>
          </cell>
        </row>
        <row r="3184">
          <cell r="N3184" t="str">
            <v>Centro Educativo</v>
          </cell>
          <cell r="O3184" t="str">
            <v>Peninsular</v>
          </cell>
          <cell r="P3184" t="str">
            <v>Esc. Pavón</v>
          </cell>
          <cell r="Q3184">
            <v>2</v>
          </cell>
          <cell r="R3184">
            <v>2846</v>
          </cell>
        </row>
        <row r="3185">
          <cell r="N3185" t="str">
            <v>Centro Educativo</v>
          </cell>
          <cell r="O3185" t="str">
            <v>Peninsular</v>
          </cell>
          <cell r="P3185" t="str">
            <v>Esc. Pedro Rosales Reyes</v>
          </cell>
          <cell r="Q3185">
            <v>4</v>
          </cell>
          <cell r="R3185">
            <v>2823</v>
          </cell>
        </row>
        <row r="3186">
          <cell r="N3186" t="str">
            <v>Centro Educativo</v>
          </cell>
          <cell r="O3186" t="str">
            <v>Peninsular</v>
          </cell>
          <cell r="P3186" t="str">
            <v>Esc. Playa Blanca</v>
          </cell>
          <cell r="Q3186">
            <v>3</v>
          </cell>
          <cell r="R3186">
            <v>2703</v>
          </cell>
        </row>
        <row r="3187">
          <cell r="N3187" t="str">
            <v>Centro Educativo</v>
          </cell>
          <cell r="O3187" t="str">
            <v>Peninsular</v>
          </cell>
          <cell r="P3187" t="str">
            <v>Esc. Pochote</v>
          </cell>
          <cell r="Q3187">
            <v>1</v>
          </cell>
          <cell r="R3187">
            <v>2849</v>
          </cell>
        </row>
        <row r="3188">
          <cell r="N3188" t="str">
            <v>Centro Educativo</v>
          </cell>
          <cell r="O3188" t="str">
            <v>Peninsular</v>
          </cell>
          <cell r="P3188" t="str">
            <v>Esc. Pueblo Nuevo</v>
          </cell>
          <cell r="Q3188">
            <v>3</v>
          </cell>
          <cell r="R3188">
            <v>2749</v>
          </cell>
        </row>
        <row r="3189">
          <cell r="N3189" t="str">
            <v>Centro Educativo</v>
          </cell>
          <cell r="O3189" t="str">
            <v>Peninsular</v>
          </cell>
          <cell r="P3189" t="str">
            <v>Esc. Punta Cuchillo</v>
          </cell>
          <cell r="Q3189">
            <v>1</v>
          </cell>
          <cell r="R3189">
            <v>2751</v>
          </cell>
        </row>
        <row r="3190">
          <cell r="N3190" t="str">
            <v>Centro Educativo</v>
          </cell>
          <cell r="O3190" t="str">
            <v>Peninsular</v>
          </cell>
          <cell r="P3190" t="str">
            <v>Esc. Punta De Río</v>
          </cell>
          <cell r="Q3190">
            <v>1</v>
          </cell>
          <cell r="R3190">
            <v>2841</v>
          </cell>
        </row>
        <row r="3191">
          <cell r="N3191" t="str">
            <v>Centro Educativo</v>
          </cell>
          <cell r="O3191" t="str">
            <v>Peninsular</v>
          </cell>
          <cell r="P3191" t="str">
            <v>Esc. Río Frío</v>
          </cell>
          <cell r="Q3191">
            <v>4</v>
          </cell>
          <cell r="R3191">
            <v>2852</v>
          </cell>
        </row>
        <row r="3192">
          <cell r="N3192" t="str">
            <v>Centro Educativo</v>
          </cell>
          <cell r="O3192" t="str">
            <v>Peninsular</v>
          </cell>
          <cell r="P3192" t="str">
            <v>Esc. Río Grande</v>
          </cell>
          <cell r="Q3192">
            <v>1</v>
          </cell>
          <cell r="R3192">
            <v>2853</v>
          </cell>
        </row>
        <row r="3193">
          <cell r="N3193" t="str">
            <v>Centro Educativo</v>
          </cell>
          <cell r="O3193" t="str">
            <v>Peninsular</v>
          </cell>
          <cell r="P3193" t="str">
            <v>Esc. Río Negro</v>
          </cell>
          <cell r="Q3193">
            <v>2</v>
          </cell>
          <cell r="R3193">
            <v>2854</v>
          </cell>
        </row>
        <row r="3194">
          <cell r="N3194" t="str">
            <v>Centro Educativo</v>
          </cell>
          <cell r="O3194" t="str">
            <v>Peninsular</v>
          </cell>
          <cell r="P3194" t="str">
            <v>Esc. Rosa Barquero Azofeifa</v>
          </cell>
          <cell r="Q3194">
            <v>4</v>
          </cell>
          <cell r="R3194">
            <v>2886</v>
          </cell>
        </row>
        <row r="3195">
          <cell r="N3195" t="str">
            <v>Centro Educativo</v>
          </cell>
          <cell r="O3195" t="str">
            <v>Peninsular</v>
          </cell>
          <cell r="P3195" t="str">
            <v>Esc. San Blas</v>
          </cell>
          <cell r="Q3195">
            <v>4</v>
          </cell>
          <cell r="R3195">
            <v>2781</v>
          </cell>
        </row>
        <row r="3196">
          <cell r="N3196" t="str">
            <v>Centro Educativo</v>
          </cell>
          <cell r="O3196" t="str">
            <v>Peninsular</v>
          </cell>
          <cell r="P3196" t="str">
            <v>Esc. San Fernando</v>
          </cell>
          <cell r="Q3196">
            <v>2</v>
          </cell>
          <cell r="R3196">
            <v>2860</v>
          </cell>
        </row>
        <row r="3197">
          <cell r="N3197" t="str">
            <v>Centro Educativo</v>
          </cell>
          <cell r="O3197" t="str">
            <v>Peninsular</v>
          </cell>
          <cell r="P3197" t="str">
            <v>Esc. San Isidro</v>
          </cell>
          <cell r="Q3197">
            <v>2</v>
          </cell>
          <cell r="R3197">
            <v>2785</v>
          </cell>
        </row>
        <row r="3198">
          <cell r="N3198" t="str">
            <v>Centro Educativo</v>
          </cell>
          <cell r="O3198" t="str">
            <v>Peninsular</v>
          </cell>
          <cell r="P3198" t="str">
            <v>Esc. San Miguel</v>
          </cell>
          <cell r="Q3198">
            <v>4</v>
          </cell>
          <cell r="R3198">
            <v>2856</v>
          </cell>
        </row>
        <row r="3199">
          <cell r="N3199" t="str">
            <v>Centro Educativo</v>
          </cell>
          <cell r="O3199" t="str">
            <v>Peninsular</v>
          </cell>
          <cell r="P3199" t="str">
            <v>Esc. San Pedro (Lepanto)</v>
          </cell>
          <cell r="Q3199">
            <v>4</v>
          </cell>
          <cell r="R3199">
            <v>2863</v>
          </cell>
        </row>
        <row r="3200">
          <cell r="N3200" t="str">
            <v>Centro Educativo</v>
          </cell>
          <cell r="O3200" t="str">
            <v>Peninsular</v>
          </cell>
          <cell r="P3200" t="str">
            <v>Esc. San Pedro (Paquera)</v>
          </cell>
          <cell r="Q3200">
            <v>2</v>
          </cell>
          <cell r="R3200">
            <v>5013</v>
          </cell>
        </row>
        <row r="3201">
          <cell r="N3201" t="str">
            <v>Centro Educativo</v>
          </cell>
          <cell r="O3201" t="str">
            <v>Peninsular</v>
          </cell>
          <cell r="P3201" t="str">
            <v>Esc. San Rafael (Lepanto)</v>
          </cell>
          <cell r="Q3201">
            <v>4</v>
          </cell>
          <cell r="R3201">
            <v>2872</v>
          </cell>
        </row>
        <row r="3202">
          <cell r="N3202" t="str">
            <v>Centro Educativo</v>
          </cell>
          <cell r="O3202" t="str">
            <v>Peninsular</v>
          </cell>
          <cell r="P3202" t="str">
            <v>Esc. San Rafael (Paquera)</v>
          </cell>
          <cell r="Q3202">
            <v>1</v>
          </cell>
          <cell r="R3202">
            <v>2871</v>
          </cell>
        </row>
        <row r="3203">
          <cell r="N3203" t="str">
            <v>Centro Educativo</v>
          </cell>
          <cell r="O3203" t="str">
            <v>Peninsular</v>
          </cell>
          <cell r="P3203" t="str">
            <v>Esc. San Ramón (Lepanto)</v>
          </cell>
          <cell r="Q3203">
            <v>4</v>
          </cell>
          <cell r="R3203">
            <v>2865</v>
          </cell>
        </row>
        <row r="3204">
          <cell r="N3204" t="str">
            <v>Centro Educativo</v>
          </cell>
          <cell r="O3204" t="str">
            <v>Peninsular</v>
          </cell>
          <cell r="P3204" t="str">
            <v>Esc. San Ramón De Ario</v>
          </cell>
          <cell r="Q3204">
            <v>2</v>
          </cell>
          <cell r="R3204">
            <v>5012</v>
          </cell>
        </row>
        <row r="3205">
          <cell r="N3205" t="str">
            <v>Centro Educativo</v>
          </cell>
          <cell r="O3205" t="str">
            <v>Peninsular</v>
          </cell>
          <cell r="P3205" t="str">
            <v>Esc. Santa Cecilia</v>
          </cell>
          <cell r="Q3205">
            <v>1</v>
          </cell>
          <cell r="R3205">
            <v>2782</v>
          </cell>
        </row>
        <row r="3206">
          <cell r="N3206" t="str">
            <v>Centro Educativo</v>
          </cell>
          <cell r="O3206" t="str">
            <v>Peninsular</v>
          </cell>
          <cell r="P3206" t="str">
            <v>Esc. Santa Clemencia</v>
          </cell>
          <cell r="Q3206">
            <v>2</v>
          </cell>
          <cell r="R3206">
            <v>2783</v>
          </cell>
        </row>
        <row r="3207">
          <cell r="N3207" t="str">
            <v>Centro Educativo</v>
          </cell>
          <cell r="O3207" t="str">
            <v>Peninsular</v>
          </cell>
          <cell r="P3207" t="str">
            <v>Esc. Santa Fe</v>
          </cell>
          <cell r="Q3207">
            <v>2</v>
          </cell>
          <cell r="R3207">
            <v>6556</v>
          </cell>
        </row>
        <row r="3208">
          <cell r="N3208" t="str">
            <v>Centro Educativo</v>
          </cell>
          <cell r="O3208" t="str">
            <v>Peninsular</v>
          </cell>
          <cell r="P3208" t="str">
            <v>Esc. Santa Teresa</v>
          </cell>
          <cell r="Q3208">
            <v>2</v>
          </cell>
          <cell r="R3208">
            <v>2705</v>
          </cell>
        </row>
        <row r="3209">
          <cell r="N3209" t="str">
            <v>Centro Educativo</v>
          </cell>
          <cell r="O3209" t="str">
            <v>Peninsular</v>
          </cell>
          <cell r="P3209" t="str">
            <v>Esc. Teodoro Salamanca</v>
          </cell>
          <cell r="Q3209">
            <v>2</v>
          </cell>
          <cell r="R3209">
            <v>2786</v>
          </cell>
        </row>
        <row r="3210">
          <cell r="N3210" t="str">
            <v>Centro Educativo</v>
          </cell>
          <cell r="O3210" t="str">
            <v>Peninsular</v>
          </cell>
          <cell r="P3210" t="str">
            <v>Esc. Tobías Montero Cascante</v>
          </cell>
          <cell r="Q3210">
            <v>4</v>
          </cell>
          <cell r="R3210">
            <v>2762</v>
          </cell>
        </row>
        <row r="3211">
          <cell r="N3211" t="str">
            <v>Centro Educativo</v>
          </cell>
          <cell r="O3211" t="str">
            <v>Peninsular</v>
          </cell>
          <cell r="P3211" t="str">
            <v>Essc. Los Mangos</v>
          </cell>
          <cell r="Q3211">
            <v>2</v>
          </cell>
          <cell r="R3211">
            <v>2815</v>
          </cell>
        </row>
        <row r="3212">
          <cell r="N3212" t="str">
            <v>Centro Educativo</v>
          </cell>
          <cell r="O3212" t="str">
            <v>Peninsular</v>
          </cell>
          <cell r="P3212" t="str">
            <v>Liceo Rural De Santa Teresa</v>
          </cell>
          <cell r="Q3212">
            <v>2</v>
          </cell>
          <cell r="R3212">
            <v>5851</v>
          </cell>
        </row>
        <row r="3213">
          <cell r="N3213" t="str">
            <v>Centro Educativo</v>
          </cell>
          <cell r="O3213" t="str">
            <v>Peninsular</v>
          </cell>
          <cell r="P3213" t="str">
            <v>Liceo Rural Isla Venado</v>
          </cell>
          <cell r="Q3213">
            <v>3</v>
          </cell>
          <cell r="R3213">
            <v>5165</v>
          </cell>
        </row>
        <row r="3214">
          <cell r="N3214" t="str">
            <v>Centro Educativo</v>
          </cell>
          <cell r="O3214" t="str">
            <v>Peninsular</v>
          </cell>
          <cell r="P3214" t="str">
            <v>Liceo Rural Rio Grande De Paquera</v>
          </cell>
          <cell r="Q3214">
            <v>1</v>
          </cell>
          <cell r="R3214">
            <v>6568</v>
          </cell>
        </row>
        <row r="3215">
          <cell r="N3215" t="str">
            <v>Centro Educativo</v>
          </cell>
          <cell r="O3215" t="str">
            <v>Peninsular</v>
          </cell>
          <cell r="P3215" t="str">
            <v>Liceo Tambor De Cobano</v>
          </cell>
          <cell r="Q3215">
            <v>2</v>
          </cell>
          <cell r="R3215">
            <v>6959</v>
          </cell>
        </row>
        <row r="3216">
          <cell r="N3216" t="str">
            <v>Centro Educativo</v>
          </cell>
          <cell r="O3216" t="str">
            <v>Peninsular</v>
          </cell>
          <cell r="P3216" t="str">
            <v>Prog. Educ. Abierta Peninsular</v>
          </cell>
          <cell r="Q3216">
            <v>1</v>
          </cell>
          <cell r="R3216">
            <v>6770</v>
          </cell>
        </row>
        <row r="3217">
          <cell r="N3217" t="str">
            <v>Centro Educativo</v>
          </cell>
          <cell r="O3217" t="str">
            <v>Peninsular</v>
          </cell>
          <cell r="P3217" t="str">
            <v>Serv. Itin. Ens. Espec. Peninsular</v>
          </cell>
          <cell r="Q3217">
            <v>4</v>
          </cell>
          <cell r="R3217">
            <v>6812</v>
          </cell>
        </row>
        <row r="3218">
          <cell r="N3218" t="str">
            <v>Centro Educativo</v>
          </cell>
          <cell r="O3218" t="str">
            <v>Pérez Zeledón</v>
          </cell>
          <cell r="P3218" t="str">
            <v>C.T.P. Ambientalista Isaias Retana</v>
          </cell>
          <cell r="Q3218">
            <v>2</v>
          </cell>
          <cell r="R3218">
            <v>6382</v>
          </cell>
        </row>
        <row r="3219">
          <cell r="N3219" t="str">
            <v>Centro Educativo</v>
          </cell>
          <cell r="O3219" t="str">
            <v>Pérez Zeledón</v>
          </cell>
          <cell r="P3219" t="str">
            <v>C.T.P. Ambientalista Isaias Retana</v>
          </cell>
          <cell r="Q3219">
            <v>2</v>
          </cell>
          <cell r="R3219">
            <v>6532</v>
          </cell>
        </row>
        <row r="3220">
          <cell r="N3220" t="str">
            <v>Centro Educativo</v>
          </cell>
          <cell r="O3220" t="str">
            <v>Pérez Zeledón</v>
          </cell>
          <cell r="P3220" t="str">
            <v>C.T.P. De Pejibaye</v>
          </cell>
          <cell r="Q3220">
            <v>8</v>
          </cell>
          <cell r="R3220">
            <v>4168</v>
          </cell>
        </row>
        <row r="3221">
          <cell r="N3221" t="str">
            <v>Centro Educativo</v>
          </cell>
          <cell r="O3221" t="str">
            <v>Pérez Zeledón</v>
          </cell>
          <cell r="P3221" t="str">
            <v>C.T.P. General Viejo</v>
          </cell>
          <cell r="Q3221">
            <v>5</v>
          </cell>
          <cell r="R3221">
            <v>4169</v>
          </cell>
        </row>
        <row r="3222">
          <cell r="N3222" t="str">
            <v>Centro Educativo</v>
          </cell>
          <cell r="O3222" t="str">
            <v>Pérez Zeledón</v>
          </cell>
          <cell r="P3222" t="str">
            <v>C.T.P. Platanares</v>
          </cell>
          <cell r="Q3222">
            <v>7</v>
          </cell>
          <cell r="R3222">
            <v>4167</v>
          </cell>
        </row>
        <row r="3223">
          <cell r="N3223" t="str">
            <v>Centro Educativo</v>
          </cell>
          <cell r="O3223" t="str">
            <v>Pérez Zeledón</v>
          </cell>
          <cell r="P3223" t="str">
            <v>C.T.P. Platanares</v>
          </cell>
          <cell r="Q3223">
            <v>7</v>
          </cell>
          <cell r="R3223">
            <v>5381</v>
          </cell>
        </row>
        <row r="3224">
          <cell r="N3224" t="str">
            <v>Centro Educativo</v>
          </cell>
          <cell r="O3224" t="str">
            <v>Pérez Zeledón</v>
          </cell>
          <cell r="P3224" t="str">
            <v>C.T.P. San Isidro</v>
          </cell>
          <cell r="Q3224">
            <v>3</v>
          </cell>
          <cell r="R3224">
            <v>4166</v>
          </cell>
        </row>
        <row r="3225">
          <cell r="N3225" t="str">
            <v>Centro Educativo</v>
          </cell>
          <cell r="O3225" t="str">
            <v>Pérez Zeledón</v>
          </cell>
          <cell r="P3225" t="str">
            <v>C.T.P. San Isidro</v>
          </cell>
          <cell r="Q3225">
            <v>3</v>
          </cell>
          <cell r="R3225">
            <v>4409</v>
          </cell>
        </row>
        <row r="3226">
          <cell r="N3226" t="str">
            <v>Centro Educativo</v>
          </cell>
          <cell r="O3226" t="str">
            <v>Pérez Zeledón</v>
          </cell>
          <cell r="P3226" t="str">
            <v>Caipad Asopafam</v>
          </cell>
          <cell r="Q3226">
            <v>3</v>
          </cell>
          <cell r="R3226">
            <v>5448</v>
          </cell>
        </row>
        <row r="3227">
          <cell r="N3227" t="str">
            <v>Centro Educativo</v>
          </cell>
          <cell r="O3227" t="str">
            <v>Pérez Zeledón</v>
          </cell>
          <cell r="P3227" t="str">
            <v>Cindea Lomas De Cocorí</v>
          </cell>
          <cell r="Q3227">
            <v>10</v>
          </cell>
          <cell r="R3227">
            <v>5888</v>
          </cell>
        </row>
        <row r="3228">
          <cell r="N3228" t="str">
            <v>Centro Educativo</v>
          </cell>
          <cell r="O3228" t="str">
            <v>Pérez Zeledón</v>
          </cell>
          <cell r="P3228" t="str">
            <v>Cindea Pejibaye (Pérez Zeledón)</v>
          </cell>
          <cell r="Q3228">
            <v>8</v>
          </cell>
          <cell r="R3228">
            <v>6516</v>
          </cell>
        </row>
        <row r="3229">
          <cell r="N3229" t="str">
            <v>Centro Educativo</v>
          </cell>
          <cell r="O3229" t="str">
            <v>Pérez Zeledón</v>
          </cell>
          <cell r="P3229" t="str">
            <v>Cnvmts. Esc. 12 De Marzo</v>
          </cell>
          <cell r="Q3229">
            <v>1</v>
          </cell>
          <cell r="R3229">
            <v>6248</v>
          </cell>
        </row>
        <row r="3230">
          <cell r="N3230" t="str">
            <v>Centro Educativo</v>
          </cell>
          <cell r="O3230" t="str">
            <v>Pérez Zeledón</v>
          </cell>
          <cell r="P3230" t="str">
            <v>Cnvmts. Esc. Pedro Pérez Zeledón</v>
          </cell>
          <cell r="Q3230">
            <v>1</v>
          </cell>
          <cell r="R3230">
            <v>6248</v>
          </cell>
        </row>
        <row r="3231">
          <cell r="N3231" t="str">
            <v>Centro Educativo</v>
          </cell>
          <cell r="O3231" t="str">
            <v>Pérez Zeledón</v>
          </cell>
          <cell r="P3231" t="str">
            <v>Enseñanza Especial San Isidro Del General</v>
          </cell>
          <cell r="Q3231">
            <v>1</v>
          </cell>
          <cell r="R3231">
            <v>4402</v>
          </cell>
        </row>
        <row r="3232">
          <cell r="N3232" t="str">
            <v>Centro Educativo</v>
          </cell>
          <cell r="O3232" t="str">
            <v>Pérez Zeledón</v>
          </cell>
          <cell r="P3232" t="str">
            <v>Esc. 12 De Marzo De 1948</v>
          </cell>
          <cell r="Q3232">
            <v>1</v>
          </cell>
          <cell r="R3232">
            <v>1028</v>
          </cell>
        </row>
        <row r="3233">
          <cell r="N3233" t="str">
            <v>Centro Educativo</v>
          </cell>
          <cell r="O3233" t="str">
            <v>Pérez Zeledón</v>
          </cell>
          <cell r="P3233" t="str">
            <v>Esc. Aguas Buenas</v>
          </cell>
          <cell r="Q3233">
            <v>7</v>
          </cell>
          <cell r="R3233">
            <v>724</v>
          </cell>
        </row>
        <row r="3234">
          <cell r="N3234" t="str">
            <v>Centro Educativo</v>
          </cell>
          <cell r="O3234" t="str">
            <v>Pérez Zeledón</v>
          </cell>
          <cell r="P3234" t="str">
            <v>Esc. Alto De La Perla</v>
          </cell>
          <cell r="Q3234">
            <v>4</v>
          </cell>
          <cell r="R3234">
            <v>1064</v>
          </cell>
        </row>
        <row r="3235">
          <cell r="N3235" t="str">
            <v>Centro Educativo</v>
          </cell>
          <cell r="O3235" t="str">
            <v>Pérez Zeledón</v>
          </cell>
          <cell r="P3235" t="str">
            <v>Esc. Alto De La Trinidad</v>
          </cell>
          <cell r="Q3235">
            <v>8</v>
          </cell>
          <cell r="R3235">
            <v>952</v>
          </cell>
        </row>
        <row r="3236">
          <cell r="N3236" t="str">
            <v>Centro Educativo</v>
          </cell>
          <cell r="O3236" t="str">
            <v>Pérez Zeledón</v>
          </cell>
          <cell r="P3236" t="str">
            <v>Esc. Arco Iris</v>
          </cell>
          <cell r="Q3236">
            <v>6</v>
          </cell>
          <cell r="R3236">
            <v>6557</v>
          </cell>
        </row>
        <row r="3237">
          <cell r="N3237" t="str">
            <v>Centro Educativo</v>
          </cell>
          <cell r="O3237" t="str">
            <v>Pérez Zeledón</v>
          </cell>
          <cell r="P3237" t="str">
            <v>Esc. Bajo De Las Bonitas</v>
          </cell>
          <cell r="Q3237">
            <v>7</v>
          </cell>
          <cell r="R3237">
            <v>758</v>
          </cell>
        </row>
        <row r="3238">
          <cell r="N3238" t="str">
            <v>Centro Educativo</v>
          </cell>
          <cell r="O3238" t="str">
            <v>Pérez Zeledón</v>
          </cell>
          <cell r="P3238" t="str">
            <v>Esc. Bajo Las Brisas</v>
          </cell>
          <cell r="Q3238">
            <v>6</v>
          </cell>
          <cell r="R3238">
            <v>986</v>
          </cell>
        </row>
        <row r="3239">
          <cell r="N3239" t="str">
            <v>Centro Educativo</v>
          </cell>
          <cell r="O3239" t="str">
            <v>Pérez Zeledón</v>
          </cell>
          <cell r="P3239" t="str">
            <v>Esc. Bajo Las Esperanzas</v>
          </cell>
          <cell r="Q3239">
            <v>10</v>
          </cell>
          <cell r="R3239">
            <v>836</v>
          </cell>
        </row>
        <row r="3240">
          <cell r="N3240" t="str">
            <v>Centro Educativo</v>
          </cell>
          <cell r="O3240" t="str">
            <v>Pérez Zeledón</v>
          </cell>
          <cell r="P3240" t="str">
            <v>Esc. Barrio Nuevo</v>
          </cell>
          <cell r="Q3240">
            <v>8</v>
          </cell>
          <cell r="R3240">
            <v>771</v>
          </cell>
        </row>
        <row r="3241">
          <cell r="N3241" t="str">
            <v>Centro Educativo</v>
          </cell>
          <cell r="O3241" t="str">
            <v>Pérez Zeledón</v>
          </cell>
          <cell r="P3241" t="str">
            <v>Esc. Barú</v>
          </cell>
          <cell r="Q3241">
            <v>4</v>
          </cell>
          <cell r="R3241">
            <v>774</v>
          </cell>
        </row>
        <row r="3242">
          <cell r="N3242" t="str">
            <v>Centro Educativo</v>
          </cell>
          <cell r="O3242" t="str">
            <v>Pérez Zeledón</v>
          </cell>
          <cell r="P3242" t="str">
            <v>Esc. Bella Vista</v>
          </cell>
          <cell r="Q3242">
            <v>8</v>
          </cell>
          <cell r="R3242">
            <v>1069</v>
          </cell>
        </row>
        <row r="3243">
          <cell r="N3243" t="str">
            <v>Centro Educativo</v>
          </cell>
          <cell r="O3243" t="str">
            <v>Pérez Zeledón</v>
          </cell>
          <cell r="P3243" t="str">
            <v>Esc. Berlín</v>
          </cell>
          <cell r="Q3243">
            <v>2</v>
          </cell>
          <cell r="R3243">
            <v>800</v>
          </cell>
        </row>
        <row r="3244">
          <cell r="N3244" t="str">
            <v>Centro Educativo</v>
          </cell>
          <cell r="O3244" t="str">
            <v>Pérez Zeledón</v>
          </cell>
          <cell r="P3244" t="str">
            <v>Esc. Buena Vista</v>
          </cell>
          <cell r="Q3244">
            <v>5</v>
          </cell>
          <cell r="R3244">
            <v>783</v>
          </cell>
        </row>
        <row r="3245">
          <cell r="N3245" t="str">
            <v>Centro Educativo</v>
          </cell>
          <cell r="O3245" t="str">
            <v>Pérez Zeledón</v>
          </cell>
          <cell r="P3245" t="str">
            <v>Esc. Buenos Aires</v>
          </cell>
          <cell r="Q3245">
            <v>7</v>
          </cell>
          <cell r="R3245">
            <v>1073</v>
          </cell>
        </row>
        <row r="3246">
          <cell r="N3246" t="str">
            <v>Centro Educativo</v>
          </cell>
          <cell r="O3246" t="str">
            <v>Pérez Zeledón</v>
          </cell>
          <cell r="P3246" t="str">
            <v>Esc. California</v>
          </cell>
          <cell r="Q3246">
            <v>2</v>
          </cell>
          <cell r="R3246">
            <v>1076</v>
          </cell>
        </row>
        <row r="3247">
          <cell r="N3247" t="str">
            <v>Centro Educativo</v>
          </cell>
          <cell r="O3247" t="str">
            <v>Pérez Zeledón</v>
          </cell>
          <cell r="P3247" t="str">
            <v>Esc. Calle Mora</v>
          </cell>
          <cell r="Q3247">
            <v>2</v>
          </cell>
          <cell r="R3247">
            <v>793</v>
          </cell>
        </row>
        <row r="3248">
          <cell r="N3248" t="str">
            <v>Centro Educativo</v>
          </cell>
          <cell r="O3248" t="str">
            <v>Pérez Zeledón</v>
          </cell>
          <cell r="P3248" t="str">
            <v>Esc. Calle Mora Arriba</v>
          </cell>
          <cell r="Q3248">
            <v>2</v>
          </cell>
          <cell r="R3248">
            <v>792</v>
          </cell>
        </row>
        <row r="3249">
          <cell r="N3249" t="str">
            <v>Centro Educativo</v>
          </cell>
          <cell r="O3249" t="str">
            <v>Pérez Zeledón</v>
          </cell>
          <cell r="P3249" t="str">
            <v>Esc. Canaan</v>
          </cell>
          <cell r="Q3249">
            <v>5</v>
          </cell>
          <cell r="R3249">
            <v>799</v>
          </cell>
        </row>
        <row r="3250">
          <cell r="N3250" t="str">
            <v>Centro Educativo</v>
          </cell>
          <cell r="O3250" t="str">
            <v>Pérez Zeledón</v>
          </cell>
          <cell r="P3250" t="str">
            <v>Esc. Carlos Luis Valverde Vega</v>
          </cell>
          <cell r="Q3250">
            <v>4</v>
          </cell>
          <cell r="R3250">
            <v>875</v>
          </cell>
        </row>
        <row r="3251">
          <cell r="N3251" t="str">
            <v>Centro Educativo</v>
          </cell>
          <cell r="O3251" t="str">
            <v>Pérez Zeledón</v>
          </cell>
          <cell r="P3251" t="str">
            <v>Esc. Chimirol</v>
          </cell>
          <cell r="Q3251">
            <v>5</v>
          </cell>
          <cell r="R3251">
            <v>807</v>
          </cell>
        </row>
        <row r="3252">
          <cell r="N3252" t="str">
            <v>Centro Educativo</v>
          </cell>
          <cell r="O3252" t="str">
            <v>Pérez Zeledón</v>
          </cell>
          <cell r="P3252" t="str">
            <v>Esc. China Kichá</v>
          </cell>
          <cell r="Q3252">
            <v>8</v>
          </cell>
          <cell r="R3252">
            <v>809</v>
          </cell>
        </row>
        <row r="3253">
          <cell r="N3253" t="str">
            <v>Centro Educativo</v>
          </cell>
          <cell r="O3253" t="str">
            <v>Pérez Zeledón</v>
          </cell>
          <cell r="P3253" t="str">
            <v>Esc. Chontales</v>
          </cell>
          <cell r="Q3253">
            <v>4</v>
          </cell>
          <cell r="R3253">
            <v>1045</v>
          </cell>
        </row>
        <row r="3254">
          <cell r="N3254" t="str">
            <v>Centro Educativo</v>
          </cell>
          <cell r="O3254" t="str">
            <v>Pérez Zeledón</v>
          </cell>
          <cell r="P3254" t="str">
            <v>Esc. Cocori</v>
          </cell>
          <cell r="Q3254">
            <v>10</v>
          </cell>
          <cell r="R3254">
            <v>4407</v>
          </cell>
        </row>
        <row r="3255">
          <cell r="N3255" t="str">
            <v>Centro Educativo</v>
          </cell>
          <cell r="O3255" t="str">
            <v>Pérez Zeledón</v>
          </cell>
          <cell r="P3255" t="str">
            <v>Esc. Cocorí</v>
          </cell>
          <cell r="Q3255">
            <v>10</v>
          </cell>
          <cell r="R3255">
            <v>887</v>
          </cell>
        </row>
        <row r="3256">
          <cell r="N3256" t="str">
            <v>Centro Educativo</v>
          </cell>
          <cell r="O3256" t="str">
            <v>Pérez Zeledón</v>
          </cell>
          <cell r="P3256" t="str">
            <v>Esc. Concepción</v>
          </cell>
          <cell r="Q3256">
            <v>7</v>
          </cell>
          <cell r="R3256">
            <v>811</v>
          </cell>
        </row>
        <row r="3257">
          <cell r="N3257" t="str">
            <v>Centro Educativo</v>
          </cell>
          <cell r="O3257" t="str">
            <v>Pérez Zeledón</v>
          </cell>
          <cell r="P3257" t="str">
            <v>Esc. Corralillo</v>
          </cell>
          <cell r="Q3257">
            <v>8</v>
          </cell>
          <cell r="R3257">
            <v>786</v>
          </cell>
        </row>
        <row r="3258">
          <cell r="N3258" t="str">
            <v>Centro Educativo</v>
          </cell>
          <cell r="O3258" t="str">
            <v>Pérez Zeledón</v>
          </cell>
          <cell r="P3258" t="str">
            <v>Esc. Cristo Rey (San Isidro De El General)</v>
          </cell>
          <cell r="Q3258">
            <v>10</v>
          </cell>
          <cell r="R3258">
            <v>4942</v>
          </cell>
        </row>
        <row r="3259">
          <cell r="N3259" t="str">
            <v>Centro Educativo</v>
          </cell>
          <cell r="O3259" t="str">
            <v>Pérez Zeledón</v>
          </cell>
          <cell r="P3259" t="str">
            <v>Esc. Cristo Rey (San Pedro)</v>
          </cell>
          <cell r="Q3259">
            <v>9</v>
          </cell>
          <cell r="R3259">
            <v>744</v>
          </cell>
        </row>
        <row r="3260">
          <cell r="N3260" t="str">
            <v>Centro Educativo</v>
          </cell>
          <cell r="O3260" t="str">
            <v>Pérez Zeledón</v>
          </cell>
          <cell r="P3260" t="str">
            <v>Esc. Daniel Flores Zavaleta</v>
          </cell>
          <cell r="Q3260">
            <v>3</v>
          </cell>
          <cell r="R3260">
            <v>823</v>
          </cell>
        </row>
        <row r="3261">
          <cell r="N3261" t="str">
            <v>Centro Educativo</v>
          </cell>
          <cell r="O3261" t="str">
            <v>Pérez Zeledón</v>
          </cell>
          <cell r="P3261" t="str">
            <v>Esc. Desamparados</v>
          </cell>
          <cell r="Q3261">
            <v>8</v>
          </cell>
          <cell r="R3261">
            <v>829</v>
          </cell>
        </row>
        <row r="3262">
          <cell r="N3262" t="str">
            <v>Centro Educativo</v>
          </cell>
          <cell r="O3262" t="str">
            <v>Pérez Zeledón</v>
          </cell>
          <cell r="P3262" t="str">
            <v>Esc. División</v>
          </cell>
          <cell r="Q3262">
            <v>2</v>
          </cell>
          <cell r="R3262">
            <v>830</v>
          </cell>
        </row>
        <row r="3263">
          <cell r="N3263" t="str">
            <v>Centro Educativo</v>
          </cell>
          <cell r="O3263" t="str">
            <v>Pérez Zeledón</v>
          </cell>
          <cell r="P3263" t="str">
            <v>Esc. Dominical</v>
          </cell>
          <cell r="Q3263">
            <v>4</v>
          </cell>
          <cell r="R3263">
            <v>831</v>
          </cell>
        </row>
        <row r="3264">
          <cell r="N3264" t="str">
            <v>Centro Educativo</v>
          </cell>
          <cell r="O3264" t="str">
            <v>Pérez Zeledón</v>
          </cell>
          <cell r="P3264" t="str">
            <v>Esc. Dominicalito</v>
          </cell>
          <cell r="Q3264">
            <v>4</v>
          </cell>
          <cell r="R3264">
            <v>1024</v>
          </cell>
        </row>
        <row r="3265">
          <cell r="N3265" t="str">
            <v>Centro Educativo</v>
          </cell>
          <cell r="O3265" t="str">
            <v>Pérez Zeledón</v>
          </cell>
          <cell r="P3265" t="str">
            <v>Esc. Dr. Rafael Angel Calderón Guardia</v>
          </cell>
          <cell r="Q3265">
            <v>1</v>
          </cell>
          <cell r="R3265">
            <v>746</v>
          </cell>
        </row>
        <row r="3266">
          <cell r="N3266" t="str">
            <v>Centro Educativo</v>
          </cell>
          <cell r="O3266" t="str">
            <v>Pérez Zeledón</v>
          </cell>
          <cell r="P3266" t="str">
            <v>Esc. El Aguila</v>
          </cell>
          <cell r="Q3266">
            <v>8</v>
          </cell>
          <cell r="R3266">
            <v>834</v>
          </cell>
        </row>
        <row r="3267">
          <cell r="N3267" t="str">
            <v>Centro Educativo</v>
          </cell>
          <cell r="O3267" t="str">
            <v>Pérez Zeledón</v>
          </cell>
          <cell r="P3267" t="str">
            <v>Esc. El Brujo</v>
          </cell>
          <cell r="Q3267">
            <v>2</v>
          </cell>
          <cell r="R3267">
            <v>837</v>
          </cell>
        </row>
        <row r="3268">
          <cell r="N3268" t="str">
            <v>Centro Educativo</v>
          </cell>
          <cell r="O3268" t="str">
            <v>Pérez Zeledón</v>
          </cell>
          <cell r="P3268" t="str">
            <v>Esc. El Carmen</v>
          </cell>
          <cell r="Q3268">
            <v>6</v>
          </cell>
          <cell r="R3268">
            <v>838</v>
          </cell>
        </row>
        <row r="3269">
          <cell r="N3269" t="str">
            <v>Centro Educativo</v>
          </cell>
          <cell r="O3269" t="str">
            <v>Pérez Zeledón</v>
          </cell>
          <cell r="P3269" t="str">
            <v>Esc. El Cedral</v>
          </cell>
          <cell r="Q3269">
            <v>6</v>
          </cell>
          <cell r="R3269">
            <v>840</v>
          </cell>
        </row>
        <row r="3270">
          <cell r="N3270" t="str">
            <v>Centro Educativo</v>
          </cell>
          <cell r="O3270" t="str">
            <v>Pérez Zeledón</v>
          </cell>
          <cell r="P3270" t="str">
            <v>Esc. El Ceibo</v>
          </cell>
          <cell r="Q3270">
            <v>10</v>
          </cell>
          <cell r="R3270">
            <v>841</v>
          </cell>
        </row>
        <row r="3271">
          <cell r="N3271" t="str">
            <v>Centro Educativo</v>
          </cell>
          <cell r="O3271" t="str">
            <v>Pérez Zeledón</v>
          </cell>
          <cell r="P3271" t="str">
            <v>Esc. El Hoyon</v>
          </cell>
          <cell r="Q3271">
            <v>1</v>
          </cell>
          <cell r="R3271">
            <v>859</v>
          </cell>
        </row>
        <row r="3272">
          <cell r="N3272" t="str">
            <v>Centro Educativo</v>
          </cell>
          <cell r="O3272" t="str">
            <v>Pérez Zeledón</v>
          </cell>
          <cell r="P3272" t="str">
            <v>Esc. El Jardín</v>
          </cell>
          <cell r="Q3272">
            <v>2</v>
          </cell>
          <cell r="R3272">
            <v>880</v>
          </cell>
        </row>
        <row r="3273">
          <cell r="N3273" t="str">
            <v>Centro Educativo</v>
          </cell>
          <cell r="O3273" t="str">
            <v>Pérez Zeledón</v>
          </cell>
          <cell r="P3273" t="str">
            <v>Esc. El Llano</v>
          </cell>
          <cell r="Q3273">
            <v>2</v>
          </cell>
          <cell r="R3273">
            <v>898</v>
          </cell>
        </row>
        <row r="3274">
          <cell r="N3274" t="str">
            <v>Centro Educativo</v>
          </cell>
          <cell r="O3274" t="str">
            <v>Pérez Zeledón</v>
          </cell>
          <cell r="P3274" t="str">
            <v>Esc. El Nivel</v>
          </cell>
          <cell r="Q3274">
            <v>2</v>
          </cell>
          <cell r="R3274">
            <v>845</v>
          </cell>
        </row>
        <row r="3275">
          <cell r="N3275" t="str">
            <v>Centro Educativo</v>
          </cell>
          <cell r="O3275" t="str">
            <v>Pérez Zeledón</v>
          </cell>
          <cell r="P3275" t="str">
            <v>Esc. El Páramo</v>
          </cell>
          <cell r="Q3275">
            <v>2</v>
          </cell>
          <cell r="R3275">
            <v>1062</v>
          </cell>
        </row>
        <row r="3276">
          <cell r="N3276" t="str">
            <v>Centro Educativo</v>
          </cell>
          <cell r="O3276" t="str">
            <v>Pérez Zeledón</v>
          </cell>
          <cell r="P3276" t="str">
            <v>Esc. El Peje</v>
          </cell>
          <cell r="Q3276">
            <v>3</v>
          </cell>
          <cell r="R3276">
            <v>994</v>
          </cell>
        </row>
        <row r="3277">
          <cell r="N3277" t="str">
            <v>Centro Educativo</v>
          </cell>
          <cell r="O3277" t="str">
            <v>Pérez Zeledón</v>
          </cell>
          <cell r="P3277" t="str">
            <v>Esc. El Pilar</v>
          </cell>
          <cell r="Q3277">
            <v>6</v>
          </cell>
          <cell r="R3277">
            <v>1046</v>
          </cell>
        </row>
        <row r="3278">
          <cell r="N3278" t="str">
            <v>Centro Educativo</v>
          </cell>
          <cell r="O3278" t="str">
            <v>Pérez Zeledón</v>
          </cell>
          <cell r="P3278" t="str">
            <v>Esc. El Progreso</v>
          </cell>
          <cell r="Q3278">
            <v>8</v>
          </cell>
          <cell r="R3278">
            <v>735</v>
          </cell>
        </row>
        <row r="3279">
          <cell r="N3279" t="str">
            <v>Centro Educativo</v>
          </cell>
          <cell r="O3279" t="str">
            <v>Pérez Zeledón</v>
          </cell>
          <cell r="P3279" t="str">
            <v>Esc. El Quemado</v>
          </cell>
          <cell r="Q3279">
            <v>6</v>
          </cell>
          <cell r="R3279">
            <v>839</v>
          </cell>
        </row>
        <row r="3280">
          <cell r="N3280" t="str">
            <v>Centro Educativo</v>
          </cell>
          <cell r="O3280" t="str">
            <v>Pérez Zeledón</v>
          </cell>
          <cell r="P3280" t="str">
            <v>Esc. El Roble</v>
          </cell>
          <cell r="Q3280">
            <v>4</v>
          </cell>
          <cell r="R3280">
            <v>848</v>
          </cell>
        </row>
        <row r="3281">
          <cell r="N3281" t="str">
            <v>Centro Educativo</v>
          </cell>
          <cell r="O3281" t="str">
            <v>Pérez Zeledón</v>
          </cell>
          <cell r="P3281" t="str">
            <v>Esc. El Socorro</v>
          </cell>
          <cell r="Q3281">
            <v>7</v>
          </cell>
          <cell r="R3281">
            <v>849</v>
          </cell>
        </row>
        <row r="3282">
          <cell r="N3282" t="str">
            <v>Centro Educativo</v>
          </cell>
          <cell r="O3282" t="str">
            <v>Pérez Zeledón</v>
          </cell>
          <cell r="P3282" t="str">
            <v>Esc. El Tirra</v>
          </cell>
          <cell r="Q3282">
            <v>5</v>
          </cell>
          <cell r="R3282">
            <v>738</v>
          </cell>
        </row>
        <row r="3283">
          <cell r="N3283" t="str">
            <v>Centro Educativo</v>
          </cell>
          <cell r="O3283" t="str">
            <v>Pérez Zeledón</v>
          </cell>
          <cell r="P3283" t="str">
            <v>Esc. El Torito</v>
          </cell>
          <cell r="Q3283">
            <v>4</v>
          </cell>
          <cell r="R3283">
            <v>769</v>
          </cell>
        </row>
        <row r="3284">
          <cell r="N3284" t="str">
            <v>Centro Educativo</v>
          </cell>
          <cell r="O3284" t="str">
            <v>Pérez Zeledón</v>
          </cell>
          <cell r="P3284" t="str">
            <v>Esc. El Zapote</v>
          </cell>
          <cell r="Q3284">
            <v>8</v>
          </cell>
          <cell r="R3284">
            <v>1026</v>
          </cell>
        </row>
        <row r="3285">
          <cell r="N3285" t="str">
            <v>Centro Educativo</v>
          </cell>
          <cell r="O3285" t="str">
            <v>Pérez Zeledón</v>
          </cell>
          <cell r="P3285" t="str">
            <v>Esc. Escaleras</v>
          </cell>
          <cell r="Q3285">
            <v>4</v>
          </cell>
          <cell r="R3285">
            <v>765</v>
          </cell>
        </row>
        <row r="3286">
          <cell r="N3286" t="str">
            <v>Centro Educativo</v>
          </cell>
          <cell r="O3286" t="str">
            <v>Pérez Zeledón</v>
          </cell>
          <cell r="P3286" t="str">
            <v>Esc. Fátima</v>
          </cell>
          <cell r="Q3286">
            <v>9</v>
          </cell>
          <cell r="R3286">
            <v>825</v>
          </cell>
        </row>
        <row r="3287">
          <cell r="N3287" t="str">
            <v>Centro Educativo</v>
          </cell>
          <cell r="O3287" t="str">
            <v>Pérez Zeledón</v>
          </cell>
          <cell r="P3287" t="str">
            <v>Esc. Fernando Valverde Vega</v>
          </cell>
          <cell r="Q3287">
            <v>5</v>
          </cell>
          <cell r="R3287">
            <v>844</v>
          </cell>
        </row>
        <row r="3288">
          <cell r="N3288" t="str">
            <v>Centro Educativo</v>
          </cell>
          <cell r="O3288" t="str">
            <v>Pérez Zeledón</v>
          </cell>
          <cell r="P3288" t="str">
            <v>Esc. Florencia De Matazanos</v>
          </cell>
          <cell r="Q3288">
            <v>2</v>
          </cell>
          <cell r="R3288">
            <v>989</v>
          </cell>
        </row>
        <row r="3289">
          <cell r="N3289" t="str">
            <v>Centro Educativo</v>
          </cell>
          <cell r="O3289" t="str">
            <v>Pérez Zeledón</v>
          </cell>
          <cell r="P3289" t="str">
            <v>Esc. Francisco Morazán Quesada</v>
          </cell>
          <cell r="Q3289">
            <v>1</v>
          </cell>
          <cell r="R3289">
            <v>912</v>
          </cell>
        </row>
        <row r="3290">
          <cell r="N3290" t="str">
            <v>Centro Educativo</v>
          </cell>
          <cell r="O3290" t="str">
            <v>Pérez Zeledón</v>
          </cell>
          <cell r="P3290" t="str">
            <v>Esc. Guadalupe (Pejibaye)</v>
          </cell>
          <cell r="Q3290">
            <v>8</v>
          </cell>
          <cell r="R3290">
            <v>856</v>
          </cell>
        </row>
        <row r="3291">
          <cell r="N3291" t="str">
            <v>Centro Educativo</v>
          </cell>
          <cell r="O3291" t="str">
            <v>Pérez Zeledón</v>
          </cell>
          <cell r="P3291" t="str">
            <v>Esc. Guadalupe (Rivas)</v>
          </cell>
          <cell r="Q3291">
            <v>5</v>
          </cell>
          <cell r="R3291">
            <v>4943</v>
          </cell>
        </row>
        <row r="3292">
          <cell r="N3292" t="str">
            <v>Centro Educativo</v>
          </cell>
          <cell r="O3292" t="str">
            <v>Pérez Zeledón</v>
          </cell>
          <cell r="P3292" t="str">
            <v>Esc. Gustavo Agüero Barrantes</v>
          </cell>
          <cell r="Q3292">
            <v>2</v>
          </cell>
          <cell r="R3292">
            <v>988</v>
          </cell>
        </row>
        <row r="3293">
          <cell r="N3293" t="str">
            <v>Centro Educativo</v>
          </cell>
          <cell r="O3293" t="str">
            <v>Pérez Zeledón</v>
          </cell>
          <cell r="P3293" t="str">
            <v>Esc. Hernán Rodríguez Ruíz</v>
          </cell>
          <cell r="Q3293">
            <v>3</v>
          </cell>
          <cell r="R3293">
            <v>922</v>
          </cell>
        </row>
        <row r="3294">
          <cell r="N3294" t="str">
            <v>Centro Educativo</v>
          </cell>
          <cell r="O3294" t="str">
            <v>Pérez Zeledón</v>
          </cell>
          <cell r="P3294" t="str">
            <v>Esc. Herradura</v>
          </cell>
          <cell r="Q3294">
            <v>5</v>
          </cell>
          <cell r="R3294">
            <v>858</v>
          </cell>
        </row>
        <row r="3295">
          <cell r="N3295" t="str">
            <v>Centro Educativo</v>
          </cell>
          <cell r="O3295" t="str">
            <v>Pérez Zeledón</v>
          </cell>
          <cell r="P3295" t="str">
            <v>Esc. I.D.A. Jorón</v>
          </cell>
          <cell r="Q3295">
            <v>3</v>
          </cell>
          <cell r="R3295">
            <v>723</v>
          </cell>
        </row>
        <row r="3296">
          <cell r="N3296" t="str">
            <v>Centro Educativo</v>
          </cell>
          <cell r="O3296" t="str">
            <v>Pérez Zeledón</v>
          </cell>
          <cell r="P3296" t="str">
            <v>Esc. Ignacio Durán Vega</v>
          </cell>
          <cell r="Q3296">
            <v>2</v>
          </cell>
          <cell r="R3296">
            <v>900</v>
          </cell>
        </row>
        <row r="3297">
          <cell r="N3297" t="str">
            <v>Centro Educativo</v>
          </cell>
          <cell r="O3297" t="str">
            <v>Pérez Zeledón</v>
          </cell>
          <cell r="P3297" t="str">
            <v>Esc. Jerusalen 3m</v>
          </cell>
          <cell r="Q3297">
            <v>10</v>
          </cell>
          <cell r="R3297">
            <v>761</v>
          </cell>
        </row>
        <row r="3298">
          <cell r="N3298" t="str">
            <v>Centro Educativo</v>
          </cell>
          <cell r="O3298" t="str">
            <v>Pérez Zeledón</v>
          </cell>
          <cell r="P3298" t="str">
            <v>Esc. José Breinderhoff</v>
          </cell>
          <cell r="Q3298">
            <v>3</v>
          </cell>
          <cell r="R3298">
            <v>901</v>
          </cell>
        </row>
        <row r="3299">
          <cell r="N3299" t="str">
            <v>Centro Educativo</v>
          </cell>
          <cell r="O3299" t="str">
            <v>Pérez Zeledón</v>
          </cell>
          <cell r="P3299" t="str">
            <v>Esc. José María Chaverri Picado</v>
          </cell>
          <cell r="Q3299">
            <v>4</v>
          </cell>
          <cell r="R3299">
            <v>972</v>
          </cell>
        </row>
        <row r="3300">
          <cell r="N3300" t="str">
            <v>Centro Educativo</v>
          </cell>
          <cell r="O3300" t="str">
            <v>Pérez Zeledón</v>
          </cell>
          <cell r="P3300" t="str">
            <v>Esc. Juan Valverde Mora</v>
          </cell>
          <cell r="Q3300">
            <v>5</v>
          </cell>
          <cell r="R3300">
            <v>947</v>
          </cell>
        </row>
        <row r="3301">
          <cell r="N3301" t="str">
            <v>Centro Educativo</v>
          </cell>
          <cell r="O3301" t="str">
            <v>Pérez Zeledón</v>
          </cell>
          <cell r="P3301" t="str">
            <v>Esc. Juan Valverde Mora</v>
          </cell>
          <cell r="Q3301">
            <v>5</v>
          </cell>
          <cell r="R3301">
            <v>4412</v>
          </cell>
        </row>
        <row r="3302">
          <cell r="N3302" t="str">
            <v>Centro Educativo</v>
          </cell>
          <cell r="O3302" t="str">
            <v>Pérez Zeledón</v>
          </cell>
          <cell r="P3302" t="str">
            <v>Esc. La Alfombra</v>
          </cell>
          <cell r="Q3302">
            <v>4</v>
          </cell>
          <cell r="R3302">
            <v>861</v>
          </cell>
        </row>
        <row r="3303">
          <cell r="N3303" t="str">
            <v>Centro Educativo</v>
          </cell>
          <cell r="O3303" t="str">
            <v>Pérez Zeledón</v>
          </cell>
          <cell r="P3303" t="str">
            <v>Esc. La Angostura</v>
          </cell>
          <cell r="Q3303">
            <v>10</v>
          </cell>
          <cell r="R3303">
            <v>862</v>
          </cell>
        </row>
        <row r="3304">
          <cell r="N3304" t="str">
            <v>Centro Educativo</v>
          </cell>
          <cell r="O3304" t="str">
            <v>Pérez Zeledón</v>
          </cell>
          <cell r="P3304" t="str">
            <v>Esc. La Arenilla</v>
          </cell>
          <cell r="Q3304">
            <v>9</v>
          </cell>
          <cell r="R3304">
            <v>1027</v>
          </cell>
        </row>
        <row r="3305">
          <cell r="N3305" t="str">
            <v>Centro Educativo</v>
          </cell>
          <cell r="O3305" t="str">
            <v>Pérez Zeledón</v>
          </cell>
          <cell r="P3305" t="str">
            <v>Esc. La Asunción</v>
          </cell>
          <cell r="Q3305">
            <v>1</v>
          </cell>
          <cell r="R3305">
            <v>802</v>
          </cell>
        </row>
        <row r="3306">
          <cell r="N3306" t="str">
            <v>Centro Educativo</v>
          </cell>
          <cell r="O3306" t="str">
            <v>Pérez Zeledón</v>
          </cell>
          <cell r="P3306" t="str">
            <v>Esc. La Aurora</v>
          </cell>
          <cell r="Q3306">
            <v>3</v>
          </cell>
          <cell r="R3306">
            <v>733</v>
          </cell>
        </row>
        <row r="3307">
          <cell r="N3307" t="str">
            <v>Centro Educativo</v>
          </cell>
          <cell r="O3307" t="str">
            <v>Pérez Zeledón</v>
          </cell>
          <cell r="P3307" t="str">
            <v>Esc. La Ceniza</v>
          </cell>
          <cell r="Q3307">
            <v>10</v>
          </cell>
          <cell r="R3307">
            <v>863</v>
          </cell>
        </row>
        <row r="3308">
          <cell r="N3308" t="str">
            <v>Centro Educativo</v>
          </cell>
          <cell r="O3308" t="str">
            <v>Pérez Zeledón</v>
          </cell>
          <cell r="P3308" t="str">
            <v>Esc. La Colonia</v>
          </cell>
          <cell r="Q3308">
            <v>9</v>
          </cell>
          <cell r="R3308">
            <v>728</v>
          </cell>
        </row>
        <row r="3309">
          <cell r="N3309" t="str">
            <v>Centro Educativo</v>
          </cell>
          <cell r="O3309" t="str">
            <v>Pérez Zeledón</v>
          </cell>
          <cell r="P3309" t="str">
            <v>Esc. La Ese</v>
          </cell>
          <cell r="Q3309">
            <v>1</v>
          </cell>
          <cell r="R3309">
            <v>864</v>
          </cell>
        </row>
        <row r="3310">
          <cell r="N3310" t="str">
            <v>Centro Educativo</v>
          </cell>
          <cell r="O3310" t="str">
            <v>Pérez Zeledón</v>
          </cell>
          <cell r="P3310" t="str">
            <v>Esc. La Esperanza</v>
          </cell>
          <cell r="Q3310">
            <v>9</v>
          </cell>
          <cell r="R3310">
            <v>884</v>
          </cell>
        </row>
        <row r="3311">
          <cell r="N3311" t="str">
            <v>Centro Educativo</v>
          </cell>
          <cell r="O3311" t="str">
            <v>Pérez Zeledón</v>
          </cell>
          <cell r="P3311" t="str">
            <v>Esc. La Flor De Bahia</v>
          </cell>
          <cell r="Q3311">
            <v>4</v>
          </cell>
          <cell r="R3311">
            <v>1077</v>
          </cell>
        </row>
        <row r="3312">
          <cell r="N3312" t="str">
            <v>Centro Educativo</v>
          </cell>
          <cell r="O3312" t="str">
            <v>Pérez Zeledón</v>
          </cell>
          <cell r="P3312" t="str">
            <v>Esc. La Florida</v>
          </cell>
          <cell r="Q3312">
            <v>4</v>
          </cell>
          <cell r="R3312">
            <v>866</v>
          </cell>
        </row>
        <row r="3313">
          <cell r="N3313" t="str">
            <v>Centro Educativo</v>
          </cell>
          <cell r="O3313" t="str">
            <v>Pérez Zeledón</v>
          </cell>
          <cell r="P3313" t="str">
            <v>Esc. La Fortuna</v>
          </cell>
          <cell r="Q3313">
            <v>9</v>
          </cell>
          <cell r="R3313">
            <v>867</v>
          </cell>
        </row>
        <row r="3314">
          <cell r="N3314" t="str">
            <v>Centro Educativo</v>
          </cell>
          <cell r="O3314" t="str">
            <v>Pérez Zeledón</v>
          </cell>
          <cell r="P3314" t="str">
            <v>Esc. La Guaria (San Isidro De El General)</v>
          </cell>
          <cell r="Q3314">
            <v>4</v>
          </cell>
          <cell r="R3314">
            <v>868</v>
          </cell>
        </row>
        <row r="3315">
          <cell r="N3315" t="str">
            <v>Centro Educativo</v>
          </cell>
          <cell r="O3315" t="str">
            <v>Pérez Zeledón</v>
          </cell>
          <cell r="P3315" t="str">
            <v>Esc. La Guaria (San Pedro)</v>
          </cell>
          <cell r="Q3315">
            <v>9</v>
          </cell>
          <cell r="R3315">
            <v>1068</v>
          </cell>
        </row>
        <row r="3316">
          <cell r="N3316" t="str">
            <v>Centro Educativo</v>
          </cell>
          <cell r="O3316" t="str">
            <v>Pérez Zeledón</v>
          </cell>
          <cell r="P3316" t="str">
            <v>Esc. La Hermosa</v>
          </cell>
          <cell r="Q3316">
            <v>5</v>
          </cell>
          <cell r="R3316">
            <v>870</v>
          </cell>
        </row>
        <row r="3317">
          <cell r="N3317" t="str">
            <v>Centro Educativo</v>
          </cell>
          <cell r="O3317" t="str">
            <v>Pérez Zeledón</v>
          </cell>
          <cell r="P3317" t="str">
            <v>Esc. La Hortensia</v>
          </cell>
          <cell r="Q3317">
            <v>2</v>
          </cell>
          <cell r="R3317">
            <v>818</v>
          </cell>
        </row>
        <row r="3318">
          <cell r="N3318" t="str">
            <v>Centro Educativo</v>
          </cell>
          <cell r="O3318" t="str">
            <v>Pérez Zeledón</v>
          </cell>
          <cell r="P3318" t="str">
            <v>Esc. La Linda</v>
          </cell>
          <cell r="Q3318">
            <v>5</v>
          </cell>
          <cell r="R3318">
            <v>872</v>
          </cell>
        </row>
        <row r="3319">
          <cell r="N3319" t="str">
            <v>Centro Educativo</v>
          </cell>
          <cell r="O3319" t="str">
            <v>Pérez Zeledón</v>
          </cell>
          <cell r="P3319" t="str">
            <v>Esc. La Lira</v>
          </cell>
          <cell r="Q3319">
            <v>2</v>
          </cell>
          <cell r="R3319">
            <v>904</v>
          </cell>
        </row>
        <row r="3320">
          <cell r="N3320" t="str">
            <v>Centro Educativo</v>
          </cell>
          <cell r="O3320" t="str">
            <v>Pérez Zeledón</v>
          </cell>
          <cell r="P3320" t="str">
            <v>Esc. La Nueva Hortensia</v>
          </cell>
          <cell r="Q3320">
            <v>9</v>
          </cell>
          <cell r="R3320">
            <v>729</v>
          </cell>
        </row>
        <row r="3321">
          <cell r="N3321" t="str">
            <v>Centro Educativo</v>
          </cell>
          <cell r="O3321" t="str">
            <v>Pérez Zeledón</v>
          </cell>
          <cell r="P3321" t="str">
            <v>Esc. La Piedra</v>
          </cell>
          <cell r="Q3321">
            <v>5</v>
          </cell>
          <cell r="R3321">
            <v>877</v>
          </cell>
        </row>
        <row r="3322">
          <cell r="N3322" t="str">
            <v>Centro Educativo</v>
          </cell>
          <cell r="O3322" t="str">
            <v>Pérez Zeledón</v>
          </cell>
          <cell r="P3322" t="str">
            <v>Esc. La Reina</v>
          </cell>
          <cell r="Q3322">
            <v>4</v>
          </cell>
          <cell r="R3322">
            <v>948</v>
          </cell>
        </row>
        <row r="3323">
          <cell r="N3323" t="str">
            <v>Centro Educativo</v>
          </cell>
          <cell r="O3323" t="str">
            <v>Pérez Zeledón</v>
          </cell>
          <cell r="P3323" t="str">
            <v>Esc. La Repunta</v>
          </cell>
          <cell r="Q3323">
            <v>3</v>
          </cell>
          <cell r="R3323">
            <v>878</v>
          </cell>
        </row>
        <row r="3324">
          <cell r="N3324" t="str">
            <v>Centro Educativo</v>
          </cell>
          <cell r="O3324" t="str">
            <v>Pérez Zeledón</v>
          </cell>
          <cell r="P3324" t="str">
            <v>Esc. La Ribera</v>
          </cell>
          <cell r="Q3324">
            <v>10</v>
          </cell>
          <cell r="R3324">
            <v>1044</v>
          </cell>
        </row>
        <row r="3325">
          <cell r="N3325" t="str">
            <v>Centro Educativo</v>
          </cell>
          <cell r="O3325" t="str">
            <v>Pérez Zeledón</v>
          </cell>
          <cell r="P3325" t="str">
            <v>Esc. La Sierra</v>
          </cell>
          <cell r="Q3325">
            <v>7</v>
          </cell>
          <cell r="R3325">
            <v>879</v>
          </cell>
        </row>
        <row r="3326">
          <cell r="N3326" t="str">
            <v>Centro Educativo</v>
          </cell>
          <cell r="O3326" t="str">
            <v>Pérez Zeledón</v>
          </cell>
          <cell r="P3326" t="str">
            <v>Esc. La Suiza</v>
          </cell>
          <cell r="Q3326">
            <v>7</v>
          </cell>
          <cell r="R3326">
            <v>776</v>
          </cell>
        </row>
        <row r="3327">
          <cell r="N3327" t="str">
            <v>Centro Educativo</v>
          </cell>
          <cell r="O3327" t="str">
            <v>Pérez Zeledón</v>
          </cell>
          <cell r="P3327" t="str">
            <v>Esc. La Trinidad</v>
          </cell>
          <cell r="Q3327">
            <v>8</v>
          </cell>
          <cell r="R3327">
            <v>881</v>
          </cell>
        </row>
        <row r="3328">
          <cell r="N3328" t="str">
            <v>Centro Educativo</v>
          </cell>
          <cell r="O3328" t="str">
            <v>Pérez Zeledón</v>
          </cell>
          <cell r="P3328" t="str">
            <v>Esc. La Unión</v>
          </cell>
          <cell r="Q3328">
            <v>9</v>
          </cell>
          <cell r="R3328">
            <v>882</v>
          </cell>
        </row>
        <row r="3329">
          <cell r="N3329" t="str">
            <v>Centro Educativo</v>
          </cell>
          <cell r="O3329" t="str">
            <v>Pérez Zeledón</v>
          </cell>
          <cell r="P3329" t="str">
            <v>Esc. La Uvita De Osa</v>
          </cell>
          <cell r="Q3329">
            <v>4</v>
          </cell>
          <cell r="R3329">
            <v>895</v>
          </cell>
        </row>
        <row r="3330">
          <cell r="N3330" t="str">
            <v>Centro Educativo</v>
          </cell>
          <cell r="O3330" t="str">
            <v>Pérez Zeledón</v>
          </cell>
          <cell r="P3330" t="str">
            <v>Esc. Laboratorio Pérez Zeledón</v>
          </cell>
          <cell r="Q3330">
            <v>3</v>
          </cell>
          <cell r="R3330">
            <v>722</v>
          </cell>
        </row>
        <row r="3331">
          <cell r="N3331" t="str">
            <v>Centro Educativo</v>
          </cell>
          <cell r="O3331" t="str">
            <v>Pérez Zeledón</v>
          </cell>
          <cell r="P3331" t="str">
            <v>Esc. Laboratorio Pérez Zeledón (Educ. Especial)</v>
          </cell>
          <cell r="Q3331">
            <v>3</v>
          </cell>
          <cell r="R3331">
            <v>6048</v>
          </cell>
        </row>
        <row r="3332">
          <cell r="N3332" t="str">
            <v>Centro Educativo</v>
          </cell>
          <cell r="O3332" t="str">
            <v>Pérez Zeledón</v>
          </cell>
          <cell r="P3332" t="str">
            <v>Esc. Laguna</v>
          </cell>
          <cell r="Q3332">
            <v>9</v>
          </cell>
          <cell r="R3332">
            <v>885</v>
          </cell>
        </row>
        <row r="3333">
          <cell r="N3333" t="str">
            <v>Centro Educativo</v>
          </cell>
          <cell r="O3333" t="str">
            <v>Pérez Zeledón</v>
          </cell>
          <cell r="P3333" t="str">
            <v>Esc. Lagunas De Barú</v>
          </cell>
          <cell r="Q3333">
            <v>4</v>
          </cell>
          <cell r="R3333">
            <v>5810</v>
          </cell>
        </row>
        <row r="3334">
          <cell r="N3334" t="str">
            <v>Centro Educativo</v>
          </cell>
          <cell r="O3334" t="str">
            <v>Pérez Zeledón</v>
          </cell>
          <cell r="P3334" t="str">
            <v>Esc. Las Bonitas</v>
          </cell>
          <cell r="Q3334">
            <v>7</v>
          </cell>
          <cell r="R3334">
            <v>886</v>
          </cell>
        </row>
        <row r="3335">
          <cell r="N3335" t="str">
            <v>Centro Educativo</v>
          </cell>
          <cell r="O3335" t="str">
            <v>Pérez Zeledón</v>
          </cell>
          <cell r="P3335" t="str">
            <v>Esc. Las Brisas</v>
          </cell>
          <cell r="Q3335">
            <v>6</v>
          </cell>
          <cell r="R3335">
            <v>987</v>
          </cell>
        </row>
        <row r="3336">
          <cell r="N3336" t="str">
            <v>Centro Educativo</v>
          </cell>
          <cell r="O3336" t="str">
            <v>Pérez Zeledón</v>
          </cell>
          <cell r="P3336" t="str">
            <v>Esc. Las Cavernas</v>
          </cell>
          <cell r="Q3336">
            <v>2</v>
          </cell>
          <cell r="R3336">
            <v>907</v>
          </cell>
        </row>
        <row r="3337">
          <cell r="N3337" t="str">
            <v>Centro Educativo</v>
          </cell>
          <cell r="O3337" t="str">
            <v>Pérez Zeledón</v>
          </cell>
          <cell r="P3337" t="str">
            <v>Esc. Las Delicias</v>
          </cell>
          <cell r="Q3337">
            <v>8</v>
          </cell>
          <cell r="R3337">
            <v>1047</v>
          </cell>
        </row>
        <row r="3338">
          <cell r="N3338" t="str">
            <v>Centro Educativo</v>
          </cell>
          <cell r="O3338" t="str">
            <v>Pérez Zeledón</v>
          </cell>
          <cell r="P3338" t="str">
            <v>Esc. Las Esperanzas</v>
          </cell>
          <cell r="Q3338">
            <v>10</v>
          </cell>
          <cell r="R3338">
            <v>865</v>
          </cell>
        </row>
        <row r="3339">
          <cell r="N3339" t="str">
            <v>Centro Educativo</v>
          </cell>
          <cell r="O3339" t="str">
            <v>Pérez Zeledón</v>
          </cell>
          <cell r="P3339" t="str">
            <v>Esc. Las Juntas De Pacuar</v>
          </cell>
          <cell r="Q3339">
            <v>3</v>
          </cell>
          <cell r="R3339">
            <v>888</v>
          </cell>
        </row>
        <row r="3340">
          <cell r="N3340" t="str">
            <v>Centro Educativo</v>
          </cell>
          <cell r="O3340" t="str">
            <v>Pérez Zeledón</v>
          </cell>
          <cell r="P3340" t="str">
            <v>Esc. Las Lagunas</v>
          </cell>
          <cell r="Q3340">
            <v>3</v>
          </cell>
          <cell r="R3340">
            <v>920</v>
          </cell>
        </row>
        <row r="3341">
          <cell r="N3341" t="str">
            <v>Centro Educativo</v>
          </cell>
          <cell r="O3341" t="str">
            <v>Pérez Zeledón</v>
          </cell>
          <cell r="P3341" t="str">
            <v>Esc. Las Mercedes</v>
          </cell>
          <cell r="Q3341">
            <v>6</v>
          </cell>
          <cell r="R3341">
            <v>889</v>
          </cell>
        </row>
        <row r="3342">
          <cell r="N3342" t="str">
            <v>Centro Educativo</v>
          </cell>
          <cell r="O3342" t="str">
            <v>Pérez Zeledón</v>
          </cell>
          <cell r="P3342" t="str">
            <v>Esc. Las Mesas</v>
          </cell>
          <cell r="Q3342">
            <v>8</v>
          </cell>
          <cell r="R3342">
            <v>890</v>
          </cell>
        </row>
        <row r="3343">
          <cell r="N3343" t="str">
            <v>Centro Educativo</v>
          </cell>
          <cell r="O3343" t="str">
            <v>Pérez Zeledón</v>
          </cell>
          <cell r="P3343" t="str">
            <v>Esc. Las Tumbas</v>
          </cell>
          <cell r="Q3343">
            <v>4</v>
          </cell>
          <cell r="R3343">
            <v>892</v>
          </cell>
        </row>
        <row r="3344">
          <cell r="N3344" t="str">
            <v>Centro Educativo</v>
          </cell>
          <cell r="O3344" t="str">
            <v>Pérez Zeledón</v>
          </cell>
          <cell r="P3344" t="str">
            <v>Esc. Linda Vista</v>
          </cell>
          <cell r="Q3344">
            <v>5</v>
          </cell>
          <cell r="R3344">
            <v>5547</v>
          </cell>
        </row>
        <row r="3345">
          <cell r="N3345" t="str">
            <v>Centro Educativo</v>
          </cell>
          <cell r="O3345" t="str">
            <v>Pérez Zeledón</v>
          </cell>
          <cell r="P3345" t="str">
            <v>Esc. Los Alpes</v>
          </cell>
          <cell r="Q3345">
            <v>5</v>
          </cell>
          <cell r="R3345">
            <v>764</v>
          </cell>
        </row>
        <row r="3346">
          <cell r="N3346" t="str">
            <v>Centro Educativo</v>
          </cell>
          <cell r="O3346" t="str">
            <v>Pérez Zeledón</v>
          </cell>
          <cell r="P3346" t="str">
            <v>Esc. Los Ángeles (Daniel Flores)</v>
          </cell>
          <cell r="Q3346">
            <v>3</v>
          </cell>
          <cell r="R3346">
            <v>791</v>
          </cell>
        </row>
        <row r="3347">
          <cell r="N3347" t="str">
            <v>Centro Educativo</v>
          </cell>
          <cell r="O3347" t="str">
            <v>Pérez Zeledón</v>
          </cell>
          <cell r="P3347" t="str">
            <v>Esc. Los Ángeles (Platanares)</v>
          </cell>
          <cell r="Q3347">
            <v>7</v>
          </cell>
          <cell r="R3347">
            <v>727</v>
          </cell>
        </row>
        <row r="3348">
          <cell r="N3348" t="str">
            <v>Centro Educativo</v>
          </cell>
          <cell r="O3348" t="str">
            <v>Pérez Zeledón</v>
          </cell>
          <cell r="P3348" t="str">
            <v>Esc. Los Jilgueros</v>
          </cell>
          <cell r="Q3348">
            <v>5</v>
          </cell>
          <cell r="R3348">
            <v>930</v>
          </cell>
        </row>
        <row r="3349">
          <cell r="N3349" t="str">
            <v>Centro Educativo</v>
          </cell>
          <cell r="O3349" t="str">
            <v>Pérez Zeledón</v>
          </cell>
          <cell r="P3349" t="str">
            <v>Esc. Los Naranjos</v>
          </cell>
          <cell r="Q3349">
            <v>7</v>
          </cell>
          <cell r="R3349">
            <v>1079</v>
          </cell>
        </row>
        <row r="3350">
          <cell r="N3350" t="str">
            <v>Centro Educativo</v>
          </cell>
          <cell r="O3350" t="str">
            <v>Pérez Zeledón</v>
          </cell>
          <cell r="P3350" t="str">
            <v>Esc. Los Reyes</v>
          </cell>
          <cell r="Q3350">
            <v>7</v>
          </cell>
          <cell r="R3350">
            <v>903</v>
          </cell>
        </row>
        <row r="3351">
          <cell r="N3351" t="str">
            <v>Centro Educativo</v>
          </cell>
          <cell r="O3351" t="str">
            <v>Pérez Zeledón</v>
          </cell>
          <cell r="P3351" t="str">
            <v>Esc. Los Vega</v>
          </cell>
          <cell r="Q3351">
            <v>6</v>
          </cell>
          <cell r="R3351">
            <v>1067</v>
          </cell>
        </row>
        <row r="3352">
          <cell r="N3352" t="str">
            <v>Centro Educativo</v>
          </cell>
          <cell r="O3352" t="str">
            <v>Pérez Zeledón</v>
          </cell>
          <cell r="P3352" t="str">
            <v>Esc. Lourdes</v>
          </cell>
          <cell r="Q3352">
            <v>3</v>
          </cell>
          <cell r="R3352">
            <v>725</v>
          </cell>
        </row>
        <row r="3353">
          <cell r="N3353" t="str">
            <v>Centro Educativo</v>
          </cell>
          <cell r="O3353" t="str">
            <v>Pérez Zeledón</v>
          </cell>
          <cell r="P3353" t="str">
            <v>Esc. María Mora Ureña</v>
          </cell>
          <cell r="Q3353">
            <v>5</v>
          </cell>
          <cell r="R3353">
            <v>936</v>
          </cell>
        </row>
        <row r="3354">
          <cell r="N3354" t="str">
            <v>Centro Educativo</v>
          </cell>
          <cell r="O3354" t="str">
            <v>Pérez Zeledón</v>
          </cell>
          <cell r="P3354" t="str">
            <v>Esc. Melico Salazar Zúñiga</v>
          </cell>
          <cell r="Q3354">
            <v>1</v>
          </cell>
          <cell r="R3354">
            <v>984</v>
          </cell>
        </row>
        <row r="3355">
          <cell r="N3355" t="str">
            <v>Centro Educativo</v>
          </cell>
          <cell r="O3355" t="str">
            <v>Pérez Zeledón</v>
          </cell>
          <cell r="P3355" t="str">
            <v>Esc. Miraflores</v>
          </cell>
          <cell r="Q3355">
            <v>5</v>
          </cell>
          <cell r="R3355">
            <v>908</v>
          </cell>
        </row>
        <row r="3356">
          <cell r="N3356" t="str">
            <v>Centro Educativo</v>
          </cell>
          <cell r="O3356" t="str">
            <v>Pérez Zeledón</v>
          </cell>
          <cell r="P3356" t="str">
            <v>Esc. Miravalles</v>
          </cell>
          <cell r="Q3356">
            <v>1</v>
          </cell>
          <cell r="R3356">
            <v>909</v>
          </cell>
        </row>
        <row r="3357">
          <cell r="N3357" t="str">
            <v>Centro Educativo</v>
          </cell>
          <cell r="O3357" t="str">
            <v>Pérez Zeledón</v>
          </cell>
          <cell r="P3357" t="str">
            <v>Esc. Mixta Pedregoso</v>
          </cell>
          <cell r="Q3357">
            <v>2</v>
          </cell>
          <cell r="R3357">
            <v>931</v>
          </cell>
        </row>
        <row r="3358">
          <cell r="N3358" t="str">
            <v>Centro Educativo</v>
          </cell>
          <cell r="O3358" t="str">
            <v>Pérez Zeledón</v>
          </cell>
          <cell r="P3358" t="str">
            <v>Esc. Moctezuma</v>
          </cell>
          <cell r="Q3358">
            <v>8</v>
          </cell>
          <cell r="R3358">
            <v>1049</v>
          </cell>
        </row>
        <row r="3359">
          <cell r="N3359" t="str">
            <v>Centro Educativo</v>
          </cell>
          <cell r="O3359" t="str">
            <v>Pérez Zeledón</v>
          </cell>
          <cell r="P3359" t="str">
            <v>Esc. Mollejones</v>
          </cell>
          <cell r="Q3359">
            <v>7</v>
          </cell>
          <cell r="R3359">
            <v>910</v>
          </cell>
        </row>
        <row r="3360">
          <cell r="N3360" t="str">
            <v>Centro Educativo</v>
          </cell>
          <cell r="O3360" t="str">
            <v>Pérez Zeledón</v>
          </cell>
          <cell r="P3360" t="str">
            <v>Esc. Montecarlo</v>
          </cell>
          <cell r="Q3360">
            <v>6</v>
          </cell>
          <cell r="R3360">
            <v>911</v>
          </cell>
        </row>
        <row r="3361">
          <cell r="N3361" t="str">
            <v>Centro Educativo</v>
          </cell>
          <cell r="O3361" t="str">
            <v>Pérez Zeledón</v>
          </cell>
          <cell r="P3361" t="str">
            <v>Esc. Morete</v>
          </cell>
          <cell r="Q3361">
            <v>10</v>
          </cell>
          <cell r="R3361">
            <v>913</v>
          </cell>
        </row>
        <row r="3362">
          <cell r="N3362" t="str">
            <v>Centro Educativo</v>
          </cell>
          <cell r="O3362" t="str">
            <v>Pérez Zeledón</v>
          </cell>
          <cell r="P3362" t="str">
            <v>Esc. Música De Pérez Zeledón</v>
          </cell>
          <cell r="Q3362">
            <v>1</v>
          </cell>
          <cell r="R3362">
            <v>6680</v>
          </cell>
        </row>
        <row r="3363">
          <cell r="N3363" t="str">
            <v>Centro Educativo</v>
          </cell>
          <cell r="O3363" t="str">
            <v>Pérez Zeledón</v>
          </cell>
          <cell r="P3363" t="str">
            <v>Esc. Naranjo</v>
          </cell>
          <cell r="Q3363">
            <v>7</v>
          </cell>
          <cell r="R3363">
            <v>914</v>
          </cell>
        </row>
        <row r="3364">
          <cell r="N3364" t="str">
            <v>Centro Educativo</v>
          </cell>
          <cell r="O3364" t="str">
            <v>Pérez Zeledón</v>
          </cell>
          <cell r="P3364" t="str">
            <v>Esc. Navajuelar</v>
          </cell>
          <cell r="Q3364">
            <v>6</v>
          </cell>
          <cell r="R3364">
            <v>4939</v>
          </cell>
        </row>
        <row r="3365">
          <cell r="N3365" t="str">
            <v>Centro Educativo</v>
          </cell>
          <cell r="O3365" t="str">
            <v>Pérez Zeledón</v>
          </cell>
          <cell r="P3365" t="str">
            <v>Esc. Nueva Santa Ana</v>
          </cell>
          <cell r="Q3365">
            <v>9</v>
          </cell>
          <cell r="R3365">
            <v>778</v>
          </cell>
        </row>
        <row r="3366">
          <cell r="N3366" t="str">
            <v>Centro Educativo</v>
          </cell>
          <cell r="O3366" t="str">
            <v>Pérez Zeledón</v>
          </cell>
          <cell r="P3366" t="str">
            <v>Esc. Ojo De Agua</v>
          </cell>
          <cell r="Q3366">
            <v>10</v>
          </cell>
          <cell r="R3366">
            <v>919</v>
          </cell>
        </row>
        <row r="3367">
          <cell r="N3367" t="str">
            <v>Centro Educativo</v>
          </cell>
          <cell r="O3367" t="str">
            <v>Pérez Zeledón</v>
          </cell>
          <cell r="P3367" t="str">
            <v>Esc. Oratorio</v>
          </cell>
          <cell r="Q3367">
            <v>7</v>
          </cell>
          <cell r="R3367">
            <v>743</v>
          </cell>
        </row>
        <row r="3368">
          <cell r="N3368" t="str">
            <v>Centro Educativo</v>
          </cell>
          <cell r="O3368" t="str">
            <v>Pérez Zeledón</v>
          </cell>
          <cell r="P3368" t="str">
            <v>Esc. Pacuarito</v>
          </cell>
          <cell r="Q3368">
            <v>4</v>
          </cell>
          <cell r="R3368">
            <v>933</v>
          </cell>
        </row>
        <row r="3369">
          <cell r="N3369" t="str">
            <v>Centro Educativo</v>
          </cell>
          <cell r="O3369" t="str">
            <v>Pérez Zeledón</v>
          </cell>
          <cell r="P3369" t="str">
            <v>Esc. Palmital</v>
          </cell>
          <cell r="Q3369">
            <v>5</v>
          </cell>
          <cell r="R3369">
            <v>923</v>
          </cell>
        </row>
        <row r="3370">
          <cell r="N3370" t="str">
            <v>Centro Educativo</v>
          </cell>
          <cell r="O3370" t="str">
            <v>Pérez Zeledón</v>
          </cell>
          <cell r="P3370" t="str">
            <v>Esc. Paraíso</v>
          </cell>
          <cell r="Q3370">
            <v>8</v>
          </cell>
          <cell r="R3370">
            <v>926</v>
          </cell>
        </row>
        <row r="3371">
          <cell r="N3371" t="str">
            <v>Centro Educativo</v>
          </cell>
          <cell r="O3371" t="str">
            <v>Pérez Zeledón</v>
          </cell>
          <cell r="P3371" t="str">
            <v>Esc. Pavones</v>
          </cell>
          <cell r="Q3371">
            <v>10</v>
          </cell>
          <cell r="R3371">
            <v>928</v>
          </cell>
        </row>
        <row r="3372">
          <cell r="N3372" t="str">
            <v>Centro Educativo</v>
          </cell>
          <cell r="O3372" t="str">
            <v>Pérez Zeledón</v>
          </cell>
          <cell r="P3372" t="str">
            <v>Esc. Pedro Pérez Zeledón</v>
          </cell>
          <cell r="Q3372">
            <v>1</v>
          </cell>
          <cell r="R3372">
            <v>805</v>
          </cell>
        </row>
        <row r="3373">
          <cell r="N3373" t="str">
            <v>Centro Educativo</v>
          </cell>
          <cell r="O3373" t="str">
            <v>Pérez Zeledón</v>
          </cell>
          <cell r="P3373" t="str">
            <v>Esc. Pensilvania</v>
          </cell>
          <cell r="Q3373">
            <v>2</v>
          </cell>
          <cell r="R3373">
            <v>753</v>
          </cell>
        </row>
        <row r="3374">
          <cell r="N3374" t="str">
            <v>Centro Educativo</v>
          </cell>
          <cell r="O3374" t="str">
            <v>Pérez Zeledón</v>
          </cell>
          <cell r="P3374" t="str">
            <v>Esc. Peñas Blancas</v>
          </cell>
          <cell r="Q3374">
            <v>5</v>
          </cell>
          <cell r="R3374">
            <v>929</v>
          </cell>
        </row>
        <row r="3375">
          <cell r="N3375" t="str">
            <v>Centro Educativo</v>
          </cell>
          <cell r="O3375" t="str">
            <v>Pérez Zeledón</v>
          </cell>
          <cell r="P3375" t="str">
            <v>Esc. Playa Hermosa</v>
          </cell>
          <cell r="Q3375">
            <v>4</v>
          </cell>
          <cell r="R3375">
            <v>757</v>
          </cell>
        </row>
        <row r="3376">
          <cell r="N3376" t="str">
            <v>Centro Educativo</v>
          </cell>
          <cell r="O3376" t="str">
            <v>Pérez Zeledón</v>
          </cell>
          <cell r="P3376" t="str">
            <v>Esc. Providencia</v>
          </cell>
          <cell r="Q3376">
            <v>2</v>
          </cell>
          <cell r="R3376">
            <v>772</v>
          </cell>
        </row>
        <row r="3377">
          <cell r="N3377" t="str">
            <v>Centro Educativo</v>
          </cell>
          <cell r="O3377" t="str">
            <v>Pérez Zeledón</v>
          </cell>
          <cell r="P3377" t="str">
            <v>Esc. Pueblo Nuevo</v>
          </cell>
          <cell r="Q3377">
            <v>6</v>
          </cell>
          <cell r="R3377">
            <v>803</v>
          </cell>
        </row>
        <row r="3378">
          <cell r="N3378" t="str">
            <v>Centro Educativo</v>
          </cell>
          <cell r="O3378" t="str">
            <v>Pérez Zeledón</v>
          </cell>
          <cell r="P3378" t="str">
            <v>Esc. Puerto Nuevo</v>
          </cell>
          <cell r="Q3378">
            <v>4</v>
          </cell>
          <cell r="R3378">
            <v>770</v>
          </cell>
        </row>
        <row r="3379">
          <cell r="N3379" t="str">
            <v>Centro Educativo</v>
          </cell>
          <cell r="O3379" t="str">
            <v>Pérez Zeledón</v>
          </cell>
          <cell r="P3379" t="str">
            <v>Esc. Punto De Mira</v>
          </cell>
          <cell r="Q3379">
            <v>4</v>
          </cell>
          <cell r="R3379">
            <v>939</v>
          </cell>
        </row>
        <row r="3380">
          <cell r="N3380" t="str">
            <v>Centro Educativo</v>
          </cell>
          <cell r="O3380" t="str">
            <v>Pérez Zeledón</v>
          </cell>
          <cell r="P3380" t="str">
            <v>Esc. Quebrada De Vueltas</v>
          </cell>
          <cell r="Q3380">
            <v>2</v>
          </cell>
          <cell r="R3380">
            <v>813</v>
          </cell>
        </row>
        <row r="3381">
          <cell r="N3381" t="str">
            <v>Centro Educativo</v>
          </cell>
          <cell r="O3381" t="str">
            <v>Pérez Zeledón</v>
          </cell>
          <cell r="P3381" t="str">
            <v>Esc. Quebrada Honda</v>
          </cell>
          <cell r="Q3381">
            <v>3</v>
          </cell>
          <cell r="R3381">
            <v>1025</v>
          </cell>
        </row>
        <row r="3382">
          <cell r="N3382" t="str">
            <v>Centro Educativo</v>
          </cell>
          <cell r="O3382" t="str">
            <v>Pérez Zeledón</v>
          </cell>
          <cell r="P3382" t="str">
            <v>Esc. Quebradas</v>
          </cell>
          <cell r="Q3382">
            <v>1</v>
          </cell>
          <cell r="R3382">
            <v>940</v>
          </cell>
        </row>
        <row r="3383">
          <cell r="N3383" t="str">
            <v>Centro Educativo</v>
          </cell>
          <cell r="O3383" t="str">
            <v>Pérez Zeledón</v>
          </cell>
          <cell r="P3383" t="str">
            <v>Esc. Quebradas Arriba</v>
          </cell>
          <cell r="Q3383">
            <v>1</v>
          </cell>
          <cell r="R3383">
            <v>5524</v>
          </cell>
        </row>
        <row r="3384">
          <cell r="N3384" t="str">
            <v>Centro Educativo</v>
          </cell>
          <cell r="O3384" t="str">
            <v>Pérez Zeledón</v>
          </cell>
          <cell r="P3384" t="str">
            <v>Esc. Quizarra</v>
          </cell>
          <cell r="Q3384">
            <v>6</v>
          </cell>
          <cell r="R3384">
            <v>826</v>
          </cell>
        </row>
        <row r="3385">
          <cell r="N3385" t="str">
            <v>Centro Educativo</v>
          </cell>
          <cell r="O3385" t="str">
            <v>Pérez Zeledón</v>
          </cell>
          <cell r="P3385" t="str">
            <v>Esc. Renacer</v>
          </cell>
          <cell r="Q3385">
            <v>6</v>
          </cell>
          <cell r="R3385">
            <v>730</v>
          </cell>
        </row>
        <row r="3386">
          <cell r="N3386" t="str">
            <v>Centro Educativo</v>
          </cell>
          <cell r="O3386" t="str">
            <v>Pérez Zeledón</v>
          </cell>
          <cell r="P3386" t="str">
            <v>Esc. República De Bolivia</v>
          </cell>
          <cell r="Q3386">
            <v>7</v>
          </cell>
          <cell r="R3386">
            <v>782</v>
          </cell>
        </row>
        <row r="3387">
          <cell r="N3387" t="str">
            <v>Centro Educativo</v>
          </cell>
          <cell r="O3387" t="str">
            <v>Pérez Zeledón</v>
          </cell>
          <cell r="P3387" t="str">
            <v>Esc. República De México</v>
          </cell>
          <cell r="Q3387">
            <v>6</v>
          </cell>
          <cell r="R3387">
            <v>873</v>
          </cell>
        </row>
        <row r="3388">
          <cell r="N3388" t="str">
            <v>Centro Educativo</v>
          </cell>
          <cell r="O3388" t="str">
            <v>Pérez Zeledón</v>
          </cell>
          <cell r="P3388" t="str">
            <v>Esc. Río Grande</v>
          </cell>
          <cell r="Q3388">
            <v>7</v>
          </cell>
          <cell r="R3388">
            <v>945</v>
          </cell>
        </row>
        <row r="3389">
          <cell r="N3389" t="str">
            <v>Centro Educativo</v>
          </cell>
          <cell r="O3389" t="str">
            <v>Pérez Zeledón</v>
          </cell>
          <cell r="P3389" t="str">
            <v>Esc. Rodrigo Facio Brenes</v>
          </cell>
          <cell r="Q3389">
            <v>1</v>
          </cell>
          <cell r="R3389">
            <v>953</v>
          </cell>
        </row>
        <row r="3390">
          <cell r="N3390" t="str">
            <v>Centro Educativo</v>
          </cell>
          <cell r="O3390" t="str">
            <v>Pérez Zeledón</v>
          </cell>
          <cell r="P3390" t="str">
            <v>Esc. Rosario Arróniz</v>
          </cell>
          <cell r="Q3390">
            <v>10</v>
          </cell>
          <cell r="R3390">
            <v>921</v>
          </cell>
        </row>
        <row r="3391">
          <cell r="N3391" t="str">
            <v>Centro Educativo</v>
          </cell>
          <cell r="O3391" t="str">
            <v>Pérez Zeledón</v>
          </cell>
          <cell r="P3391" t="str">
            <v>Esc. Sagrada Familia</v>
          </cell>
          <cell r="Q3391">
            <v>1</v>
          </cell>
          <cell r="R3391">
            <v>801</v>
          </cell>
        </row>
        <row r="3392">
          <cell r="N3392" t="str">
            <v>Centro Educativo</v>
          </cell>
          <cell r="O3392" t="str">
            <v>Pérez Zeledón</v>
          </cell>
          <cell r="P3392" t="str">
            <v>Esc. San Agustín</v>
          </cell>
          <cell r="Q3392">
            <v>10</v>
          </cell>
          <cell r="R3392">
            <v>955</v>
          </cell>
        </row>
        <row r="3393">
          <cell r="N3393" t="str">
            <v>Centro Educativo</v>
          </cell>
          <cell r="O3393" t="str">
            <v>Pérez Zeledón</v>
          </cell>
          <cell r="P3393" t="str">
            <v>Esc. San Andrés</v>
          </cell>
          <cell r="Q3393">
            <v>1</v>
          </cell>
          <cell r="R3393">
            <v>787</v>
          </cell>
        </row>
        <row r="3394">
          <cell r="N3394" t="str">
            <v>Centro Educativo</v>
          </cell>
          <cell r="O3394" t="str">
            <v>Pérez Zeledón</v>
          </cell>
          <cell r="P3394" t="str">
            <v>Esc. San Antonio (La Amistad)</v>
          </cell>
          <cell r="Q3394">
            <v>8</v>
          </cell>
          <cell r="R3394">
            <v>956</v>
          </cell>
        </row>
        <row r="3395">
          <cell r="N3395" t="str">
            <v>Centro Educativo</v>
          </cell>
          <cell r="O3395" t="str">
            <v>Pérez Zeledón</v>
          </cell>
          <cell r="P3395" t="str">
            <v>Esc. San Antonio (Río Nuevo)</v>
          </cell>
          <cell r="Q3395">
            <v>2</v>
          </cell>
          <cell r="R3395">
            <v>958</v>
          </cell>
        </row>
        <row r="3396">
          <cell r="N3396" t="str">
            <v>Centro Educativo</v>
          </cell>
          <cell r="O3396" t="str">
            <v>Pérez Zeledón</v>
          </cell>
          <cell r="P3396" t="str">
            <v>Esc. San Antonio Abajo</v>
          </cell>
          <cell r="Q3396">
            <v>8</v>
          </cell>
          <cell r="R3396">
            <v>951</v>
          </cell>
        </row>
        <row r="3397">
          <cell r="N3397" t="str">
            <v>Centro Educativo</v>
          </cell>
          <cell r="O3397" t="str">
            <v>Pérez Zeledón</v>
          </cell>
          <cell r="P3397" t="str">
            <v>Esc. San Blas</v>
          </cell>
          <cell r="Q3397">
            <v>5</v>
          </cell>
          <cell r="R3397">
            <v>960</v>
          </cell>
        </row>
        <row r="3398">
          <cell r="N3398" t="str">
            <v>Centro Educativo</v>
          </cell>
          <cell r="O3398" t="str">
            <v>Pérez Zeledón</v>
          </cell>
          <cell r="P3398" t="str">
            <v>Esc. San Carlos</v>
          </cell>
          <cell r="Q3398">
            <v>7</v>
          </cell>
          <cell r="R3398">
            <v>962</v>
          </cell>
        </row>
        <row r="3399">
          <cell r="N3399" t="str">
            <v>Centro Educativo</v>
          </cell>
          <cell r="O3399" t="str">
            <v>Pérez Zeledón</v>
          </cell>
          <cell r="P3399" t="str">
            <v>Esc. San Cayetano</v>
          </cell>
          <cell r="Q3399">
            <v>2</v>
          </cell>
          <cell r="R3399">
            <v>963</v>
          </cell>
        </row>
        <row r="3400">
          <cell r="N3400" t="str">
            <v>Centro Educativo</v>
          </cell>
          <cell r="O3400" t="str">
            <v>Pérez Zeledón</v>
          </cell>
          <cell r="P3400" t="str">
            <v>Esc. San Francisco (Cajón)</v>
          </cell>
          <cell r="Q3400">
            <v>6</v>
          </cell>
          <cell r="R3400">
            <v>964</v>
          </cell>
        </row>
        <row r="3401">
          <cell r="N3401" t="str">
            <v>Centro Educativo</v>
          </cell>
          <cell r="O3401" t="str">
            <v>Pérez Zeledón</v>
          </cell>
          <cell r="P3401" t="str">
            <v>Esc. San Francisco De Asís (Daniel Flores)</v>
          </cell>
          <cell r="Q3401">
            <v>3</v>
          </cell>
          <cell r="R3401">
            <v>5501</v>
          </cell>
        </row>
        <row r="3402">
          <cell r="N3402" t="str">
            <v>Centro Educativo</v>
          </cell>
          <cell r="O3402" t="str">
            <v>Pérez Zeledón</v>
          </cell>
          <cell r="P3402" t="str">
            <v>Esc. San Gabriel</v>
          </cell>
          <cell r="Q3402">
            <v>8</v>
          </cell>
          <cell r="R3402">
            <v>965</v>
          </cell>
        </row>
        <row r="3403">
          <cell r="N3403" t="str">
            <v>Centro Educativo</v>
          </cell>
          <cell r="O3403" t="str">
            <v>Pérez Zeledón</v>
          </cell>
          <cell r="P3403" t="str">
            <v>Esc. San Gerardo (Rivas)</v>
          </cell>
          <cell r="Q3403">
            <v>5</v>
          </cell>
          <cell r="R3403">
            <v>966</v>
          </cell>
        </row>
        <row r="3404">
          <cell r="N3404" t="str">
            <v>Centro Educativo</v>
          </cell>
          <cell r="O3404" t="str">
            <v>Pérez Zeledón</v>
          </cell>
          <cell r="P3404" t="str">
            <v>Esc. San Gerardo De Platanares</v>
          </cell>
          <cell r="Q3404">
            <v>7</v>
          </cell>
          <cell r="R3404">
            <v>967</v>
          </cell>
        </row>
        <row r="3405">
          <cell r="N3405" t="str">
            <v>Centro Educativo</v>
          </cell>
          <cell r="O3405" t="str">
            <v>Pérez Zeledón</v>
          </cell>
          <cell r="P3405" t="str">
            <v>Esc. San Ignacio</v>
          </cell>
          <cell r="Q3405">
            <v>6</v>
          </cell>
          <cell r="R3405">
            <v>1029</v>
          </cell>
        </row>
        <row r="3406">
          <cell r="N3406" t="str">
            <v>Centro Educativo</v>
          </cell>
          <cell r="O3406" t="str">
            <v>Pérez Zeledón</v>
          </cell>
          <cell r="P3406" t="str">
            <v>Esc. San Jerónimo</v>
          </cell>
          <cell r="Q3406">
            <v>9</v>
          </cell>
          <cell r="R3406">
            <v>968</v>
          </cell>
        </row>
        <row r="3407">
          <cell r="N3407" t="str">
            <v>Centro Educativo</v>
          </cell>
          <cell r="O3407" t="str">
            <v>Pérez Zeledón</v>
          </cell>
          <cell r="P3407" t="str">
            <v>Esc. San José</v>
          </cell>
          <cell r="Q3407">
            <v>5</v>
          </cell>
          <cell r="R3407">
            <v>788</v>
          </cell>
        </row>
        <row r="3408">
          <cell r="N3408" t="str">
            <v>Centro Educativo</v>
          </cell>
          <cell r="O3408" t="str">
            <v>Pérez Zeledón</v>
          </cell>
          <cell r="P3408" t="str">
            <v>Esc. San Josecito</v>
          </cell>
          <cell r="Q3408">
            <v>4</v>
          </cell>
          <cell r="R3408">
            <v>1007</v>
          </cell>
        </row>
        <row r="3409">
          <cell r="N3409" t="str">
            <v>Centro Educativo</v>
          </cell>
          <cell r="O3409" t="str">
            <v>Pérez Zeledón</v>
          </cell>
          <cell r="P3409" t="str">
            <v>Esc. San Juan Bosco</v>
          </cell>
          <cell r="Q3409">
            <v>7</v>
          </cell>
          <cell r="R3409">
            <v>961</v>
          </cell>
        </row>
        <row r="3410">
          <cell r="N3410" t="str">
            <v>Centro Educativo</v>
          </cell>
          <cell r="O3410" t="str">
            <v>Pérez Zeledón</v>
          </cell>
          <cell r="P3410" t="str">
            <v>Esc. San Juan De Dios</v>
          </cell>
          <cell r="Q3410">
            <v>4</v>
          </cell>
          <cell r="R3410">
            <v>969</v>
          </cell>
        </row>
        <row r="3411">
          <cell r="N3411" t="str">
            <v>Centro Educativo</v>
          </cell>
          <cell r="O3411" t="str">
            <v>Pérez Zeledón</v>
          </cell>
          <cell r="P3411" t="str">
            <v>Esc. San Juan Miramar</v>
          </cell>
          <cell r="Q3411">
            <v>4</v>
          </cell>
          <cell r="R3411">
            <v>970</v>
          </cell>
        </row>
        <row r="3412">
          <cell r="N3412" t="str">
            <v>Centro Educativo</v>
          </cell>
          <cell r="O3412" t="str">
            <v>Pérez Zeledón</v>
          </cell>
          <cell r="P3412" t="str">
            <v>Esc. San Juan Norte</v>
          </cell>
          <cell r="Q3412">
            <v>5</v>
          </cell>
          <cell r="R3412">
            <v>971</v>
          </cell>
        </row>
        <row r="3413">
          <cell r="N3413" t="str">
            <v>Centro Educativo</v>
          </cell>
          <cell r="O3413" t="str">
            <v>Pérez Zeledón</v>
          </cell>
          <cell r="P3413" t="str">
            <v>Esc. San Lorenzo</v>
          </cell>
          <cell r="Q3413">
            <v>4</v>
          </cell>
          <cell r="R3413">
            <v>973</v>
          </cell>
        </row>
        <row r="3414">
          <cell r="N3414" t="str">
            <v>Centro Educativo</v>
          </cell>
          <cell r="O3414" t="str">
            <v>Pérez Zeledón</v>
          </cell>
          <cell r="P3414" t="str">
            <v>Esc. San Luis</v>
          </cell>
          <cell r="Q3414">
            <v>5</v>
          </cell>
          <cell r="R3414">
            <v>780</v>
          </cell>
        </row>
        <row r="3415">
          <cell r="N3415" t="str">
            <v>Centro Educativo</v>
          </cell>
          <cell r="O3415" t="str">
            <v>Pérez Zeledón</v>
          </cell>
          <cell r="P3415" t="str">
            <v>Esc. San Marcos</v>
          </cell>
          <cell r="Q3415">
            <v>8</v>
          </cell>
          <cell r="R3415">
            <v>975</v>
          </cell>
        </row>
        <row r="3416">
          <cell r="N3416" t="str">
            <v>Centro Educativo</v>
          </cell>
          <cell r="O3416" t="str">
            <v>Pérez Zeledón</v>
          </cell>
          <cell r="P3416" t="str">
            <v>Esc. San Martín</v>
          </cell>
          <cell r="Q3416">
            <v>8</v>
          </cell>
          <cell r="R3416">
            <v>976</v>
          </cell>
        </row>
        <row r="3417">
          <cell r="N3417" t="str">
            <v>Centro Educativo</v>
          </cell>
          <cell r="O3417" t="str">
            <v>Pérez Zeledón</v>
          </cell>
          <cell r="P3417" t="str">
            <v>Esc. San Miguel</v>
          </cell>
          <cell r="Q3417">
            <v>8</v>
          </cell>
          <cell r="R3417">
            <v>977</v>
          </cell>
        </row>
        <row r="3418">
          <cell r="N3418" t="str">
            <v>Centro Educativo</v>
          </cell>
          <cell r="O3418" t="str">
            <v>Pérez Zeledón</v>
          </cell>
          <cell r="P3418" t="str">
            <v>Esc. San Pablo</v>
          </cell>
          <cell r="Q3418">
            <v>7</v>
          </cell>
          <cell r="R3418">
            <v>980</v>
          </cell>
        </row>
        <row r="3419">
          <cell r="N3419" t="str">
            <v>Centro Educativo</v>
          </cell>
          <cell r="O3419" t="str">
            <v>Pérez Zeledón</v>
          </cell>
          <cell r="P3419" t="str">
            <v>Esc. San Pedrito</v>
          </cell>
          <cell r="Q3419">
            <v>6</v>
          </cell>
          <cell r="R3419">
            <v>981</v>
          </cell>
        </row>
        <row r="3420">
          <cell r="N3420" t="str">
            <v>Centro Educativo</v>
          </cell>
          <cell r="O3420" t="str">
            <v>Pérez Zeledón</v>
          </cell>
          <cell r="P3420" t="str">
            <v>Esc. San Pedro</v>
          </cell>
          <cell r="Q3420">
            <v>9</v>
          </cell>
          <cell r="R3420">
            <v>982</v>
          </cell>
        </row>
        <row r="3421">
          <cell r="N3421" t="str">
            <v>Centro Educativo</v>
          </cell>
          <cell r="O3421" t="str">
            <v>Pérez Zeledón</v>
          </cell>
          <cell r="P3421" t="str">
            <v>Esc. San Rafael (San Pedro)</v>
          </cell>
          <cell r="Q3421">
            <v>9</v>
          </cell>
          <cell r="R3421">
            <v>1008</v>
          </cell>
        </row>
        <row r="3422">
          <cell r="N3422" t="str">
            <v>Centro Educativo</v>
          </cell>
          <cell r="O3422" t="str">
            <v>Pérez Zeledón</v>
          </cell>
          <cell r="P3422" t="str">
            <v>Esc. San Rafael Arriba</v>
          </cell>
          <cell r="Q3422">
            <v>9</v>
          </cell>
          <cell r="R3422">
            <v>1039</v>
          </cell>
        </row>
        <row r="3423">
          <cell r="N3423" t="str">
            <v>Centro Educativo</v>
          </cell>
          <cell r="O3423" t="str">
            <v>Pérez Zeledón</v>
          </cell>
          <cell r="P3423" t="str">
            <v>Esc. San Rafael De Platanares</v>
          </cell>
          <cell r="Q3423">
            <v>7</v>
          </cell>
          <cell r="R3423">
            <v>1009</v>
          </cell>
        </row>
        <row r="3424">
          <cell r="N3424" t="str">
            <v>Centro Educativo</v>
          </cell>
          <cell r="O3424" t="str">
            <v>Pérez Zeledón</v>
          </cell>
          <cell r="P3424" t="str">
            <v>Esc. San Rafael De Platanares</v>
          </cell>
          <cell r="Q3424">
            <v>7</v>
          </cell>
          <cell r="R3424">
            <v>4420</v>
          </cell>
        </row>
        <row r="3425">
          <cell r="N3425" t="str">
            <v>Centro Educativo</v>
          </cell>
          <cell r="O3425" t="str">
            <v>Pérez Zeledón</v>
          </cell>
          <cell r="P3425" t="str">
            <v>Esc. San Ramón Norte</v>
          </cell>
          <cell r="Q3425">
            <v>2</v>
          </cell>
          <cell r="R3425">
            <v>985</v>
          </cell>
        </row>
        <row r="3426">
          <cell r="N3426" t="str">
            <v>Centro Educativo</v>
          </cell>
          <cell r="O3426" t="str">
            <v>Pérez Zeledón</v>
          </cell>
          <cell r="P3426" t="str">
            <v>Esc. San Salvador</v>
          </cell>
          <cell r="Q3426">
            <v>4</v>
          </cell>
          <cell r="R3426">
            <v>990</v>
          </cell>
        </row>
        <row r="3427">
          <cell r="N3427" t="str">
            <v>Centro Educativo</v>
          </cell>
          <cell r="O3427" t="str">
            <v>Pérez Zeledón</v>
          </cell>
          <cell r="P3427" t="str">
            <v>Esc. Santa Ana</v>
          </cell>
          <cell r="Q3427">
            <v>9</v>
          </cell>
          <cell r="R3427">
            <v>927</v>
          </cell>
        </row>
        <row r="3428">
          <cell r="N3428" t="str">
            <v>Centro Educativo</v>
          </cell>
          <cell r="O3428" t="str">
            <v>Pérez Zeledón</v>
          </cell>
          <cell r="P3428" t="str">
            <v>Esc. Santa Cecilia (La Amistad)</v>
          </cell>
          <cell r="Q3428">
            <v>8</v>
          </cell>
          <cell r="R3428">
            <v>1071</v>
          </cell>
        </row>
        <row r="3429">
          <cell r="N3429" t="str">
            <v>Centro Educativo</v>
          </cell>
          <cell r="O3429" t="str">
            <v>Pérez Zeledón</v>
          </cell>
          <cell r="P3429" t="str">
            <v>Esc. Santa Cecilia (San Pedro)</v>
          </cell>
          <cell r="Q3429">
            <v>9</v>
          </cell>
          <cell r="R3429">
            <v>924</v>
          </cell>
        </row>
        <row r="3430">
          <cell r="N3430" t="str">
            <v>Centro Educativo</v>
          </cell>
          <cell r="O3430" t="str">
            <v>Pérez Zeledón</v>
          </cell>
          <cell r="P3430" t="str">
            <v>Esc. Santa Cruz</v>
          </cell>
          <cell r="Q3430">
            <v>5</v>
          </cell>
          <cell r="R3430">
            <v>5355</v>
          </cell>
        </row>
        <row r="3431">
          <cell r="N3431" t="str">
            <v>Centro Educativo</v>
          </cell>
          <cell r="O3431" t="str">
            <v>Pérez Zeledón</v>
          </cell>
          <cell r="P3431" t="str">
            <v>Esc. Santa Eduviges</v>
          </cell>
          <cell r="Q3431">
            <v>2</v>
          </cell>
          <cell r="R3431">
            <v>992</v>
          </cell>
        </row>
        <row r="3432">
          <cell r="N3432" t="str">
            <v>Centro Educativo</v>
          </cell>
          <cell r="O3432" t="str">
            <v>Pérez Zeledón</v>
          </cell>
          <cell r="P3432" t="str">
            <v>Esc. Santa Elena</v>
          </cell>
          <cell r="Q3432">
            <v>5</v>
          </cell>
          <cell r="R3432">
            <v>995</v>
          </cell>
        </row>
        <row r="3433">
          <cell r="N3433" t="str">
            <v>Centro Educativo</v>
          </cell>
          <cell r="O3433" t="str">
            <v>Pérez Zeledón</v>
          </cell>
          <cell r="P3433" t="str">
            <v>Esc. Santa Fe</v>
          </cell>
          <cell r="Q3433">
            <v>8</v>
          </cell>
          <cell r="R3433">
            <v>893</v>
          </cell>
        </row>
        <row r="3434">
          <cell r="N3434" t="str">
            <v>Centro Educativo</v>
          </cell>
          <cell r="O3434" t="str">
            <v>Pérez Zeledón</v>
          </cell>
          <cell r="P3434" t="str">
            <v>Esc. Santa Lucía (Río Nuevo)</v>
          </cell>
          <cell r="Q3434">
            <v>2</v>
          </cell>
          <cell r="R3434">
            <v>737</v>
          </cell>
        </row>
        <row r="3435">
          <cell r="N3435" t="str">
            <v>Centro Educativo</v>
          </cell>
          <cell r="O3435" t="str">
            <v>Pérez Zeledón</v>
          </cell>
          <cell r="P3435" t="str">
            <v>Esc. Santa Lucía De Pejibaye</v>
          </cell>
          <cell r="Q3435">
            <v>8</v>
          </cell>
          <cell r="R3435">
            <v>997</v>
          </cell>
        </row>
        <row r="3436">
          <cell r="N3436" t="str">
            <v>Centro Educativo</v>
          </cell>
          <cell r="O3436" t="str">
            <v>Pérez Zeledón</v>
          </cell>
          <cell r="P3436" t="str">
            <v>Esc. Santa María</v>
          </cell>
          <cell r="Q3436">
            <v>6</v>
          </cell>
          <cell r="R3436">
            <v>998</v>
          </cell>
        </row>
        <row r="3437">
          <cell r="N3437" t="str">
            <v>Centro Educativo</v>
          </cell>
          <cell r="O3437" t="str">
            <v>Pérez Zeledón</v>
          </cell>
          <cell r="P3437" t="str">
            <v>Esc. Santa Marta (Cajón)</v>
          </cell>
          <cell r="Q3437">
            <v>6</v>
          </cell>
          <cell r="R3437">
            <v>5690</v>
          </cell>
        </row>
        <row r="3438">
          <cell r="N3438" t="str">
            <v>Centro Educativo</v>
          </cell>
          <cell r="O3438" t="str">
            <v>Pérez Zeledón</v>
          </cell>
          <cell r="P3438" t="str">
            <v>Esc. Santa Marta (Río Nuevo)</v>
          </cell>
          <cell r="Q3438">
            <v>2</v>
          </cell>
          <cell r="R3438">
            <v>739</v>
          </cell>
        </row>
        <row r="3439">
          <cell r="N3439" t="str">
            <v>Centro Educativo</v>
          </cell>
          <cell r="O3439" t="str">
            <v>Pérez Zeledón</v>
          </cell>
          <cell r="P3439" t="str">
            <v>Esc. Santa Rosa</v>
          </cell>
          <cell r="Q3439">
            <v>2</v>
          </cell>
          <cell r="R3439">
            <v>1010</v>
          </cell>
        </row>
        <row r="3440">
          <cell r="N3440" t="str">
            <v>Centro Educativo</v>
          </cell>
          <cell r="O3440" t="str">
            <v>Pérez Zeledón</v>
          </cell>
          <cell r="P3440" t="str">
            <v>Esc. Santa Teresa De Cajón</v>
          </cell>
          <cell r="Q3440">
            <v>6</v>
          </cell>
          <cell r="R3440">
            <v>827</v>
          </cell>
        </row>
        <row r="3441">
          <cell r="N3441" t="str">
            <v>Centro Educativo</v>
          </cell>
          <cell r="O3441" t="str">
            <v>Pérez Zeledón</v>
          </cell>
          <cell r="P3441" t="str">
            <v>Esc. Santiago</v>
          </cell>
          <cell r="Q3441">
            <v>9</v>
          </cell>
          <cell r="R3441">
            <v>1003</v>
          </cell>
        </row>
        <row r="3442">
          <cell r="N3442" t="str">
            <v>Centro Educativo</v>
          </cell>
          <cell r="O3442" t="str">
            <v>Pérez Zeledón</v>
          </cell>
          <cell r="P3442" t="str">
            <v>Esc. Santo Domingo</v>
          </cell>
          <cell r="Q3442">
            <v>9</v>
          </cell>
          <cell r="R3442">
            <v>1072</v>
          </cell>
        </row>
        <row r="3443">
          <cell r="N3443" t="str">
            <v>Centro Educativo</v>
          </cell>
          <cell r="O3443" t="str">
            <v>Pérez Zeledón</v>
          </cell>
          <cell r="P3443" t="str">
            <v>Esc. Santo Tomás</v>
          </cell>
          <cell r="Q3443">
            <v>2</v>
          </cell>
          <cell r="R3443">
            <v>1004</v>
          </cell>
        </row>
        <row r="3444">
          <cell r="N3444" t="str">
            <v>Centro Educativo</v>
          </cell>
          <cell r="O3444" t="str">
            <v>Pérez Zeledón</v>
          </cell>
          <cell r="P3444" t="str">
            <v>Esc. Savegre</v>
          </cell>
          <cell r="Q3444">
            <v>2</v>
          </cell>
          <cell r="R3444">
            <v>1005</v>
          </cell>
        </row>
        <row r="3445">
          <cell r="N3445" t="str">
            <v>Centro Educativo</v>
          </cell>
          <cell r="O3445" t="str">
            <v>Pérez Zeledón</v>
          </cell>
          <cell r="P3445" t="str">
            <v>Esc. Sinaí</v>
          </cell>
          <cell r="Q3445">
            <v>1</v>
          </cell>
          <cell r="R3445">
            <v>1006</v>
          </cell>
        </row>
        <row r="3446">
          <cell r="N3446" t="str">
            <v>Centro Educativo</v>
          </cell>
          <cell r="O3446" t="str">
            <v>Pérez Zeledón</v>
          </cell>
          <cell r="P3446" t="str">
            <v>Esc. Talari</v>
          </cell>
          <cell r="Q3446">
            <v>5</v>
          </cell>
          <cell r="R3446">
            <v>756</v>
          </cell>
        </row>
        <row r="3447">
          <cell r="N3447" t="str">
            <v>Centro Educativo</v>
          </cell>
          <cell r="O3447" t="str">
            <v>Pérez Zeledón</v>
          </cell>
          <cell r="P3447" t="str">
            <v>Esc. Tierra Prometida</v>
          </cell>
          <cell r="Q3447">
            <v>1</v>
          </cell>
          <cell r="R3447">
            <v>1070</v>
          </cell>
        </row>
        <row r="3448">
          <cell r="N3448" t="str">
            <v>Centro Educativo</v>
          </cell>
          <cell r="O3448" t="str">
            <v>Pérez Zeledón</v>
          </cell>
          <cell r="P3448" t="str">
            <v>Esc. Tierras Morenas</v>
          </cell>
          <cell r="Q3448">
            <v>4</v>
          </cell>
          <cell r="R3448">
            <v>1057</v>
          </cell>
        </row>
        <row r="3449">
          <cell r="N3449" t="str">
            <v>Centro Educativo</v>
          </cell>
          <cell r="O3449" t="str">
            <v>Pérez Zeledón</v>
          </cell>
          <cell r="P3449" t="str">
            <v>Esc. Tinamaste</v>
          </cell>
          <cell r="Q3449">
            <v>4</v>
          </cell>
          <cell r="R3449">
            <v>1059</v>
          </cell>
        </row>
        <row r="3450">
          <cell r="N3450" t="str">
            <v>Centro Educativo</v>
          </cell>
          <cell r="O3450" t="str">
            <v>Pérez Zeledón</v>
          </cell>
          <cell r="P3450" t="str">
            <v>Esc. Toledo</v>
          </cell>
          <cell r="Q3450">
            <v>10</v>
          </cell>
          <cell r="R3450">
            <v>773</v>
          </cell>
        </row>
        <row r="3451">
          <cell r="N3451" t="str">
            <v>Centro Educativo</v>
          </cell>
          <cell r="O3451" t="str">
            <v>Pérez Zeledón</v>
          </cell>
          <cell r="P3451" t="str">
            <v>Esc. Tres Piedras</v>
          </cell>
          <cell r="Q3451">
            <v>4</v>
          </cell>
          <cell r="R3451">
            <v>1012</v>
          </cell>
        </row>
        <row r="3452">
          <cell r="N3452" t="str">
            <v>Centro Educativo</v>
          </cell>
          <cell r="O3452" t="str">
            <v>Pérez Zeledón</v>
          </cell>
          <cell r="P3452" t="str">
            <v>Esc. Valencia</v>
          </cell>
          <cell r="Q3452">
            <v>2</v>
          </cell>
          <cell r="R3452">
            <v>1014</v>
          </cell>
        </row>
        <row r="3453">
          <cell r="N3453" t="str">
            <v>Centro Educativo</v>
          </cell>
          <cell r="O3453" t="str">
            <v>Pérez Zeledón</v>
          </cell>
          <cell r="P3453" t="str">
            <v>Esc. Valle De La Cruz</v>
          </cell>
          <cell r="Q3453">
            <v>8</v>
          </cell>
          <cell r="R3453">
            <v>1015</v>
          </cell>
        </row>
        <row r="3454">
          <cell r="N3454" t="str">
            <v>Centro Educativo</v>
          </cell>
          <cell r="O3454" t="str">
            <v>Pérez Zeledón</v>
          </cell>
          <cell r="P3454" t="str">
            <v>Esc. Veracruz</v>
          </cell>
          <cell r="Q3454">
            <v>8</v>
          </cell>
          <cell r="R3454">
            <v>1016</v>
          </cell>
        </row>
        <row r="3455">
          <cell r="N3455" t="str">
            <v>Centro Educativo</v>
          </cell>
          <cell r="O3455" t="str">
            <v>Pérez Zeledón</v>
          </cell>
          <cell r="P3455" t="str">
            <v>Esc. Villa Argentina</v>
          </cell>
          <cell r="Q3455">
            <v>7</v>
          </cell>
          <cell r="R3455">
            <v>1017</v>
          </cell>
        </row>
        <row r="3456">
          <cell r="N3456" t="str">
            <v>Centro Educativo</v>
          </cell>
          <cell r="O3456" t="str">
            <v>Pérez Zeledón</v>
          </cell>
          <cell r="P3456" t="str">
            <v>Esc. Villa Bonita</v>
          </cell>
          <cell r="Q3456">
            <v>4</v>
          </cell>
          <cell r="R3456">
            <v>1018</v>
          </cell>
        </row>
        <row r="3457">
          <cell r="N3457" t="str">
            <v>Centro Educativo</v>
          </cell>
          <cell r="O3457" t="str">
            <v>Pérez Zeledón</v>
          </cell>
          <cell r="P3457" t="str">
            <v>Esc. Villa Hermosa</v>
          </cell>
          <cell r="Q3457">
            <v>8</v>
          </cell>
          <cell r="R3457">
            <v>795</v>
          </cell>
        </row>
        <row r="3458">
          <cell r="N3458" t="str">
            <v>Centro Educativo</v>
          </cell>
          <cell r="O3458" t="str">
            <v>Pérez Zeledón</v>
          </cell>
          <cell r="P3458" t="str">
            <v>Esc. Villa Ligia</v>
          </cell>
          <cell r="Q3458">
            <v>3</v>
          </cell>
          <cell r="R3458">
            <v>1019</v>
          </cell>
        </row>
        <row r="3459">
          <cell r="N3459" t="str">
            <v>Centro Educativo</v>
          </cell>
          <cell r="O3459" t="str">
            <v>Pérez Zeledón</v>
          </cell>
          <cell r="P3459" t="str">
            <v>Esc. Villa Mills</v>
          </cell>
          <cell r="Q3459">
            <v>2</v>
          </cell>
          <cell r="R3459">
            <v>794</v>
          </cell>
        </row>
        <row r="3460">
          <cell r="N3460" t="str">
            <v>Centro Educativo</v>
          </cell>
          <cell r="O3460" t="str">
            <v>Pérez Zeledón</v>
          </cell>
          <cell r="P3460" t="str">
            <v>Esc. Villa Nueva</v>
          </cell>
          <cell r="Q3460">
            <v>2</v>
          </cell>
          <cell r="R3460">
            <v>1020</v>
          </cell>
        </row>
        <row r="3461">
          <cell r="N3461" t="str">
            <v>Centro Educativo</v>
          </cell>
          <cell r="O3461" t="str">
            <v>Pérez Zeledón</v>
          </cell>
          <cell r="P3461" t="str">
            <v>Esc. Vista De Mar</v>
          </cell>
          <cell r="Q3461">
            <v>7</v>
          </cell>
          <cell r="R3461">
            <v>1021</v>
          </cell>
        </row>
        <row r="3462">
          <cell r="N3462" t="str">
            <v>Centro Educativo</v>
          </cell>
          <cell r="O3462" t="str">
            <v>Pérez Zeledón</v>
          </cell>
          <cell r="P3462" t="str">
            <v>Esc. Zapotal</v>
          </cell>
          <cell r="Q3462">
            <v>9</v>
          </cell>
          <cell r="R3462">
            <v>1037</v>
          </cell>
        </row>
        <row r="3463">
          <cell r="N3463" t="str">
            <v>Centro Educativo</v>
          </cell>
          <cell r="O3463" t="str">
            <v>Pérez Zeledón</v>
          </cell>
          <cell r="P3463" t="str">
            <v>Esc. Zaragoza</v>
          </cell>
          <cell r="Q3463">
            <v>2</v>
          </cell>
          <cell r="R3463">
            <v>820</v>
          </cell>
        </row>
        <row r="3464">
          <cell r="N3464" t="str">
            <v>Centro Educativo</v>
          </cell>
          <cell r="O3464" t="str">
            <v>Pérez Zeledón</v>
          </cell>
          <cell r="P3464" t="str">
            <v>Liceo Academico San Antonio</v>
          </cell>
          <cell r="Q3464">
            <v>8</v>
          </cell>
          <cell r="R3464">
            <v>5579</v>
          </cell>
        </row>
        <row r="3465">
          <cell r="N3465" t="str">
            <v>Centro Educativo</v>
          </cell>
          <cell r="O3465" t="str">
            <v>Pérez Zeledón</v>
          </cell>
          <cell r="P3465" t="str">
            <v>Liceo Aeropuerto Jerusalen</v>
          </cell>
          <cell r="Q3465">
            <v>10</v>
          </cell>
          <cell r="R3465">
            <v>5869</v>
          </cell>
        </row>
        <row r="3466">
          <cell r="N3466" t="str">
            <v>Centro Educativo</v>
          </cell>
          <cell r="O3466" t="str">
            <v>Pérez Zeledón</v>
          </cell>
          <cell r="P3466" t="str">
            <v>Liceo Canaan</v>
          </cell>
          <cell r="Q3466">
            <v>5</v>
          </cell>
          <cell r="R3466">
            <v>5299</v>
          </cell>
        </row>
        <row r="3467">
          <cell r="N3467" t="str">
            <v>Centro Educativo</v>
          </cell>
          <cell r="O3467" t="str">
            <v>Pérez Zeledón</v>
          </cell>
          <cell r="P3467" t="str">
            <v>Liceo Concepcion Daniel Flores</v>
          </cell>
          <cell r="Q3467">
            <v>7</v>
          </cell>
          <cell r="R3467">
            <v>5131</v>
          </cell>
        </row>
        <row r="3468">
          <cell r="N3468" t="str">
            <v>Centro Educativo</v>
          </cell>
          <cell r="O3468" t="str">
            <v>Pérez Zeledón</v>
          </cell>
          <cell r="P3468" t="str">
            <v>Liceo De La Asunción</v>
          </cell>
          <cell r="Q3468">
            <v>1</v>
          </cell>
          <cell r="R3468">
            <v>4007</v>
          </cell>
        </row>
        <row r="3469">
          <cell r="N3469" t="str">
            <v>Centro Educativo</v>
          </cell>
          <cell r="O3469" t="str">
            <v>Pérez Zeledón</v>
          </cell>
          <cell r="P3469" t="str">
            <v>Liceo Fernando Volio Jimenez</v>
          </cell>
          <cell r="Q3469">
            <v>3</v>
          </cell>
          <cell r="R3469">
            <v>4008</v>
          </cell>
        </row>
        <row r="3470">
          <cell r="N3470" t="str">
            <v>Centro Educativo</v>
          </cell>
          <cell r="O3470" t="str">
            <v>Pérez Zeledón</v>
          </cell>
          <cell r="P3470" t="str">
            <v>Liceo La Uvita</v>
          </cell>
          <cell r="Q3470">
            <v>4</v>
          </cell>
          <cell r="R3470">
            <v>5073</v>
          </cell>
        </row>
        <row r="3471">
          <cell r="N3471" t="str">
            <v>Centro Educativo</v>
          </cell>
          <cell r="O3471" t="str">
            <v>Pérez Zeledón</v>
          </cell>
          <cell r="P3471" t="str">
            <v>Liceo Las Esperanzas</v>
          </cell>
          <cell r="Q3471">
            <v>10</v>
          </cell>
          <cell r="R3471">
            <v>5300</v>
          </cell>
        </row>
        <row r="3472">
          <cell r="N3472" t="str">
            <v>Centro Educativo</v>
          </cell>
          <cell r="O3472" t="str">
            <v>Pérez Zeledón</v>
          </cell>
          <cell r="P3472" t="str">
            <v>Liceo Las Mercedes</v>
          </cell>
          <cell r="Q3472">
            <v>6</v>
          </cell>
          <cell r="R3472">
            <v>5990</v>
          </cell>
        </row>
        <row r="3473">
          <cell r="N3473" t="str">
            <v>Centro Educativo</v>
          </cell>
          <cell r="O3473" t="str">
            <v>Pérez Zeledón</v>
          </cell>
          <cell r="P3473" t="str">
            <v>Liceo Platanillo De Baru</v>
          </cell>
          <cell r="Q3473">
            <v>4</v>
          </cell>
          <cell r="R3473">
            <v>5301</v>
          </cell>
        </row>
        <row r="3474">
          <cell r="N3474" t="str">
            <v>Centro Educativo</v>
          </cell>
          <cell r="O3474" t="str">
            <v>Pérez Zeledón</v>
          </cell>
          <cell r="P3474" t="str">
            <v>Liceo Rural Buena Vista</v>
          </cell>
          <cell r="Q3474">
            <v>5</v>
          </cell>
          <cell r="R3474">
            <v>5347</v>
          </cell>
        </row>
        <row r="3475">
          <cell r="N3475" t="str">
            <v>Centro Educativo</v>
          </cell>
          <cell r="O3475" t="str">
            <v>Pérez Zeledón</v>
          </cell>
          <cell r="P3475" t="str">
            <v>Liceo Rural El Jardin</v>
          </cell>
          <cell r="Q3475">
            <v>2</v>
          </cell>
          <cell r="R3475">
            <v>5129</v>
          </cell>
        </row>
        <row r="3476">
          <cell r="N3476" t="str">
            <v>Centro Educativo</v>
          </cell>
          <cell r="O3476" t="str">
            <v>Pérez Zeledón</v>
          </cell>
          <cell r="P3476" t="str">
            <v>Liceo Rural Los Angeles De Paramo</v>
          </cell>
          <cell r="Q3476">
            <v>2</v>
          </cell>
          <cell r="R3476">
            <v>5133</v>
          </cell>
        </row>
        <row r="3477">
          <cell r="N3477" t="str">
            <v>Centro Educativo</v>
          </cell>
          <cell r="O3477" t="str">
            <v>Pérez Zeledón</v>
          </cell>
          <cell r="P3477" t="str">
            <v>Liceo Rural Rio Nuevo</v>
          </cell>
          <cell r="Q3477">
            <v>2</v>
          </cell>
          <cell r="R3477">
            <v>5128</v>
          </cell>
        </row>
        <row r="3478">
          <cell r="N3478" t="str">
            <v>Centro Educativo</v>
          </cell>
          <cell r="O3478" t="str">
            <v>Pérez Zeledón</v>
          </cell>
          <cell r="P3478" t="str">
            <v>Liceo Rural Santiago</v>
          </cell>
          <cell r="Q3478">
            <v>9</v>
          </cell>
          <cell r="R3478">
            <v>5580</v>
          </cell>
        </row>
        <row r="3479">
          <cell r="N3479" t="str">
            <v>Centro Educativo</v>
          </cell>
          <cell r="O3479" t="str">
            <v>Pérez Zeledón</v>
          </cell>
          <cell r="P3479" t="str">
            <v>Liceo San Francisco</v>
          </cell>
          <cell r="Q3479">
            <v>6</v>
          </cell>
          <cell r="R3479">
            <v>5530</v>
          </cell>
        </row>
        <row r="3480">
          <cell r="N3480" t="str">
            <v>Centro Educativo</v>
          </cell>
          <cell r="O3480" t="str">
            <v>Pérez Zeledón</v>
          </cell>
          <cell r="P3480" t="str">
            <v>Liceo San Pedro</v>
          </cell>
          <cell r="Q3480">
            <v>9</v>
          </cell>
          <cell r="R3480">
            <v>4010</v>
          </cell>
        </row>
        <row r="3481">
          <cell r="N3481" t="str">
            <v>Centro Educativo</v>
          </cell>
          <cell r="O3481" t="str">
            <v>Pérez Zeledón</v>
          </cell>
          <cell r="P3481" t="str">
            <v>Liceo Sinai</v>
          </cell>
          <cell r="Q3481">
            <v>1</v>
          </cell>
          <cell r="R3481">
            <v>3999</v>
          </cell>
        </row>
        <row r="3482">
          <cell r="N3482" t="str">
            <v>Centro Educativo</v>
          </cell>
          <cell r="O3482" t="str">
            <v>Pérez Zeledón</v>
          </cell>
          <cell r="P3482" t="str">
            <v>Liceo Unesco</v>
          </cell>
          <cell r="Q3482">
            <v>1</v>
          </cell>
          <cell r="R3482">
            <v>4009</v>
          </cell>
        </row>
        <row r="3483">
          <cell r="N3483" t="str">
            <v>Centro Educativo</v>
          </cell>
          <cell r="O3483" t="str">
            <v>Pérez Zeledón</v>
          </cell>
          <cell r="P3483" t="str">
            <v>Nocturno De Palmares</v>
          </cell>
          <cell r="Q3483">
            <v>3</v>
          </cell>
          <cell r="R3483">
            <v>5806</v>
          </cell>
        </row>
        <row r="3484">
          <cell r="N3484" t="str">
            <v>Centro Educativo</v>
          </cell>
          <cell r="O3484" t="str">
            <v>Pérez Zeledón</v>
          </cell>
          <cell r="P3484" t="str">
            <v>Nocturno De Perez Zeledon</v>
          </cell>
          <cell r="Q3484">
            <v>1</v>
          </cell>
          <cell r="R3484">
            <v>4840</v>
          </cell>
        </row>
        <row r="3485">
          <cell r="N3485" t="str">
            <v>Centro Educativo</v>
          </cell>
          <cell r="O3485" t="str">
            <v>Pérez Zeledón</v>
          </cell>
          <cell r="P3485" t="str">
            <v>Nocturno De San Pedro</v>
          </cell>
          <cell r="Q3485">
            <v>9</v>
          </cell>
          <cell r="R3485">
            <v>6113</v>
          </cell>
        </row>
        <row r="3486">
          <cell r="N3486" t="str">
            <v>Centro Educativo</v>
          </cell>
          <cell r="O3486" t="str">
            <v>Pérez Zeledón</v>
          </cell>
          <cell r="P3486" t="str">
            <v>Nocturno De Sinai</v>
          </cell>
          <cell r="Q3486">
            <v>1</v>
          </cell>
          <cell r="R3486">
            <v>5815</v>
          </cell>
        </row>
        <row r="3487">
          <cell r="N3487" t="str">
            <v>Centro Educativo</v>
          </cell>
          <cell r="O3487" t="str">
            <v>Pérez Zeledón</v>
          </cell>
          <cell r="P3487" t="str">
            <v>Prog. Educ. Abierta Pérez Zeledón</v>
          </cell>
          <cell r="Q3487">
            <v>1</v>
          </cell>
          <cell r="R3487">
            <v>6604</v>
          </cell>
        </row>
        <row r="3488">
          <cell r="N3488" t="str">
            <v>Centro Educativo</v>
          </cell>
          <cell r="O3488" t="str">
            <v>Pérez Zeledón</v>
          </cell>
          <cell r="P3488" t="str">
            <v>Programa Itinerante Segunda Lengua Trans</v>
          </cell>
          <cell r="Q3488">
            <v>1</v>
          </cell>
          <cell r="R3488">
            <v>5558</v>
          </cell>
        </row>
        <row r="3489">
          <cell r="N3489" t="str">
            <v>Centro Educativo</v>
          </cell>
          <cell r="O3489" t="str">
            <v>Pérez Zeledón</v>
          </cell>
          <cell r="P3489" t="str">
            <v>Serv. Itin. Ens. Espec. Pérez Zeledón</v>
          </cell>
          <cell r="Q3489">
            <v>1</v>
          </cell>
          <cell r="R3489">
            <v>4436</v>
          </cell>
        </row>
        <row r="3490">
          <cell r="N3490" t="str">
            <v>Centro Educativo</v>
          </cell>
          <cell r="O3490" t="str">
            <v>Pérez Zeledón</v>
          </cell>
          <cell r="P3490" t="str">
            <v>Unidad Pedagógica Dr. Rafael Ángel Calderón G.</v>
          </cell>
          <cell r="Q3490">
            <v>1</v>
          </cell>
          <cell r="R3490">
            <v>4000</v>
          </cell>
        </row>
        <row r="3491">
          <cell r="N3491" t="str">
            <v>Centro Educativo</v>
          </cell>
          <cell r="O3491" t="str">
            <v>Pérez Zeledón</v>
          </cell>
          <cell r="P3491" t="str">
            <v>Unidad Pedagógica José Breinderhoff</v>
          </cell>
          <cell r="Q3491">
            <v>3</v>
          </cell>
          <cell r="R3491">
            <v>4001</v>
          </cell>
        </row>
        <row r="3492">
          <cell r="N3492" t="str">
            <v>Centro Educativo</v>
          </cell>
          <cell r="O3492" t="str">
            <v>Puntarenas</v>
          </cell>
          <cell r="P3492" t="str">
            <v>C.T.P. De Puntarenas</v>
          </cell>
          <cell r="Q3492">
            <v>1</v>
          </cell>
          <cell r="R3492">
            <v>4209</v>
          </cell>
        </row>
        <row r="3493">
          <cell r="N3493" t="str">
            <v>Centro Educativo</v>
          </cell>
          <cell r="O3493" t="str">
            <v>Puntarenas</v>
          </cell>
          <cell r="P3493" t="str">
            <v>C.T.P. De Santa Elena</v>
          </cell>
          <cell r="Q3493">
            <v>6</v>
          </cell>
          <cell r="R3493">
            <v>4212</v>
          </cell>
        </row>
        <row r="3494">
          <cell r="N3494" t="str">
            <v>Centro Educativo</v>
          </cell>
          <cell r="O3494" t="str">
            <v>Puntarenas</v>
          </cell>
          <cell r="P3494" t="str">
            <v>C.T.P. De Santa Elena</v>
          </cell>
          <cell r="Q3494">
            <v>6</v>
          </cell>
          <cell r="R3494">
            <v>6654</v>
          </cell>
        </row>
        <row r="3495">
          <cell r="N3495" t="str">
            <v>Centro Educativo</v>
          </cell>
          <cell r="O3495" t="str">
            <v>Puntarenas</v>
          </cell>
          <cell r="P3495" t="str">
            <v>C.T.P. Esparza</v>
          </cell>
          <cell r="Q3495">
            <v>7</v>
          </cell>
          <cell r="R3495">
            <v>6550</v>
          </cell>
        </row>
        <row r="3496">
          <cell r="N3496" t="str">
            <v>Centro Educativo</v>
          </cell>
          <cell r="O3496" t="str">
            <v>Puntarenas</v>
          </cell>
          <cell r="P3496" t="str">
            <v>C.T.P. Puntarenas</v>
          </cell>
          <cell r="Q3496">
            <v>1</v>
          </cell>
          <cell r="R3496">
            <v>4732</v>
          </cell>
        </row>
        <row r="3497">
          <cell r="N3497" t="str">
            <v>Centro Educativo</v>
          </cell>
          <cell r="O3497" t="str">
            <v>Puntarenas</v>
          </cell>
          <cell r="P3497" t="str">
            <v>Centro Enseñanza Especial Ivonne Perez Guevara</v>
          </cell>
          <cell r="Q3497">
            <v>1</v>
          </cell>
          <cell r="R3497">
            <v>4729</v>
          </cell>
        </row>
        <row r="3498">
          <cell r="N3498" t="str">
            <v>Centro Educativo</v>
          </cell>
          <cell r="O3498" t="str">
            <v>Puntarenas</v>
          </cell>
          <cell r="P3498" t="str">
            <v>Cindea Esparza</v>
          </cell>
          <cell r="Q3498">
            <v>8</v>
          </cell>
          <cell r="R3498">
            <v>6520</v>
          </cell>
        </row>
        <row r="3499">
          <cell r="N3499" t="str">
            <v>Centro Educativo</v>
          </cell>
          <cell r="O3499" t="str">
            <v>Puntarenas</v>
          </cell>
          <cell r="P3499" t="str">
            <v>Cindea Judas</v>
          </cell>
          <cell r="Q3499">
            <v>3</v>
          </cell>
          <cell r="R3499">
            <v>6519</v>
          </cell>
        </row>
        <row r="3500">
          <cell r="N3500" t="str">
            <v>Centro Educativo</v>
          </cell>
          <cell r="O3500" t="str">
            <v>Puntarenas</v>
          </cell>
          <cell r="P3500" t="str">
            <v>Cindea Miramar</v>
          </cell>
          <cell r="Q3500">
            <v>4</v>
          </cell>
          <cell r="R3500">
            <v>6517</v>
          </cell>
        </row>
        <row r="3501">
          <cell r="N3501" t="str">
            <v>Centro Educativo</v>
          </cell>
          <cell r="O3501" t="str">
            <v>Puntarenas</v>
          </cell>
          <cell r="P3501" t="str">
            <v>Cindea Monteverde</v>
          </cell>
          <cell r="Q3501">
            <v>6</v>
          </cell>
          <cell r="R3501">
            <v>6846</v>
          </cell>
        </row>
        <row r="3502">
          <cell r="N3502" t="str">
            <v>Centro Educativo</v>
          </cell>
          <cell r="O3502" t="str">
            <v>Puntarenas</v>
          </cell>
          <cell r="P3502" t="str">
            <v>Cindea Puntarenas</v>
          </cell>
          <cell r="Q3502">
            <v>5</v>
          </cell>
          <cell r="R3502">
            <v>6518</v>
          </cell>
        </row>
        <row r="3503">
          <cell r="N3503" t="str">
            <v>Centro Educativo</v>
          </cell>
          <cell r="O3503" t="str">
            <v>Puntarenas</v>
          </cell>
          <cell r="P3503" t="str">
            <v>Cnvmts. C.T.P. De Santa Elena</v>
          </cell>
          <cell r="Q3503">
            <v>6</v>
          </cell>
          <cell r="R3503">
            <v>6259</v>
          </cell>
        </row>
        <row r="3504">
          <cell r="N3504" t="str">
            <v>Centro Educativo</v>
          </cell>
          <cell r="O3504" t="str">
            <v>Puntarenas</v>
          </cell>
          <cell r="P3504" t="str">
            <v>Cnvmts. C.T.P. Puntarenas</v>
          </cell>
          <cell r="Q3504">
            <v>1</v>
          </cell>
          <cell r="R3504">
            <v>6259</v>
          </cell>
        </row>
        <row r="3505">
          <cell r="N3505" t="str">
            <v>Centro Educativo</v>
          </cell>
          <cell r="O3505" t="str">
            <v>Puntarenas</v>
          </cell>
          <cell r="P3505" t="str">
            <v>Colegio Académico De Costa De Pajaros</v>
          </cell>
          <cell r="Q3505">
            <v>3</v>
          </cell>
          <cell r="R3505">
            <v>5707</v>
          </cell>
        </row>
        <row r="3506">
          <cell r="N3506" t="str">
            <v>Centro Educativo</v>
          </cell>
          <cell r="O3506" t="str">
            <v>Puntarenas</v>
          </cell>
          <cell r="P3506" t="str">
            <v>Coned Esparza</v>
          </cell>
          <cell r="Q3506">
            <v>8</v>
          </cell>
          <cell r="R3506">
            <v>6238</v>
          </cell>
        </row>
        <row r="3507">
          <cell r="N3507" t="str">
            <v>Centro Educativo</v>
          </cell>
          <cell r="O3507" t="str">
            <v>Puntarenas</v>
          </cell>
          <cell r="P3507" t="str">
            <v>Coned Puntarenas</v>
          </cell>
          <cell r="Q3507">
            <v>10</v>
          </cell>
          <cell r="R3507">
            <v>6424</v>
          </cell>
        </row>
        <row r="3508">
          <cell r="N3508" t="str">
            <v>Centro Educativo</v>
          </cell>
          <cell r="O3508" t="str">
            <v>Puntarenas</v>
          </cell>
          <cell r="P3508" t="str">
            <v>Esc. Abangaritos</v>
          </cell>
          <cell r="Q3508">
            <v>3</v>
          </cell>
          <cell r="R3508">
            <v>2700</v>
          </cell>
        </row>
        <row r="3509">
          <cell r="N3509" t="str">
            <v>Centro Educativo</v>
          </cell>
          <cell r="O3509" t="str">
            <v>Puntarenas</v>
          </cell>
          <cell r="P3509" t="str">
            <v>Esc. Acapulco</v>
          </cell>
          <cell r="Q3509">
            <v>2</v>
          </cell>
          <cell r="R3509">
            <v>2724</v>
          </cell>
        </row>
        <row r="3510">
          <cell r="N3510" t="str">
            <v>Centro Educativo</v>
          </cell>
          <cell r="O3510" t="str">
            <v>Puntarenas</v>
          </cell>
          <cell r="P3510" t="str">
            <v>Esc. Altos De San Luis</v>
          </cell>
          <cell r="Q3510">
            <v>6</v>
          </cell>
          <cell r="R3510">
            <v>2828</v>
          </cell>
        </row>
        <row r="3511">
          <cell r="N3511" t="str">
            <v>Centro Educativo</v>
          </cell>
          <cell r="O3511" t="str">
            <v>Puntarenas</v>
          </cell>
          <cell r="P3511" t="str">
            <v>Esc. Antonio Vallerriestra</v>
          </cell>
          <cell r="Q3511">
            <v>8</v>
          </cell>
          <cell r="R3511">
            <v>2875</v>
          </cell>
        </row>
        <row r="3512">
          <cell r="N3512" t="str">
            <v>Centro Educativo</v>
          </cell>
          <cell r="O3512" t="str">
            <v>Puntarenas</v>
          </cell>
          <cell r="P3512" t="str">
            <v>Esc. Arancibia</v>
          </cell>
          <cell r="Q3512">
            <v>2</v>
          </cell>
          <cell r="R3512">
            <v>5009</v>
          </cell>
        </row>
        <row r="3513">
          <cell r="N3513" t="str">
            <v>Centro Educativo</v>
          </cell>
          <cell r="O3513" t="str">
            <v>Puntarenas</v>
          </cell>
          <cell r="P3513" t="str">
            <v>Esc. Aranjuecito</v>
          </cell>
          <cell r="Q3513">
            <v>2</v>
          </cell>
          <cell r="R3513">
            <v>2711</v>
          </cell>
        </row>
        <row r="3514">
          <cell r="N3514" t="str">
            <v>Centro Educativo</v>
          </cell>
          <cell r="O3514" t="str">
            <v>Puntarenas</v>
          </cell>
          <cell r="P3514" t="str">
            <v>Esc. Aranjuez</v>
          </cell>
          <cell r="Q3514">
            <v>2</v>
          </cell>
          <cell r="R3514">
            <v>2712</v>
          </cell>
        </row>
        <row r="3515">
          <cell r="N3515" t="str">
            <v>Centro Educativo</v>
          </cell>
          <cell r="O3515" t="str">
            <v>Puntarenas</v>
          </cell>
          <cell r="P3515" t="str">
            <v>Esc. Arturo García Golcher</v>
          </cell>
          <cell r="Q3515">
            <v>3</v>
          </cell>
          <cell r="R3515">
            <v>2838</v>
          </cell>
        </row>
        <row r="3516">
          <cell r="N3516" t="str">
            <v>Centro Educativo</v>
          </cell>
          <cell r="O3516" t="str">
            <v>Puntarenas</v>
          </cell>
          <cell r="P3516" t="str">
            <v>Esc. Arturo Torres Martinez</v>
          </cell>
          <cell r="Q3516">
            <v>8</v>
          </cell>
          <cell r="R3516">
            <v>4733</v>
          </cell>
        </row>
        <row r="3517">
          <cell r="N3517" t="str">
            <v>Centro Educativo</v>
          </cell>
          <cell r="O3517" t="str">
            <v>Puntarenas</v>
          </cell>
          <cell r="P3517" t="str">
            <v>Esc. Arturo Torres Martínez</v>
          </cell>
          <cell r="Q3517">
            <v>8</v>
          </cell>
          <cell r="R3517">
            <v>2729</v>
          </cell>
        </row>
        <row r="3518">
          <cell r="N3518" t="str">
            <v>Centro Educativo</v>
          </cell>
          <cell r="O3518" t="str">
            <v>Puntarenas</v>
          </cell>
          <cell r="P3518" t="str">
            <v>Esc. Augusto Colombari Chicoli</v>
          </cell>
          <cell r="Q3518">
            <v>1</v>
          </cell>
          <cell r="R3518">
            <v>2715</v>
          </cell>
        </row>
        <row r="3519">
          <cell r="N3519" t="str">
            <v>Centro Educativo</v>
          </cell>
          <cell r="O3519" t="str">
            <v>Puntarenas</v>
          </cell>
          <cell r="P3519" t="str">
            <v>Esc. Bajo Caliente</v>
          </cell>
          <cell r="Q3519">
            <v>2</v>
          </cell>
          <cell r="R3519">
            <v>2720</v>
          </cell>
        </row>
        <row r="3520">
          <cell r="N3520" t="str">
            <v>Centro Educativo</v>
          </cell>
          <cell r="O3520" t="str">
            <v>Puntarenas</v>
          </cell>
          <cell r="P3520" t="str">
            <v>Esc. Barrio San Luis</v>
          </cell>
          <cell r="Q3520">
            <v>5</v>
          </cell>
          <cell r="R3520">
            <v>2826</v>
          </cell>
        </row>
        <row r="3521">
          <cell r="N3521" t="str">
            <v>Centro Educativo</v>
          </cell>
          <cell r="O3521" t="str">
            <v>Puntarenas</v>
          </cell>
          <cell r="P3521" t="str">
            <v>Esc. Bocana</v>
          </cell>
          <cell r="Q3521">
            <v>3</v>
          </cell>
          <cell r="R3521">
            <v>2725</v>
          </cell>
        </row>
        <row r="3522">
          <cell r="N3522" t="str">
            <v>Centro Educativo</v>
          </cell>
          <cell r="O3522" t="str">
            <v>Puntarenas</v>
          </cell>
          <cell r="P3522" t="str">
            <v>Esc. Brisas Del Golfo</v>
          </cell>
          <cell r="Q3522">
            <v>3</v>
          </cell>
          <cell r="R3522">
            <v>2727</v>
          </cell>
        </row>
        <row r="3523">
          <cell r="N3523" t="str">
            <v>Centro Educativo</v>
          </cell>
          <cell r="O3523" t="str">
            <v>Puntarenas</v>
          </cell>
          <cell r="P3523" t="str">
            <v>Esc. Bruselas</v>
          </cell>
          <cell r="Q3523">
            <v>7</v>
          </cell>
          <cell r="R3523">
            <v>2728</v>
          </cell>
        </row>
        <row r="3524">
          <cell r="N3524" t="str">
            <v>Centro Educativo</v>
          </cell>
          <cell r="O3524" t="str">
            <v>Puntarenas</v>
          </cell>
          <cell r="P3524" t="str">
            <v>Esc. Caldera</v>
          </cell>
          <cell r="Q3524">
            <v>8</v>
          </cell>
          <cell r="R3524">
            <v>2734</v>
          </cell>
        </row>
        <row r="3525">
          <cell r="N3525" t="str">
            <v>Centro Educativo</v>
          </cell>
          <cell r="O3525" t="str">
            <v>Puntarenas</v>
          </cell>
          <cell r="P3525" t="str">
            <v>Esc. Cambalache</v>
          </cell>
          <cell r="Q3525">
            <v>8</v>
          </cell>
          <cell r="R3525">
            <v>2755</v>
          </cell>
        </row>
        <row r="3526">
          <cell r="N3526" t="str">
            <v>Centro Educativo</v>
          </cell>
          <cell r="O3526" t="str">
            <v>Puntarenas</v>
          </cell>
          <cell r="P3526" t="str">
            <v>Esc. Carrizal</v>
          </cell>
          <cell r="Q3526">
            <v>5</v>
          </cell>
          <cell r="R3526">
            <v>5700</v>
          </cell>
        </row>
        <row r="3527">
          <cell r="N3527" t="str">
            <v>Centro Educativo</v>
          </cell>
          <cell r="O3527" t="str">
            <v>Puntarenas</v>
          </cell>
          <cell r="P3527" t="str">
            <v>Esc. Carrizal</v>
          </cell>
          <cell r="Q3527">
            <v>5</v>
          </cell>
          <cell r="R3527">
            <v>6074</v>
          </cell>
        </row>
        <row r="3528">
          <cell r="N3528" t="str">
            <v>Centro Educativo</v>
          </cell>
          <cell r="O3528" t="str">
            <v>Puntarenas</v>
          </cell>
          <cell r="P3528" t="str">
            <v>Esc. Cedral</v>
          </cell>
          <cell r="Q3528">
            <v>4</v>
          </cell>
          <cell r="R3528">
            <v>2756</v>
          </cell>
        </row>
        <row r="3529">
          <cell r="N3529" t="str">
            <v>Centro Educativo</v>
          </cell>
          <cell r="O3529" t="str">
            <v>Puntarenas</v>
          </cell>
          <cell r="P3529" t="str">
            <v>Esc. Cerrillos</v>
          </cell>
          <cell r="Q3529">
            <v>7</v>
          </cell>
          <cell r="R3529">
            <v>2739</v>
          </cell>
        </row>
        <row r="3530">
          <cell r="N3530" t="str">
            <v>Centro Educativo</v>
          </cell>
          <cell r="O3530" t="str">
            <v>Puntarenas</v>
          </cell>
          <cell r="P3530" t="str">
            <v>Esc. Chapernal</v>
          </cell>
          <cell r="Q3530">
            <v>2</v>
          </cell>
          <cell r="R3530">
            <v>2759</v>
          </cell>
        </row>
        <row r="3531">
          <cell r="N3531" t="str">
            <v>Centro Educativo</v>
          </cell>
          <cell r="O3531" t="str">
            <v>Puntarenas</v>
          </cell>
          <cell r="P3531" t="str">
            <v>Esc. Ciruelas</v>
          </cell>
          <cell r="Q3531">
            <v>4</v>
          </cell>
          <cell r="R3531">
            <v>2742</v>
          </cell>
        </row>
        <row r="3532">
          <cell r="N3532" t="str">
            <v>Centro Educativo</v>
          </cell>
          <cell r="O3532" t="str">
            <v>Puntarenas</v>
          </cell>
          <cell r="P3532" t="str">
            <v>Esc. Ciudadela Kennedy</v>
          </cell>
          <cell r="Q3532">
            <v>1</v>
          </cell>
          <cell r="R3532">
            <v>2744</v>
          </cell>
        </row>
        <row r="3533">
          <cell r="N3533" t="str">
            <v>Centro Educativo</v>
          </cell>
          <cell r="O3533" t="str">
            <v>Puntarenas</v>
          </cell>
          <cell r="P3533" t="str">
            <v>Esc. Cocorocas</v>
          </cell>
          <cell r="Q3533">
            <v>3</v>
          </cell>
          <cell r="R3533">
            <v>2837</v>
          </cell>
        </row>
        <row r="3534">
          <cell r="N3534" t="str">
            <v>Centro Educativo</v>
          </cell>
          <cell r="O3534" t="str">
            <v>Puntarenas</v>
          </cell>
          <cell r="P3534" t="str">
            <v>Esc. Corazón De Jesús</v>
          </cell>
          <cell r="Q3534">
            <v>2</v>
          </cell>
          <cell r="R3534">
            <v>2748</v>
          </cell>
        </row>
        <row r="3535">
          <cell r="N3535" t="str">
            <v>Centro Educativo</v>
          </cell>
          <cell r="O3535" t="str">
            <v>Puntarenas</v>
          </cell>
          <cell r="P3535" t="str">
            <v>Esc. Coyolito</v>
          </cell>
          <cell r="Q3535">
            <v>3</v>
          </cell>
          <cell r="R3535">
            <v>2763</v>
          </cell>
        </row>
        <row r="3536">
          <cell r="N3536" t="str">
            <v>Centro Educativo</v>
          </cell>
          <cell r="O3536" t="str">
            <v>Puntarenas</v>
          </cell>
          <cell r="P3536" t="str">
            <v>Esc. Delia Urbina De Guevara</v>
          </cell>
          <cell r="Q3536">
            <v>5</v>
          </cell>
          <cell r="R3536">
            <v>2788</v>
          </cell>
        </row>
        <row r="3537">
          <cell r="N3537" t="str">
            <v>Centro Educativo</v>
          </cell>
          <cell r="O3537" t="str">
            <v>Puntarenas</v>
          </cell>
          <cell r="P3537" t="str">
            <v>Esc. Delia Urbina De Guevara</v>
          </cell>
          <cell r="Q3537">
            <v>5</v>
          </cell>
          <cell r="R3537">
            <v>4730</v>
          </cell>
        </row>
        <row r="3538">
          <cell r="N3538" t="str">
            <v>Centro Educativo</v>
          </cell>
          <cell r="O3538" t="str">
            <v>Puntarenas</v>
          </cell>
          <cell r="P3538" t="str">
            <v>Esc. Diego De Artieda Chirino</v>
          </cell>
          <cell r="Q3538">
            <v>8</v>
          </cell>
          <cell r="R3538">
            <v>2708</v>
          </cell>
        </row>
        <row r="3539">
          <cell r="N3539" t="str">
            <v>Centro Educativo</v>
          </cell>
          <cell r="O3539" t="str">
            <v>Puntarenas</v>
          </cell>
          <cell r="P3539" t="str">
            <v>Esc. Domingo Faustino Sarmiento</v>
          </cell>
          <cell r="Q3539">
            <v>3</v>
          </cell>
          <cell r="R3539">
            <v>2868</v>
          </cell>
        </row>
        <row r="3540">
          <cell r="N3540" t="str">
            <v>Centro Educativo</v>
          </cell>
          <cell r="O3540" t="str">
            <v>Puntarenas</v>
          </cell>
          <cell r="P3540" t="str">
            <v>Esc. El Barón</v>
          </cell>
          <cell r="Q3540">
            <v>7</v>
          </cell>
          <cell r="R3540">
            <v>2790</v>
          </cell>
        </row>
        <row r="3541">
          <cell r="N3541" t="str">
            <v>Centro Educativo</v>
          </cell>
          <cell r="O3541" t="str">
            <v>Puntarenas</v>
          </cell>
          <cell r="P3541" t="str">
            <v>Esc. El Brillante</v>
          </cell>
          <cell r="Q3541">
            <v>2</v>
          </cell>
          <cell r="R3541">
            <v>2791</v>
          </cell>
        </row>
        <row r="3542">
          <cell r="N3542" t="str">
            <v>Centro Educativo</v>
          </cell>
          <cell r="O3542" t="str">
            <v>Puntarenas</v>
          </cell>
          <cell r="P3542" t="str">
            <v>Esc. El Carmen</v>
          </cell>
          <cell r="Q3542">
            <v>5</v>
          </cell>
          <cell r="R3542">
            <v>2792</v>
          </cell>
        </row>
        <row r="3543">
          <cell r="N3543" t="str">
            <v>Centro Educativo</v>
          </cell>
          <cell r="O3543" t="str">
            <v>Puntarenas</v>
          </cell>
          <cell r="P3543" t="str">
            <v>Esc. El Chagüite</v>
          </cell>
          <cell r="Q3543">
            <v>5</v>
          </cell>
          <cell r="R3543">
            <v>2714</v>
          </cell>
        </row>
        <row r="3544">
          <cell r="N3544" t="str">
            <v>Centro Educativo</v>
          </cell>
          <cell r="O3544" t="str">
            <v>Puntarenas</v>
          </cell>
          <cell r="P3544" t="str">
            <v>Esc. El Establo</v>
          </cell>
          <cell r="Q3544">
            <v>2</v>
          </cell>
          <cell r="R3544">
            <v>5724</v>
          </cell>
        </row>
        <row r="3545">
          <cell r="N3545" t="str">
            <v>Centro Educativo</v>
          </cell>
          <cell r="O3545" t="str">
            <v>Puntarenas</v>
          </cell>
          <cell r="P3545" t="str">
            <v>Esc. El Malinche</v>
          </cell>
          <cell r="Q3545">
            <v>3</v>
          </cell>
          <cell r="R3545">
            <v>2750</v>
          </cell>
        </row>
        <row r="3546">
          <cell r="N3546" t="str">
            <v>Centro Educativo</v>
          </cell>
          <cell r="O3546" t="str">
            <v>Puntarenas</v>
          </cell>
          <cell r="P3546" t="str">
            <v>Esc. El Mojón</v>
          </cell>
          <cell r="Q3546">
            <v>8</v>
          </cell>
          <cell r="R3546">
            <v>2795</v>
          </cell>
        </row>
        <row r="3547">
          <cell r="N3547" t="str">
            <v>Centro Educativo</v>
          </cell>
          <cell r="O3547" t="str">
            <v>Puntarenas</v>
          </cell>
          <cell r="P3547" t="str">
            <v>Esc. El Palmar</v>
          </cell>
          <cell r="Q3547">
            <v>2</v>
          </cell>
          <cell r="R3547">
            <v>2844</v>
          </cell>
        </row>
        <row r="3548">
          <cell r="N3548" t="str">
            <v>Centro Educativo</v>
          </cell>
          <cell r="O3548" t="str">
            <v>Puntarenas</v>
          </cell>
          <cell r="P3548" t="str">
            <v>Esc. El Progreso</v>
          </cell>
          <cell r="Q3548">
            <v>1</v>
          </cell>
          <cell r="R3548">
            <v>2816</v>
          </cell>
        </row>
        <row r="3549">
          <cell r="N3549" t="str">
            <v>Centro Educativo</v>
          </cell>
          <cell r="O3549" t="str">
            <v>Puntarenas</v>
          </cell>
          <cell r="P3549" t="str">
            <v>Esc. El Roble</v>
          </cell>
          <cell r="Q3549">
            <v>1</v>
          </cell>
          <cell r="R3549">
            <v>4741</v>
          </cell>
        </row>
        <row r="3550">
          <cell r="N3550" t="str">
            <v>Centro Educativo</v>
          </cell>
          <cell r="O3550" t="str">
            <v>Puntarenas</v>
          </cell>
          <cell r="P3550" t="str">
            <v>Esc. El Roble</v>
          </cell>
          <cell r="Q3550">
            <v>1</v>
          </cell>
          <cell r="R3550">
            <v>5010</v>
          </cell>
        </row>
        <row r="3551">
          <cell r="N3551" t="str">
            <v>Centro Educativo</v>
          </cell>
          <cell r="O3551" t="str">
            <v>Puntarenas</v>
          </cell>
          <cell r="P3551" t="str">
            <v>Esc. Fernández</v>
          </cell>
          <cell r="Q3551">
            <v>6</v>
          </cell>
          <cell r="R3551">
            <v>2767</v>
          </cell>
        </row>
        <row r="3552">
          <cell r="N3552" t="str">
            <v>Centro Educativo</v>
          </cell>
          <cell r="O3552" t="str">
            <v>Puntarenas</v>
          </cell>
          <cell r="P3552" t="str">
            <v>Esc. Flora Guevara Barahona</v>
          </cell>
          <cell r="Q3552">
            <v>5</v>
          </cell>
          <cell r="R3552">
            <v>2834</v>
          </cell>
        </row>
        <row r="3553">
          <cell r="N3553" t="str">
            <v>Centro Educativo</v>
          </cell>
          <cell r="O3553" t="str">
            <v>Puntarenas</v>
          </cell>
          <cell r="P3553" t="str">
            <v>Esc. Fray Casiano De Madrid</v>
          </cell>
          <cell r="Q3553">
            <v>5</v>
          </cell>
          <cell r="R3553">
            <v>2884</v>
          </cell>
        </row>
        <row r="3554">
          <cell r="N3554" t="str">
            <v>Centro Educativo</v>
          </cell>
          <cell r="O3554" t="str">
            <v>Puntarenas</v>
          </cell>
          <cell r="P3554" t="str">
            <v>Esc. Fray Casiano De Madrid</v>
          </cell>
          <cell r="Q3554">
            <v>5</v>
          </cell>
          <cell r="R3554">
            <v>4742</v>
          </cell>
        </row>
        <row r="3555">
          <cell r="N3555" t="str">
            <v>Centro Educativo</v>
          </cell>
          <cell r="O3555" t="str">
            <v>Puntarenas</v>
          </cell>
          <cell r="P3555" t="str">
            <v>Esc. Gil González Dávila</v>
          </cell>
          <cell r="Q3555">
            <v>7</v>
          </cell>
          <cell r="R3555">
            <v>2800</v>
          </cell>
        </row>
        <row r="3556">
          <cell r="N3556" t="str">
            <v>Centro Educativo</v>
          </cell>
          <cell r="O3556" t="str">
            <v>Puntarenas</v>
          </cell>
          <cell r="P3556" t="str">
            <v>Esc. Gregorio Prendas Montero</v>
          </cell>
          <cell r="Q3556">
            <v>4</v>
          </cell>
          <cell r="R3556">
            <v>2801</v>
          </cell>
        </row>
        <row r="3557">
          <cell r="N3557" t="str">
            <v>Centro Educativo</v>
          </cell>
          <cell r="O3557" t="str">
            <v>Puntarenas</v>
          </cell>
          <cell r="P3557" t="str">
            <v>Esc. Guardianes De La Piedra</v>
          </cell>
          <cell r="Q3557">
            <v>8</v>
          </cell>
          <cell r="R3557">
            <v>2709</v>
          </cell>
        </row>
        <row r="3558">
          <cell r="N3558" t="str">
            <v>Centro Educativo</v>
          </cell>
          <cell r="O3558" t="str">
            <v>Puntarenas</v>
          </cell>
          <cell r="P3558" t="str">
            <v>Esc. Heriberto Zeledón Rodríguez</v>
          </cell>
          <cell r="Q3558">
            <v>7</v>
          </cell>
          <cell r="R3558">
            <v>2840</v>
          </cell>
        </row>
        <row r="3559">
          <cell r="N3559" t="str">
            <v>Centro Educativo</v>
          </cell>
          <cell r="O3559" t="str">
            <v>Puntarenas</v>
          </cell>
          <cell r="P3559" t="str">
            <v>Esc. I.D.A. El Baron</v>
          </cell>
          <cell r="Q3559">
            <v>7</v>
          </cell>
          <cell r="R3559">
            <v>2764</v>
          </cell>
        </row>
        <row r="3560">
          <cell r="N3560" t="str">
            <v>Centro Educativo</v>
          </cell>
          <cell r="O3560" t="str">
            <v>Puntarenas</v>
          </cell>
          <cell r="P3560" t="str">
            <v>Esc. Isla Caballo</v>
          </cell>
          <cell r="Q3560">
            <v>5</v>
          </cell>
          <cell r="R3560">
            <v>2880</v>
          </cell>
        </row>
        <row r="3561">
          <cell r="N3561" t="str">
            <v>Centro Educativo</v>
          </cell>
          <cell r="O3561" t="str">
            <v>Puntarenas</v>
          </cell>
          <cell r="P3561" t="str">
            <v>Esc. Isla De Chira</v>
          </cell>
          <cell r="Q3561">
            <v>3</v>
          </cell>
          <cell r="R3561">
            <v>2760</v>
          </cell>
        </row>
        <row r="3562">
          <cell r="N3562" t="str">
            <v>Centro Educativo</v>
          </cell>
          <cell r="O3562" t="str">
            <v>Puntarenas</v>
          </cell>
          <cell r="P3562" t="str">
            <v>Esc. Jarquín</v>
          </cell>
          <cell r="Q3562">
            <v>3</v>
          </cell>
          <cell r="R3562">
            <v>2769</v>
          </cell>
        </row>
        <row r="3563">
          <cell r="N3563" t="str">
            <v>Centro Educativo</v>
          </cell>
          <cell r="O3563" t="str">
            <v>Puntarenas</v>
          </cell>
          <cell r="P3563" t="str">
            <v>Esc. Jorge Borbón Castro</v>
          </cell>
          <cell r="Q3563">
            <v>2</v>
          </cell>
          <cell r="R3563">
            <v>2784</v>
          </cell>
        </row>
        <row r="3564">
          <cell r="N3564" t="str">
            <v>Centro Educativo</v>
          </cell>
          <cell r="O3564" t="str">
            <v>Puntarenas</v>
          </cell>
          <cell r="P3564" t="str">
            <v>Esc. José Joaquín Mora Porras</v>
          </cell>
          <cell r="Q3564">
            <v>1</v>
          </cell>
          <cell r="R3564">
            <v>5324</v>
          </cell>
        </row>
        <row r="3565">
          <cell r="N3565" t="str">
            <v>Centro Educativo</v>
          </cell>
          <cell r="O3565" t="str">
            <v>Puntarenas</v>
          </cell>
          <cell r="P3565" t="str">
            <v>Esc. José María Zeledón Brenes</v>
          </cell>
          <cell r="Q3565">
            <v>4</v>
          </cell>
          <cell r="R3565">
            <v>2804</v>
          </cell>
        </row>
        <row r="3566">
          <cell r="N3566" t="str">
            <v>Centro Educativo</v>
          </cell>
          <cell r="O3566" t="str">
            <v>Puntarenas</v>
          </cell>
          <cell r="P3566" t="str">
            <v>Esc. José Ricardo Orlich Zamora</v>
          </cell>
          <cell r="Q3566">
            <v>5</v>
          </cell>
          <cell r="R3566">
            <v>2805</v>
          </cell>
        </row>
        <row r="3567">
          <cell r="N3567" t="str">
            <v>Centro Educativo</v>
          </cell>
          <cell r="O3567" t="str">
            <v>Puntarenas</v>
          </cell>
          <cell r="P3567" t="str">
            <v>Esc. Juan Rafael Jiménez Granados</v>
          </cell>
          <cell r="Q3567">
            <v>7</v>
          </cell>
          <cell r="R3567">
            <v>2806</v>
          </cell>
        </row>
        <row r="3568">
          <cell r="N3568" t="str">
            <v>Centro Educativo</v>
          </cell>
          <cell r="O3568" t="str">
            <v>Puntarenas</v>
          </cell>
          <cell r="P3568" t="str">
            <v>Esc. Juanito Mora Porras</v>
          </cell>
          <cell r="Q3568">
            <v>1</v>
          </cell>
          <cell r="R3568">
            <v>2723</v>
          </cell>
        </row>
        <row r="3569">
          <cell r="N3569" t="str">
            <v>Centro Educativo</v>
          </cell>
          <cell r="O3569" t="str">
            <v>Puntarenas</v>
          </cell>
          <cell r="P3569" t="str">
            <v>Esc. Judas</v>
          </cell>
          <cell r="Q3569">
            <v>3</v>
          </cell>
          <cell r="R3569">
            <v>2807</v>
          </cell>
        </row>
        <row r="3570">
          <cell r="N3570" t="str">
            <v>Centro Educativo</v>
          </cell>
          <cell r="O3570" t="str">
            <v>Puntarenas</v>
          </cell>
          <cell r="P3570" t="str">
            <v>Esc. Justo Antonio Facio</v>
          </cell>
          <cell r="Q3570">
            <v>7</v>
          </cell>
          <cell r="R3570">
            <v>2798</v>
          </cell>
        </row>
        <row r="3571">
          <cell r="N3571" t="str">
            <v>Centro Educativo</v>
          </cell>
          <cell r="O3571" t="str">
            <v>Puntarenas</v>
          </cell>
          <cell r="P3571" t="str">
            <v>Esc. La Colina</v>
          </cell>
          <cell r="Q3571">
            <v>3</v>
          </cell>
          <cell r="R3571">
            <v>2710</v>
          </cell>
        </row>
        <row r="3572">
          <cell r="N3572" t="str">
            <v>Centro Educativo</v>
          </cell>
          <cell r="O3572" t="str">
            <v>Puntarenas</v>
          </cell>
          <cell r="P3572" t="str">
            <v>Esc. La Guaria (Barranca)</v>
          </cell>
          <cell r="Q3572">
            <v>1</v>
          </cell>
          <cell r="R3572">
            <v>2732</v>
          </cell>
        </row>
        <row r="3573">
          <cell r="N3573" t="str">
            <v>Centro Educativo</v>
          </cell>
          <cell r="O3573" t="str">
            <v>Puntarenas</v>
          </cell>
          <cell r="P3573" t="str">
            <v>Esc. La Guaria (Guacimal)</v>
          </cell>
          <cell r="Q3573">
            <v>6</v>
          </cell>
          <cell r="R3573">
            <v>2813</v>
          </cell>
        </row>
        <row r="3574">
          <cell r="N3574" t="str">
            <v>Centro Educativo</v>
          </cell>
          <cell r="O3574" t="str">
            <v>Puntarenas</v>
          </cell>
          <cell r="P3574" t="str">
            <v>Esc. La Isla</v>
          </cell>
          <cell r="Q3574">
            <v>4</v>
          </cell>
          <cell r="R3574">
            <v>2819</v>
          </cell>
        </row>
        <row r="3575">
          <cell r="N3575" t="str">
            <v>Centro Educativo</v>
          </cell>
          <cell r="O3575" t="str">
            <v>Puntarenas</v>
          </cell>
          <cell r="P3575" t="str">
            <v>Esc. La Islita</v>
          </cell>
          <cell r="Q3575">
            <v>5</v>
          </cell>
          <cell r="R3575">
            <v>5958</v>
          </cell>
        </row>
        <row r="3576">
          <cell r="N3576" t="str">
            <v>Centro Educativo</v>
          </cell>
          <cell r="O3576" t="str">
            <v>Puntarenas</v>
          </cell>
          <cell r="P3576" t="str">
            <v>Esc. La Pita</v>
          </cell>
          <cell r="Q3576">
            <v>3</v>
          </cell>
          <cell r="R3576">
            <v>2772</v>
          </cell>
        </row>
        <row r="3577">
          <cell r="N3577" t="str">
            <v>Centro Educativo</v>
          </cell>
          <cell r="O3577" t="str">
            <v>Puntarenas</v>
          </cell>
          <cell r="P3577" t="str">
            <v>Esc. La Queroga</v>
          </cell>
          <cell r="Q3577">
            <v>2</v>
          </cell>
          <cell r="R3577">
            <v>6014</v>
          </cell>
        </row>
        <row r="3578">
          <cell r="N3578" t="str">
            <v>Centro Educativo</v>
          </cell>
          <cell r="O3578" t="str">
            <v>Puntarenas</v>
          </cell>
          <cell r="P3578" t="str">
            <v>Esc. La Rivera</v>
          </cell>
          <cell r="Q3578">
            <v>8</v>
          </cell>
          <cell r="R3578">
            <v>5346</v>
          </cell>
        </row>
        <row r="3579">
          <cell r="N3579" t="str">
            <v>Centro Educativo</v>
          </cell>
          <cell r="O3579" t="str">
            <v>Puntarenas</v>
          </cell>
          <cell r="P3579" t="str">
            <v>Esc. Lagartos</v>
          </cell>
          <cell r="Q3579">
            <v>3</v>
          </cell>
          <cell r="R3579">
            <v>2824</v>
          </cell>
        </row>
        <row r="3580">
          <cell r="N3580" t="str">
            <v>Centro Educativo</v>
          </cell>
          <cell r="O3580" t="str">
            <v>Puntarenas</v>
          </cell>
          <cell r="P3580" t="str">
            <v>Esc. Laguna</v>
          </cell>
          <cell r="Q3580">
            <v>4</v>
          </cell>
          <cell r="R3580">
            <v>2820</v>
          </cell>
        </row>
        <row r="3581">
          <cell r="N3581" t="str">
            <v>Centro Educativo</v>
          </cell>
          <cell r="O3581" t="str">
            <v>Puntarenas</v>
          </cell>
          <cell r="P3581" t="str">
            <v>Esc. Las Ventanas</v>
          </cell>
          <cell r="Q3581">
            <v>4</v>
          </cell>
          <cell r="R3581">
            <v>2827</v>
          </cell>
        </row>
        <row r="3582">
          <cell r="N3582" t="str">
            <v>Centro Educativo</v>
          </cell>
          <cell r="O3582" t="str">
            <v>Puntarenas</v>
          </cell>
          <cell r="P3582" t="str">
            <v>Esc. Lic. Jose Francisco Perez Muñoz</v>
          </cell>
          <cell r="Q3582">
            <v>7</v>
          </cell>
          <cell r="R3582">
            <v>2740</v>
          </cell>
        </row>
        <row r="3583">
          <cell r="N3583" t="str">
            <v>Centro Educativo</v>
          </cell>
          <cell r="O3583" t="str">
            <v>Puntarenas</v>
          </cell>
          <cell r="P3583" t="str">
            <v>Esc. Lic. José Francisco Pérez Muñoz</v>
          </cell>
          <cell r="Q3583">
            <v>7</v>
          </cell>
          <cell r="R3583">
            <v>2740</v>
          </cell>
        </row>
        <row r="3584">
          <cell r="N3584" t="str">
            <v>Centro Educativo</v>
          </cell>
          <cell r="O3584" t="str">
            <v>Puntarenas</v>
          </cell>
          <cell r="P3584" t="str">
            <v>Esc. Linda Vista</v>
          </cell>
          <cell r="Q3584">
            <v>4</v>
          </cell>
          <cell r="R3584">
            <v>2718</v>
          </cell>
        </row>
        <row r="3585">
          <cell r="N3585" t="str">
            <v>Centro Educativo</v>
          </cell>
          <cell r="O3585" t="str">
            <v>Puntarenas</v>
          </cell>
          <cell r="P3585" t="str">
            <v>Esc. Lindora</v>
          </cell>
          <cell r="Q3585">
            <v>6</v>
          </cell>
          <cell r="R3585">
            <v>2771</v>
          </cell>
        </row>
        <row r="3586">
          <cell r="N3586" t="str">
            <v>Centro Educativo</v>
          </cell>
          <cell r="O3586" t="str">
            <v>Puntarenas</v>
          </cell>
          <cell r="P3586" t="str">
            <v>Esc. Los Ángeles</v>
          </cell>
          <cell r="Q3586">
            <v>6</v>
          </cell>
          <cell r="R3586">
            <v>2829</v>
          </cell>
        </row>
        <row r="3587">
          <cell r="N3587" t="str">
            <v>Centro Educativo</v>
          </cell>
          <cell r="O3587" t="str">
            <v>Puntarenas</v>
          </cell>
          <cell r="P3587" t="str">
            <v>Esc. Los Llanos</v>
          </cell>
          <cell r="Q3587">
            <v>6</v>
          </cell>
          <cell r="R3587">
            <v>2719</v>
          </cell>
        </row>
        <row r="3588">
          <cell r="N3588" t="str">
            <v>Centro Educativo</v>
          </cell>
          <cell r="O3588" t="str">
            <v>Puntarenas</v>
          </cell>
          <cell r="P3588" t="str">
            <v>Esc. Manuel Mora Valverde</v>
          </cell>
          <cell r="Q3588">
            <v>1</v>
          </cell>
          <cell r="R3588">
            <v>5011</v>
          </cell>
        </row>
        <row r="3589">
          <cell r="N3589" t="str">
            <v>Centro Educativo</v>
          </cell>
          <cell r="O3589" t="str">
            <v>Puntarenas</v>
          </cell>
          <cell r="P3589" t="str">
            <v>Esc. Manzanillo</v>
          </cell>
          <cell r="Q3589">
            <v>3</v>
          </cell>
          <cell r="R3589">
            <v>2831</v>
          </cell>
        </row>
        <row r="3590">
          <cell r="N3590" t="str">
            <v>Centro Educativo</v>
          </cell>
          <cell r="O3590" t="str">
            <v>Puntarenas</v>
          </cell>
          <cell r="P3590" t="str">
            <v>Esc. Marañonal</v>
          </cell>
          <cell r="Q3590">
            <v>7</v>
          </cell>
          <cell r="R3590">
            <v>2832</v>
          </cell>
        </row>
        <row r="3591">
          <cell r="N3591" t="str">
            <v>Centro Educativo</v>
          </cell>
          <cell r="O3591" t="str">
            <v>Puntarenas</v>
          </cell>
          <cell r="P3591" t="str">
            <v>Esc. Maratón</v>
          </cell>
          <cell r="Q3591">
            <v>7</v>
          </cell>
          <cell r="R3591">
            <v>2833</v>
          </cell>
        </row>
        <row r="3592">
          <cell r="N3592" t="str">
            <v>Centro Educativo</v>
          </cell>
          <cell r="O3592" t="str">
            <v>Puntarenas</v>
          </cell>
          <cell r="P3592" t="str">
            <v>Esc. Mata Limón</v>
          </cell>
          <cell r="Q3592">
            <v>8</v>
          </cell>
          <cell r="R3592">
            <v>2881</v>
          </cell>
        </row>
        <row r="3593">
          <cell r="N3593" t="str">
            <v>Centro Educativo</v>
          </cell>
          <cell r="O3593" t="str">
            <v>Puntarenas</v>
          </cell>
          <cell r="P3593" t="str">
            <v>Esc. Mesetas Abajo</v>
          </cell>
          <cell r="Q3593">
            <v>7</v>
          </cell>
          <cell r="R3593">
            <v>2775</v>
          </cell>
        </row>
        <row r="3594">
          <cell r="N3594" t="str">
            <v>Centro Educativo</v>
          </cell>
          <cell r="O3594" t="str">
            <v>Puntarenas</v>
          </cell>
          <cell r="P3594" t="str">
            <v>Esc. Mojoncito</v>
          </cell>
          <cell r="Q3594">
            <v>8</v>
          </cell>
          <cell r="R3594">
            <v>2835</v>
          </cell>
        </row>
        <row r="3595">
          <cell r="N3595" t="str">
            <v>Centro Educativo</v>
          </cell>
          <cell r="O3595" t="str">
            <v>Puntarenas</v>
          </cell>
          <cell r="P3595" t="str">
            <v>Esc. Montero Y Palito</v>
          </cell>
          <cell r="Q3595">
            <v>3</v>
          </cell>
          <cell r="R3595">
            <v>2743</v>
          </cell>
        </row>
        <row r="3596">
          <cell r="N3596" t="str">
            <v>Centro Educativo</v>
          </cell>
          <cell r="O3596" t="str">
            <v>Puntarenas</v>
          </cell>
          <cell r="P3596" t="str">
            <v>Esc. Montero Y Palito</v>
          </cell>
          <cell r="Q3596">
            <v>3</v>
          </cell>
          <cell r="R3596">
            <v>5495</v>
          </cell>
        </row>
        <row r="3597">
          <cell r="N3597" t="str">
            <v>Centro Educativo</v>
          </cell>
          <cell r="O3597" t="str">
            <v>Puntarenas</v>
          </cell>
          <cell r="P3597" t="str">
            <v>Esc. Mora Y Cañas</v>
          </cell>
          <cell r="Q3597">
            <v>5</v>
          </cell>
          <cell r="R3597">
            <v>2836</v>
          </cell>
        </row>
        <row r="3598">
          <cell r="N3598" t="str">
            <v>Centro Educativo</v>
          </cell>
          <cell r="O3598" t="str">
            <v>Puntarenas</v>
          </cell>
          <cell r="P3598" t="str">
            <v>Esc. Morales</v>
          </cell>
          <cell r="Q3598">
            <v>3</v>
          </cell>
          <cell r="R3598">
            <v>2839</v>
          </cell>
        </row>
        <row r="3599">
          <cell r="N3599" t="str">
            <v>Centro Educativo</v>
          </cell>
          <cell r="O3599" t="str">
            <v>Puntarenas</v>
          </cell>
          <cell r="P3599" t="str">
            <v>Esc. Música De Puntarenas</v>
          </cell>
          <cell r="Q3599">
            <v>8</v>
          </cell>
          <cell r="R3599">
            <v>6687</v>
          </cell>
        </row>
        <row r="3600">
          <cell r="N3600" t="str">
            <v>Centro Educativo</v>
          </cell>
          <cell r="O3600" t="str">
            <v>Puntarenas</v>
          </cell>
          <cell r="P3600" t="str">
            <v>Esc. Nora María Quesada Chavarría</v>
          </cell>
          <cell r="Q3600">
            <v>3</v>
          </cell>
          <cell r="R3600">
            <v>2761</v>
          </cell>
        </row>
        <row r="3601">
          <cell r="N3601" t="str">
            <v>Centro Educativo</v>
          </cell>
          <cell r="O3601" t="str">
            <v>Puntarenas</v>
          </cell>
          <cell r="P3601" t="str">
            <v>Esc. Nuestra Señora De Sión</v>
          </cell>
          <cell r="Q3601">
            <v>5</v>
          </cell>
          <cell r="R3601">
            <v>2842</v>
          </cell>
        </row>
        <row r="3602">
          <cell r="N3602" t="str">
            <v>Centro Educativo</v>
          </cell>
          <cell r="O3602" t="str">
            <v>Puntarenas</v>
          </cell>
          <cell r="P3602" t="str">
            <v>Esc. Nuestra Señora De Sión (Educ. Especial)</v>
          </cell>
          <cell r="Q3602">
            <v>5</v>
          </cell>
          <cell r="R3602">
            <v>5417</v>
          </cell>
        </row>
        <row r="3603">
          <cell r="N3603" t="str">
            <v>Centro Educativo</v>
          </cell>
          <cell r="O3603" t="str">
            <v>Puntarenas</v>
          </cell>
          <cell r="P3603" t="str">
            <v>Esc. Ojo De Agua</v>
          </cell>
          <cell r="Q3603">
            <v>2</v>
          </cell>
          <cell r="R3603">
            <v>2778</v>
          </cell>
        </row>
        <row r="3604">
          <cell r="N3604" t="str">
            <v>Centro Educativo</v>
          </cell>
          <cell r="O3604" t="str">
            <v>Puntarenas</v>
          </cell>
          <cell r="P3604" t="str">
            <v>Esc. Orocu</v>
          </cell>
          <cell r="Q3604">
            <v>3</v>
          </cell>
          <cell r="R3604">
            <v>5325</v>
          </cell>
        </row>
        <row r="3605">
          <cell r="N3605" t="str">
            <v>Centro Educativo</v>
          </cell>
          <cell r="O3605" t="str">
            <v>Puntarenas</v>
          </cell>
          <cell r="P3605" t="str">
            <v>Esc. Palmital</v>
          </cell>
          <cell r="Q3605">
            <v>4</v>
          </cell>
          <cell r="R3605">
            <v>2845</v>
          </cell>
        </row>
        <row r="3606">
          <cell r="N3606" t="str">
            <v>Centro Educativo</v>
          </cell>
          <cell r="O3606" t="str">
            <v>Puntarenas</v>
          </cell>
          <cell r="P3606" t="str">
            <v>Esc. Pelayo Marcet Casajuana</v>
          </cell>
          <cell r="Q3606">
            <v>6</v>
          </cell>
          <cell r="R3606">
            <v>2847</v>
          </cell>
        </row>
        <row r="3607">
          <cell r="N3607" t="str">
            <v>Centro Educativo</v>
          </cell>
          <cell r="O3607" t="str">
            <v>Puntarenas</v>
          </cell>
          <cell r="P3607" t="str">
            <v>Esc. Peñas Blancas</v>
          </cell>
          <cell r="Q3607">
            <v>7</v>
          </cell>
          <cell r="R3607">
            <v>2779</v>
          </cell>
        </row>
        <row r="3608">
          <cell r="N3608" t="str">
            <v>Centro Educativo</v>
          </cell>
          <cell r="O3608" t="str">
            <v>Puntarenas</v>
          </cell>
          <cell r="P3608" t="str">
            <v>Esc. Pitahaya</v>
          </cell>
          <cell r="Q3608">
            <v>2</v>
          </cell>
          <cell r="R3608">
            <v>2848</v>
          </cell>
        </row>
        <row r="3609">
          <cell r="N3609" t="str">
            <v>Centro Educativo</v>
          </cell>
          <cell r="O3609" t="str">
            <v>Puntarenas</v>
          </cell>
          <cell r="P3609" t="str">
            <v>Esc. Playa Torres</v>
          </cell>
          <cell r="Q3609">
            <v>5</v>
          </cell>
          <cell r="R3609">
            <v>2814</v>
          </cell>
        </row>
        <row r="3610">
          <cell r="N3610" t="str">
            <v>Centro Educativo</v>
          </cell>
          <cell r="O3610" t="str">
            <v>Puntarenas</v>
          </cell>
          <cell r="P3610" t="str">
            <v>Esc. Rafael Arguedas Herrera</v>
          </cell>
          <cell r="Q3610">
            <v>6</v>
          </cell>
          <cell r="R3610">
            <v>2758</v>
          </cell>
        </row>
        <row r="3611">
          <cell r="N3611" t="str">
            <v>Centro Educativo</v>
          </cell>
          <cell r="O3611" t="str">
            <v>Puntarenas</v>
          </cell>
          <cell r="P3611" t="str">
            <v>Esc. Río Barranca</v>
          </cell>
          <cell r="Q3611">
            <v>1</v>
          </cell>
          <cell r="R3611">
            <v>2735</v>
          </cell>
        </row>
        <row r="3612">
          <cell r="N3612" t="str">
            <v>Centro Educativo</v>
          </cell>
          <cell r="O3612" t="str">
            <v>Puntarenas</v>
          </cell>
          <cell r="P3612" t="str">
            <v>Esc. Riojalandia</v>
          </cell>
          <cell r="Q3612">
            <v>1</v>
          </cell>
          <cell r="R3612">
            <v>2699</v>
          </cell>
        </row>
        <row r="3613">
          <cell r="N3613" t="str">
            <v>Centro Educativo</v>
          </cell>
          <cell r="O3613" t="str">
            <v>Puntarenas</v>
          </cell>
          <cell r="P3613" t="str">
            <v>Esc. Riojalandia</v>
          </cell>
          <cell r="Q3613">
            <v>1</v>
          </cell>
          <cell r="R3613">
            <v>4737</v>
          </cell>
        </row>
        <row r="3614">
          <cell r="N3614" t="str">
            <v>Centro Educativo</v>
          </cell>
          <cell r="O3614" t="str">
            <v>Puntarenas</v>
          </cell>
          <cell r="P3614" t="str">
            <v>Esc. Rosario Vásquez Monge</v>
          </cell>
          <cell r="Q3614">
            <v>8</v>
          </cell>
          <cell r="R3614">
            <v>2770</v>
          </cell>
        </row>
        <row r="3615">
          <cell r="N3615" t="str">
            <v>Centro Educativo</v>
          </cell>
          <cell r="O3615" t="str">
            <v>Puntarenas</v>
          </cell>
          <cell r="P3615" t="str">
            <v>Esc. Sabana Bonita</v>
          </cell>
          <cell r="Q3615">
            <v>4</v>
          </cell>
          <cell r="R3615">
            <v>2859</v>
          </cell>
        </row>
        <row r="3616">
          <cell r="N3616" t="str">
            <v>Centro Educativo</v>
          </cell>
          <cell r="O3616" t="str">
            <v>Puntarenas</v>
          </cell>
          <cell r="P3616" t="str">
            <v>Esc. Salinas</v>
          </cell>
          <cell r="Q3616">
            <v>8</v>
          </cell>
          <cell r="R3616">
            <v>2780</v>
          </cell>
        </row>
        <row r="3617">
          <cell r="N3617" t="str">
            <v>Centro Educativo</v>
          </cell>
          <cell r="O3617" t="str">
            <v>Puntarenas</v>
          </cell>
          <cell r="P3617" t="str">
            <v>Esc. San Agustín</v>
          </cell>
          <cell r="Q3617">
            <v>3</v>
          </cell>
          <cell r="R3617">
            <v>2736</v>
          </cell>
        </row>
        <row r="3618">
          <cell r="N3618" t="str">
            <v>Centro Educativo</v>
          </cell>
          <cell r="O3618" t="str">
            <v>Puntarenas</v>
          </cell>
          <cell r="P3618" t="str">
            <v>Esc. San Antonio</v>
          </cell>
          <cell r="Q3618">
            <v>6</v>
          </cell>
          <cell r="R3618">
            <v>2857</v>
          </cell>
        </row>
        <row r="3619">
          <cell r="N3619" t="str">
            <v>Centro Educativo</v>
          </cell>
          <cell r="O3619" t="str">
            <v>Puntarenas</v>
          </cell>
          <cell r="P3619" t="str">
            <v>Esc. San Buenaventura</v>
          </cell>
          <cell r="Q3619">
            <v>4</v>
          </cell>
          <cell r="R3619">
            <v>2858</v>
          </cell>
        </row>
        <row r="3620">
          <cell r="N3620" t="str">
            <v>Centro Educativo</v>
          </cell>
          <cell r="O3620" t="str">
            <v>Puntarenas</v>
          </cell>
          <cell r="P3620" t="str">
            <v>Esc. San Francisco</v>
          </cell>
          <cell r="Q3620">
            <v>4</v>
          </cell>
          <cell r="R3620">
            <v>2855</v>
          </cell>
        </row>
        <row r="3621">
          <cell r="N3621" t="str">
            <v>Centro Educativo</v>
          </cell>
          <cell r="O3621" t="str">
            <v>Puntarenas</v>
          </cell>
          <cell r="P3621" t="str">
            <v>Esc. San Isidro</v>
          </cell>
          <cell r="Q3621">
            <v>4</v>
          </cell>
          <cell r="R3621">
            <v>2869</v>
          </cell>
        </row>
        <row r="3622">
          <cell r="N3622" t="str">
            <v>Centro Educativo</v>
          </cell>
          <cell r="O3622" t="str">
            <v>Puntarenas</v>
          </cell>
          <cell r="P3622" t="str">
            <v>Esc. San Joaquín</v>
          </cell>
          <cell r="Q3622">
            <v>1</v>
          </cell>
          <cell r="R3622">
            <v>2745</v>
          </cell>
        </row>
        <row r="3623">
          <cell r="N3623" t="str">
            <v>Centro Educativo</v>
          </cell>
          <cell r="O3623" t="str">
            <v>Puntarenas</v>
          </cell>
          <cell r="P3623" t="str">
            <v>Esc. San Juan Chiquito</v>
          </cell>
          <cell r="Q3623">
            <v>7</v>
          </cell>
          <cell r="R3623">
            <v>2731</v>
          </cell>
        </row>
        <row r="3624">
          <cell r="N3624" t="str">
            <v>Centro Educativo</v>
          </cell>
          <cell r="O3624" t="str">
            <v>Puntarenas</v>
          </cell>
          <cell r="P3624" t="str">
            <v>Esc. San Luis</v>
          </cell>
          <cell r="Q3624">
            <v>6</v>
          </cell>
          <cell r="R3624">
            <v>2861</v>
          </cell>
        </row>
        <row r="3625">
          <cell r="N3625" t="str">
            <v>Centro Educativo</v>
          </cell>
          <cell r="O3625" t="str">
            <v>Puntarenas</v>
          </cell>
          <cell r="P3625" t="str">
            <v>Esc. San Martin Sur</v>
          </cell>
          <cell r="Q3625">
            <v>2</v>
          </cell>
          <cell r="R3625">
            <v>2862</v>
          </cell>
        </row>
        <row r="3626">
          <cell r="N3626" t="str">
            <v>Centro Educativo</v>
          </cell>
          <cell r="O3626" t="str">
            <v>Puntarenas</v>
          </cell>
          <cell r="P3626" t="str">
            <v>Esc. San Miguel</v>
          </cell>
          <cell r="Q3626">
            <v>1</v>
          </cell>
          <cell r="R3626">
            <v>2870</v>
          </cell>
        </row>
        <row r="3627">
          <cell r="N3627" t="str">
            <v>Centro Educativo</v>
          </cell>
          <cell r="O3627" t="str">
            <v>Puntarenas</v>
          </cell>
          <cell r="P3627" t="str">
            <v>Esc. San Miguelito</v>
          </cell>
          <cell r="Q3627">
            <v>1</v>
          </cell>
          <cell r="R3627">
            <v>2843</v>
          </cell>
        </row>
        <row r="3628">
          <cell r="N3628" t="str">
            <v>Centro Educativo</v>
          </cell>
          <cell r="O3628" t="str">
            <v>Puntarenas</v>
          </cell>
          <cell r="P3628" t="str">
            <v>Esc. San Rafael</v>
          </cell>
          <cell r="Q3628">
            <v>2</v>
          </cell>
          <cell r="R3628">
            <v>2864</v>
          </cell>
        </row>
        <row r="3629">
          <cell r="N3629" t="str">
            <v>Centro Educativo</v>
          </cell>
          <cell r="O3629" t="str">
            <v>Puntarenas</v>
          </cell>
          <cell r="P3629" t="str">
            <v>Esc. Santa Elena</v>
          </cell>
          <cell r="Q3629">
            <v>6</v>
          </cell>
          <cell r="R3629">
            <v>2866</v>
          </cell>
        </row>
        <row r="3630">
          <cell r="N3630" t="str">
            <v>Centro Educativo</v>
          </cell>
          <cell r="O3630" t="str">
            <v>Puntarenas</v>
          </cell>
          <cell r="P3630" t="str">
            <v>Esc. Santa Rosa (Montes De Oro)</v>
          </cell>
          <cell r="Q3630">
            <v>4</v>
          </cell>
          <cell r="R3630">
            <v>2873</v>
          </cell>
        </row>
        <row r="3631">
          <cell r="N3631" t="str">
            <v>Centro Educativo</v>
          </cell>
          <cell r="O3631" t="str">
            <v>Puntarenas</v>
          </cell>
          <cell r="P3631" t="str">
            <v>Esc. Santa Rosa (Puntarenas)</v>
          </cell>
          <cell r="Q3631">
            <v>6</v>
          </cell>
          <cell r="R3631">
            <v>2867</v>
          </cell>
        </row>
        <row r="3632">
          <cell r="N3632" t="str">
            <v>Centro Educativo</v>
          </cell>
          <cell r="O3632" t="str">
            <v>Puntarenas</v>
          </cell>
          <cell r="P3632" t="str">
            <v>Esc. Tajo Alto</v>
          </cell>
          <cell r="Q3632">
            <v>4</v>
          </cell>
          <cell r="R3632">
            <v>2874</v>
          </cell>
        </row>
        <row r="3633">
          <cell r="N3633" t="str">
            <v>Centro Educativo</v>
          </cell>
          <cell r="O3633" t="str">
            <v>Puntarenas</v>
          </cell>
          <cell r="P3633" t="str">
            <v>Esc. Tivives</v>
          </cell>
          <cell r="Q3633">
            <v>8</v>
          </cell>
          <cell r="R3633">
            <v>2741</v>
          </cell>
        </row>
        <row r="3634">
          <cell r="N3634" t="str">
            <v>Centro Educativo</v>
          </cell>
          <cell r="O3634" t="str">
            <v>Puntarenas</v>
          </cell>
          <cell r="P3634" t="str">
            <v>Esc. Veinte De Noviembre</v>
          </cell>
          <cell r="Q3634">
            <v>5</v>
          </cell>
          <cell r="R3634">
            <v>2883</v>
          </cell>
        </row>
        <row r="3635">
          <cell r="N3635" t="str">
            <v>Centro Educativo</v>
          </cell>
          <cell r="O3635" t="str">
            <v>Puntarenas</v>
          </cell>
          <cell r="P3635" t="str">
            <v>Esc. Villa Bruselas</v>
          </cell>
          <cell r="Q3635">
            <v>2</v>
          </cell>
          <cell r="R3635">
            <v>2726</v>
          </cell>
        </row>
        <row r="3636">
          <cell r="N3636" t="str">
            <v>Centro Educativo</v>
          </cell>
          <cell r="O3636" t="str">
            <v>Puntarenas</v>
          </cell>
          <cell r="P3636" t="str">
            <v>Esc. Villa Nueva</v>
          </cell>
          <cell r="Q3636">
            <v>8</v>
          </cell>
          <cell r="R3636">
            <v>2793</v>
          </cell>
        </row>
        <row r="3637">
          <cell r="N3637" t="str">
            <v>Centro Educativo</v>
          </cell>
          <cell r="O3637" t="str">
            <v>Puntarenas</v>
          </cell>
          <cell r="P3637" t="str">
            <v>Esc. Zagala Nueva</v>
          </cell>
          <cell r="Q3637">
            <v>4</v>
          </cell>
          <cell r="R3637">
            <v>2877</v>
          </cell>
        </row>
        <row r="3638">
          <cell r="N3638" t="str">
            <v>Centro Educativo</v>
          </cell>
          <cell r="O3638" t="str">
            <v>Puntarenas</v>
          </cell>
          <cell r="P3638" t="str">
            <v>Esc. Zagala Vieja</v>
          </cell>
          <cell r="Q3638">
            <v>4</v>
          </cell>
          <cell r="R3638">
            <v>2876</v>
          </cell>
        </row>
        <row r="3639">
          <cell r="N3639" t="str">
            <v>Centro Educativo</v>
          </cell>
          <cell r="O3639" t="str">
            <v>Puntarenas</v>
          </cell>
          <cell r="P3639" t="str">
            <v>Hogar Cristiano Puntarenas</v>
          </cell>
          <cell r="Q3639">
            <v>5</v>
          </cell>
          <cell r="R3639">
            <v>5064</v>
          </cell>
        </row>
        <row r="3640">
          <cell r="N3640" t="str">
            <v>Centro Educativo</v>
          </cell>
          <cell r="O3640" t="str">
            <v>Puntarenas</v>
          </cell>
          <cell r="P3640" t="str">
            <v>I.E.G.B. Nuestra Señora De Sión</v>
          </cell>
          <cell r="Q3640">
            <v>5</v>
          </cell>
          <cell r="R3640">
            <v>6146</v>
          </cell>
        </row>
        <row r="3641">
          <cell r="N3641" t="str">
            <v>Centro Educativo</v>
          </cell>
          <cell r="O3641" t="str">
            <v>Puntarenas</v>
          </cell>
          <cell r="P3641" t="str">
            <v>Ipec Puntarenas</v>
          </cell>
          <cell r="Q3641">
            <v>1</v>
          </cell>
          <cell r="R3641">
            <v>4879</v>
          </cell>
        </row>
        <row r="3642">
          <cell r="N3642" t="str">
            <v>Centro Educativo</v>
          </cell>
          <cell r="O3642" t="str">
            <v>Puntarenas</v>
          </cell>
          <cell r="P3642" t="str">
            <v>J.N. El Roble</v>
          </cell>
          <cell r="Q3642">
            <v>1</v>
          </cell>
          <cell r="R3642">
            <v>5349</v>
          </cell>
        </row>
        <row r="3643">
          <cell r="N3643" t="str">
            <v>Centro Educativo</v>
          </cell>
          <cell r="O3643" t="str">
            <v>Puntarenas</v>
          </cell>
          <cell r="P3643" t="str">
            <v>J.N. Esparza</v>
          </cell>
          <cell r="Q3643">
            <v>8</v>
          </cell>
          <cell r="R3643">
            <v>2878</v>
          </cell>
        </row>
        <row r="3644">
          <cell r="N3644" t="str">
            <v>Centro Educativo</v>
          </cell>
          <cell r="O3644" t="str">
            <v>Puntarenas</v>
          </cell>
          <cell r="P3644" t="str">
            <v>J.N. Fray Casiano De Madrid</v>
          </cell>
          <cell r="Q3644">
            <v>5</v>
          </cell>
          <cell r="R3644">
            <v>2885</v>
          </cell>
        </row>
        <row r="3645">
          <cell r="N3645" t="str">
            <v>Centro Educativo</v>
          </cell>
          <cell r="O3645" t="str">
            <v>Puntarenas</v>
          </cell>
          <cell r="P3645" t="str">
            <v>J.N. Puntarenas</v>
          </cell>
          <cell r="Q3645">
            <v>5</v>
          </cell>
          <cell r="R3645">
            <v>2879</v>
          </cell>
        </row>
        <row r="3646">
          <cell r="N3646" t="str">
            <v>Centro Educativo</v>
          </cell>
          <cell r="O3646" t="str">
            <v>Puntarenas</v>
          </cell>
          <cell r="P3646" t="str">
            <v>J.N. Riojalandia</v>
          </cell>
          <cell r="Q3646">
            <v>1</v>
          </cell>
          <cell r="R3646">
            <v>2738</v>
          </cell>
        </row>
        <row r="3647">
          <cell r="N3647" t="str">
            <v>Centro Educativo</v>
          </cell>
          <cell r="O3647" t="str">
            <v>Puntarenas</v>
          </cell>
          <cell r="P3647" t="str">
            <v>Liceo Antonio Obando Chan</v>
          </cell>
          <cell r="Q3647">
            <v>1</v>
          </cell>
          <cell r="R3647">
            <v>4120</v>
          </cell>
        </row>
        <row r="3648">
          <cell r="N3648" t="str">
            <v>Centro Educativo</v>
          </cell>
          <cell r="O3648" t="str">
            <v>Puntarenas</v>
          </cell>
          <cell r="P3648" t="str">
            <v>Liceo Chacarita</v>
          </cell>
          <cell r="Q3648">
            <v>5</v>
          </cell>
          <cell r="R3648">
            <v>4119</v>
          </cell>
        </row>
        <row r="3649">
          <cell r="N3649" t="str">
            <v>Centro Educativo</v>
          </cell>
          <cell r="O3649" t="str">
            <v>Puntarenas</v>
          </cell>
          <cell r="P3649" t="str">
            <v>Liceo De Chira</v>
          </cell>
          <cell r="Q3649">
            <v>3</v>
          </cell>
          <cell r="R3649">
            <v>4122</v>
          </cell>
        </row>
        <row r="3650">
          <cell r="N3650" t="str">
            <v>Centro Educativo</v>
          </cell>
          <cell r="O3650" t="str">
            <v>Puntarenas</v>
          </cell>
          <cell r="P3650" t="str">
            <v>Liceo De Chomes</v>
          </cell>
          <cell r="Q3650">
            <v>3</v>
          </cell>
          <cell r="R3650">
            <v>4121</v>
          </cell>
        </row>
        <row r="3651">
          <cell r="N3651" t="str">
            <v>Centro Educativo</v>
          </cell>
          <cell r="O3651" t="str">
            <v>Puntarenas</v>
          </cell>
          <cell r="P3651" t="str">
            <v>Liceo De Chomes</v>
          </cell>
          <cell r="Q3651">
            <v>3</v>
          </cell>
          <cell r="R3651">
            <v>5774</v>
          </cell>
        </row>
        <row r="3652">
          <cell r="N3652" t="str">
            <v>Centro Educativo</v>
          </cell>
          <cell r="O3652" t="str">
            <v>Puntarenas</v>
          </cell>
          <cell r="P3652" t="str">
            <v>Liceo De Esparza</v>
          </cell>
          <cell r="Q3652">
            <v>8</v>
          </cell>
          <cell r="R3652">
            <v>4117</v>
          </cell>
        </row>
        <row r="3653">
          <cell r="N3653" t="str">
            <v>Centro Educativo</v>
          </cell>
          <cell r="O3653" t="str">
            <v>Puntarenas</v>
          </cell>
          <cell r="P3653" t="str">
            <v>Liceo De Miramar</v>
          </cell>
          <cell r="Q3653">
            <v>4</v>
          </cell>
          <cell r="R3653">
            <v>4118</v>
          </cell>
        </row>
        <row r="3654">
          <cell r="N3654" t="str">
            <v>Centro Educativo</v>
          </cell>
          <cell r="O3654" t="str">
            <v>Puntarenas</v>
          </cell>
          <cell r="P3654" t="str">
            <v>Liceo De Miramar</v>
          </cell>
          <cell r="Q3654">
            <v>4</v>
          </cell>
          <cell r="R3654">
            <v>5617</v>
          </cell>
        </row>
        <row r="3655">
          <cell r="N3655" t="str">
            <v>Centro Educativo</v>
          </cell>
          <cell r="O3655" t="str">
            <v>Puntarenas</v>
          </cell>
          <cell r="P3655" t="str">
            <v>Liceo Diurno Jose Marti</v>
          </cell>
          <cell r="Q3655">
            <v>5</v>
          </cell>
          <cell r="R3655">
            <v>4116</v>
          </cell>
        </row>
        <row r="3656">
          <cell r="N3656" t="str">
            <v>Centro Educativo</v>
          </cell>
          <cell r="O3656" t="str">
            <v>Puntarenas</v>
          </cell>
          <cell r="P3656" t="str">
            <v>Liceo Emiliano Odio Madrigal</v>
          </cell>
          <cell r="Q3656">
            <v>7</v>
          </cell>
          <cell r="R3656">
            <v>4115</v>
          </cell>
        </row>
        <row r="3657">
          <cell r="N3657" t="str">
            <v>Centro Educativo</v>
          </cell>
          <cell r="O3657" t="str">
            <v>Puntarenas</v>
          </cell>
          <cell r="P3657" t="str">
            <v>Liceo Jose Marti</v>
          </cell>
          <cell r="Q3657">
            <v>5</v>
          </cell>
          <cell r="R3657">
            <v>6188</v>
          </cell>
        </row>
        <row r="3658">
          <cell r="N3658" t="str">
            <v>Centro Educativo</v>
          </cell>
          <cell r="O3658" t="str">
            <v>Puntarenas</v>
          </cell>
          <cell r="P3658" t="str">
            <v>Liceo Rural Aranjuez</v>
          </cell>
          <cell r="Q3658">
            <v>2</v>
          </cell>
          <cell r="R3658">
            <v>6569</v>
          </cell>
        </row>
        <row r="3659">
          <cell r="N3659" t="str">
            <v>Centro Educativo</v>
          </cell>
          <cell r="O3659" t="str">
            <v>Puntarenas</v>
          </cell>
          <cell r="P3659" t="str">
            <v>Liceo Rural De Cedral</v>
          </cell>
          <cell r="Q3659">
            <v>4</v>
          </cell>
          <cell r="R3659">
            <v>5289</v>
          </cell>
        </row>
        <row r="3660">
          <cell r="N3660" t="str">
            <v>Centro Educativo</v>
          </cell>
          <cell r="O3660" t="str">
            <v>Puntarenas</v>
          </cell>
          <cell r="P3660" t="str">
            <v>Liceo Rural Guacimal</v>
          </cell>
          <cell r="Q3660">
            <v>6</v>
          </cell>
          <cell r="R3660">
            <v>6217</v>
          </cell>
        </row>
        <row r="3661">
          <cell r="N3661" t="str">
            <v>Centro Educativo</v>
          </cell>
          <cell r="O3661" t="str">
            <v>Puntarenas</v>
          </cell>
          <cell r="P3661" t="str">
            <v>Liceo Rural Manzanillo</v>
          </cell>
          <cell r="Q3661">
            <v>3</v>
          </cell>
          <cell r="R3661">
            <v>5288</v>
          </cell>
        </row>
        <row r="3662">
          <cell r="N3662" t="str">
            <v>Centro Educativo</v>
          </cell>
          <cell r="O3662" t="str">
            <v>Puntarenas</v>
          </cell>
          <cell r="P3662" t="str">
            <v>Nocturno De Esparza</v>
          </cell>
          <cell r="Q3662">
            <v>8</v>
          </cell>
          <cell r="R3662">
            <v>4878</v>
          </cell>
        </row>
        <row r="3663">
          <cell r="N3663" t="str">
            <v>Centro Educativo</v>
          </cell>
          <cell r="O3663" t="str">
            <v>Puntarenas</v>
          </cell>
          <cell r="P3663" t="str">
            <v>Nocturno Jose Marti</v>
          </cell>
          <cell r="Q3663">
            <v>5</v>
          </cell>
          <cell r="R3663">
            <v>4877</v>
          </cell>
        </row>
        <row r="3664">
          <cell r="N3664" t="str">
            <v>Centro Educativo</v>
          </cell>
          <cell r="O3664" t="str">
            <v>Puntarenas</v>
          </cell>
          <cell r="P3664" t="str">
            <v>Prog. Educ. Abierta Puntarenas</v>
          </cell>
          <cell r="Q3664">
            <v>1</v>
          </cell>
          <cell r="R3664">
            <v>6615</v>
          </cell>
        </row>
        <row r="3665">
          <cell r="N3665" t="str">
            <v>Centro Educativo</v>
          </cell>
          <cell r="O3665" t="str">
            <v>Puntarenas</v>
          </cell>
          <cell r="P3665" t="str">
            <v>Programa Itinerante Segunda Lengua Trans</v>
          </cell>
          <cell r="Q3665">
            <v>1</v>
          </cell>
          <cell r="R3665">
            <v>5558</v>
          </cell>
        </row>
        <row r="3666">
          <cell r="N3666" t="str">
            <v>Centro Educativo</v>
          </cell>
          <cell r="O3666" t="str">
            <v>Puntarenas</v>
          </cell>
          <cell r="P3666" t="str">
            <v>Serv. Itin. Ens. Espec. Puntarenas</v>
          </cell>
          <cell r="Q3666">
            <v>1</v>
          </cell>
          <cell r="R3666">
            <v>5259</v>
          </cell>
        </row>
        <row r="3667">
          <cell r="N3667" t="str">
            <v>Centro Educativo</v>
          </cell>
          <cell r="O3667" t="str">
            <v>Puntarenas</v>
          </cell>
          <cell r="P3667" t="str">
            <v>Unidad Pedagógica Isla Caballo</v>
          </cell>
          <cell r="Q3667">
            <v>5</v>
          </cell>
          <cell r="R3667">
            <v>6632</v>
          </cell>
        </row>
        <row r="3668">
          <cell r="N3668" t="str">
            <v>Centro Educativo</v>
          </cell>
          <cell r="O3668" t="str">
            <v>Puriscal</v>
          </cell>
          <cell r="P3668" t="str">
            <v>C.T.P. De Mora</v>
          </cell>
          <cell r="Q3668">
            <v>5</v>
          </cell>
          <cell r="R3668">
            <v>6548</v>
          </cell>
        </row>
        <row r="3669">
          <cell r="N3669" t="str">
            <v>Centro Educativo</v>
          </cell>
          <cell r="O3669" t="str">
            <v>Puriscal</v>
          </cell>
          <cell r="P3669" t="str">
            <v>C.T.P. De Palmichal</v>
          </cell>
          <cell r="Q3669">
            <v>5</v>
          </cell>
          <cell r="R3669">
            <v>6505</v>
          </cell>
        </row>
        <row r="3670">
          <cell r="N3670" t="str">
            <v>Centro Educativo</v>
          </cell>
          <cell r="O3670" t="str">
            <v>Puriscal</v>
          </cell>
          <cell r="P3670" t="str">
            <v>C.T.P. De Puriscal</v>
          </cell>
          <cell r="Q3670">
            <v>1</v>
          </cell>
          <cell r="R3670">
            <v>4163</v>
          </cell>
        </row>
        <row r="3671">
          <cell r="N3671" t="str">
            <v>Centro Educativo</v>
          </cell>
          <cell r="O3671" t="str">
            <v>Puriscal</v>
          </cell>
          <cell r="P3671" t="str">
            <v>C.T.P. De Turrubares</v>
          </cell>
          <cell r="Q3671">
            <v>6</v>
          </cell>
          <cell r="R3671">
            <v>4164</v>
          </cell>
        </row>
        <row r="3672">
          <cell r="N3672" t="str">
            <v>Centro Educativo</v>
          </cell>
          <cell r="O3672" t="str">
            <v>Puriscal</v>
          </cell>
          <cell r="P3672" t="str">
            <v>C.T.P. De Turrubares</v>
          </cell>
          <cell r="Q3672">
            <v>6</v>
          </cell>
          <cell r="R3672">
            <v>5373</v>
          </cell>
        </row>
        <row r="3673">
          <cell r="N3673" t="str">
            <v>Centro Educativo</v>
          </cell>
          <cell r="O3673" t="str">
            <v>Puriscal</v>
          </cell>
          <cell r="P3673" t="str">
            <v>C.T.P. La Gloria</v>
          </cell>
          <cell r="Q3673">
            <v>3</v>
          </cell>
          <cell r="R3673">
            <v>4165</v>
          </cell>
        </row>
        <row r="3674">
          <cell r="N3674" t="str">
            <v>Centro Educativo</v>
          </cell>
          <cell r="O3674" t="str">
            <v>Puriscal</v>
          </cell>
          <cell r="P3674" t="str">
            <v>C.T.P. La Gloria</v>
          </cell>
          <cell r="Q3674">
            <v>3</v>
          </cell>
          <cell r="R3674">
            <v>5374</v>
          </cell>
        </row>
        <row r="3675">
          <cell r="N3675" t="str">
            <v>Centro Educativo</v>
          </cell>
          <cell r="O3675" t="str">
            <v>Puriscal</v>
          </cell>
          <cell r="P3675" t="str">
            <v>C.T.P. Puriscal</v>
          </cell>
          <cell r="Q3675">
            <v>1</v>
          </cell>
          <cell r="R3675">
            <v>4389</v>
          </cell>
        </row>
        <row r="3676">
          <cell r="N3676" t="str">
            <v>Centro Educativo</v>
          </cell>
          <cell r="O3676" t="str">
            <v>Puriscal</v>
          </cell>
          <cell r="P3676" t="str">
            <v>Cindea Puriscal</v>
          </cell>
          <cell r="Q3676">
            <v>5</v>
          </cell>
          <cell r="R3676">
            <v>5281</v>
          </cell>
        </row>
        <row r="3677">
          <cell r="N3677" t="str">
            <v>Centro Educativo</v>
          </cell>
          <cell r="O3677" t="str">
            <v>Puriscal</v>
          </cell>
          <cell r="P3677" t="str">
            <v>Cindea San Pablo</v>
          </cell>
          <cell r="Q3677">
            <v>6</v>
          </cell>
          <cell r="R3677">
            <v>6626</v>
          </cell>
        </row>
        <row r="3678">
          <cell r="N3678" t="str">
            <v>Centro Educativo</v>
          </cell>
          <cell r="O3678" t="str">
            <v>Puriscal</v>
          </cell>
          <cell r="P3678" t="str">
            <v>Cnvmts. Esc. Darío Flores Hernández</v>
          </cell>
          <cell r="Q3678">
            <v>1</v>
          </cell>
          <cell r="R3678">
            <v>6247</v>
          </cell>
        </row>
        <row r="3679">
          <cell r="N3679" t="str">
            <v>Centro Educativo</v>
          </cell>
          <cell r="O3679" t="str">
            <v>Puriscal</v>
          </cell>
          <cell r="P3679" t="str">
            <v>Cnvmts. Liceo De Ciudad Colón</v>
          </cell>
          <cell r="Q3679">
            <v>5</v>
          </cell>
          <cell r="R3679">
            <v>6247</v>
          </cell>
        </row>
        <row r="3680">
          <cell r="N3680" t="str">
            <v>Centro Educativo</v>
          </cell>
          <cell r="O3680" t="str">
            <v>Puriscal</v>
          </cell>
          <cell r="P3680" t="str">
            <v>Colegio De Tabarcia</v>
          </cell>
          <cell r="Q3680">
            <v>5</v>
          </cell>
          <cell r="R3680">
            <v>3998</v>
          </cell>
        </row>
        <row r="3681">
          <cell r="N3681" t="str">
            <v>Centro Educativo</v>
          </cell>
          <cell r="O3681" t="str">
            <v>Puriscal</v>
          </cell>
          <cell r="P3681" t="str">
            <v>Colegio De Tabarcia</v>
          </cell>
          <cell r="Q3681">
            <v>5</v>
          </cell>
          <cell r="R3681">
            <v>5538</v>
          </cell>
        </row>
        <row r="3682">
          <cell r="N3682" t="str">
            <v>Centro Educativo</v>
          </cell>
          <cell r="O3682" t="str">
            <v>Puriscal</v>
          </cell>
          <cell r="P3682" t="str">
            <v>Esc. Adela Rodríguez Venegas</v>
          </cell>
          <cell r="Q3682">
            <v>5</v>
          </cell>
          <cell r="R3682">
            <v>656</v>
          </cell>
        </row>
        <row r="3683">
          <cell r="N3683" t="str">
            <v>Centro Educativo</v>
          </cell>
          <cell r="O3683" t="str">
            <v>Puriscal</v>
          </cell>
          <cell r="P3683" t="str">
            <v>Esc. Altos De Pérez Astua</v>
          </cell>
          <cell r="Q3683">
            <v>3</v>
          </cell>
          <cell r="R3683">
            <v>628</v>
          </cell>
        </row>
        <row r="3684">
          <cell r="N3684" t="str">
            <v>Centro Educativo</v>
          </cell>
          <cell r="O3684" t="str">
            <v>Puriscal</v>
          </cell>
          <cell r="P3684" t="str">
            <v>Esc. Aniceto Jiménez Barboza</v>
          </cell>
          <cell r="Q3684">
            <v>2</v>
          </cell>
          <cell r="R3684">
            <v>692</v>
          </cell>
        </row>
        <row r="3685">
          <cell r="N3685" t="str">
            <v>Centro Educativo</v>
          </cell>
          <cell r="O3685" t="str">
            <v>Puriscal</v>
          </cell>
          <cell r="P3685" t="str">
            <v>Esc. Arenal</v>
          </cell>
          <cell r="Q3685">
            <v>3</v>
          </cell>
          <cell r="R3685">
            <v>715</v>
          </cell>
        </row>
        <row r="3686">
          <cell r="N3686" t="str">
            <v>Centro Educativo</v>
          </cell>
          <cell r="O3686" t="str">
            <v>Puriscal</v>
          </cell>
          <cell r="P3686" t="str">
            <v>Esc. Bajo Badilla</v>
          </cell>
          <cell r="Q3686">
            <v>1</v>
          </cell>
          <cell r="R3686">
            <v>611</v>
          </cell>
        </row>
        <row r="3687">
          <cell r="N3687" t="str">
            <v>Centro Educativo</v>
          </cell>
          <cell r="O3687" t="str">
            <v>Puriscal</v>
          </cell>
          <cell r="P3687" t="str">
            <v>Esc. Bajo Burgos</v>
          </cell>
          <cell r="Q3687">
            <v>4</v>
          </cell>
          <cell r="R3687">
            <v>720</v>
          </cell>
        </row>
        <row r="3688">
          <cell r="N3688" t="str">
            <v>Centro Educativo</v>
          </cell>
          <cell r="O3688" t="str">
            <v>Puriscal</v>
          </cell>
          <cell r="P3688" t="str">
            <v>Esc. Bajo De La Legua</v>
          </cell>
          <cell r="Q3688">
            <v>2</v>
          </cell>
          <cell r="R3688">
            <v>658</v>
          </cell>
        </row>
        <row r="3689">
          <cell r="N3689" t="str">
            <v>Centro Educativo</v>
          </cell>
          <cell r="O3689" t="str">
            <v>Puriscal</v>
          </cell>
          <cell r="P3689" t="str">
            <v>Esc. Bajo Loaiza</v>
          </cell>
          <cell r="Q3689">
            <v>5</v>
          </cell>
          <cell r="R3689">
            <v>610</v>
          </cell>
        </row>
        <row r="3690">
          <cell r="N3690" t="str">
            <v>Centro Educativo</v>
          </cell>
          <cell r="O3690" t="str">
            <v>Puriscal</v>
          </cell>
          <cell r="P3690" t="str">
            <v>Esc. Bajo Los Murillo</v>
          </cell>
          <cell r="Q3690">
            <v>2</v>
          </cell>
          <cell r="R3690">
            <v>608</v>
          </cell>
        </row>
        <row r="3691">
          <cell r="N3691" t="str">
            <v>Centro Educativo</v>
          </cell>
          <cell r="O3691" t="str">
            <v>Puriscal</v>
          </cell>
          <cell r="P3691" t="str">
            <v>Esc. Bella Vista</v>
          </cell>
          <cell r="Q3691">
            <v>1</v>
          </cell>
          <cell r="R3691">
            <v>615</v>
          </cell>
        </row>
        <row r="3692">
          <cell r="N3692" t="str">
            <v>Centro Educativo</v>
          </cell>
          <cell r="O3692" t="str">
            <v>Puriscal</v>
          </cell>
          <cell r="P3692" t="str">
            <v>Esc. Bocana</v>
          </cell>
          <cell r="Q3692">
            <v>2</v>
          </cell>
          <cell r="R3692">
            <v>654</v>
          </cell>
        </row>
        <row r="3693">
          <cell r="N3693" t="str">
            <v>Centro Educativo</v>
          </cell>
          <cell r="O3693" t="str">
            <v>Puriscal</v>
          </cell>
          <cell r="P3693" t="str">
            <v>Esc. Brasil De Mora</v>
          </cell>
          <cell r="Q3693">
            <v>5</v>
          </cell>
          <cell r="R3693">
            <v>618</v>
          </cell>
        </row>
        <row r="3694">
          <cell r="N3694" t="str">
            <v>Centro Educativo</v>
          </cell>
          <cell r="O3694" t="str">
            <v>Puriscal</v>
          </cell>
          <cell r="P3694" t="str">
            <v>Esc. Candelarita</v>
          </cell>
          <cell r="Q3694">
            <v>2</v>
          </cell>
          <cell r="R3694">
            <v>623</v>
          </cell>
        </row>
        <row r="3695">
          <cell r="N3695" t="str">
            <v>Centro Educativo</v>
          </cell>
          <cell r="O3695" t="str">
            <v>Puriscal</v>
          </cell>
          <cell r="P3695" t="str">
            <v>Esc. Cañales Arriba</v>
          </cell>
          <cell r="Q3695">
            <v>1</v>
          </cell>
          <cell r="R3695">
            <v>622</v>
          </cell>
        </row>
        <row r="3696">
          <cell r="N3696" t="str">
            <v>Centro Educativo</v>
          </cell>
          <cell r="O3696" t="str">
            <v>Puriscal</v>
          </cell>
          <cell r="P3696" t="str">
            <v>Esc. Cerbatana</v>
          </cell>
          <cell r="Q3696">
            <v>2</v>
          </cell>
          <cell r="R3696">
            <v>626</v>
          </cell>
        </row>
        <row r="3697">
          <cell r="N3697" t="str">
            <v>Centro Educativo</v>
          </cell>
          <cell r="O3697" t="str">
            <v>Puriscal</v>
          </cell>
          <cell r="P3697" t="str">
            <v>Esc. Cerbatana</v>
          </cell>
          <cell r="Q3697">
            <v>2</v>
          </cell>
          <cell r="R3697">
            <v>4393</v>
          </cell>
        </row>
        <row r="3698">
          <cell r="N3698" t="str">
            <v>Centro Educativo</v>
          </cell>
          <cell r="O3698" t="str">
            <v>Puriscal</v>
          </cell>
          <cell r="P3698" t="str">
            <v>Esc. Colonia Gamalotillo</v>
          </cell>
          <cell r="Q3698">
            <v>3</v>
          </cell>
          <cell r="R3698">
            <v>606</v>
          </cell>
        </row>
        <row r="3699">
          <cell r="N3699" t="str">
            <v>Centro Educativo</v>
          </cell>
          <cell r="O3699" t="str">
            <v>Puriscal</v>
          </cell>
          <cell r="P3699" t="str">
            <v>Esc. Colonia Paso Agres</v>
          </cell>
          <cell r="Q3699">
            <v>6</v>
          </cell>
          <cell r="R3699">
            <v>630</v>
          </cell>
        </row>
        <row r="3700">
          <cell r="N3700" t="str">
            <v>Centro Educativo</v>
          </cell>
          <cell r="O3700" t="str">
            <v>Puriscal</v>
          </cell>
          <cell r="P3700" t="str">
            <v>Esc. Colonia San Francisco</v>
          </cell>
          <cell r="Q3700">
            <v>6</v>
          </cell>
          <cell r="R3700">
            <v>616</v>
          </cell>
        </row>
        <row r="3701">
          <cell r="N3701" t="str">
            <v>Centro Educativo</v>
          </cell>
          <cell r="O3701" t="str">
            <v>Puriscal</v>
          </cell>
          <cell r="P3701" t="str">
            <v>Esc. Concepción De Chires</v>
          </cell>
          <cell r="Q3701">
            <v>3</v>
          </cell>
          <cell r="R3701">
            <v>633</v>
          </cell>
        </row>
        <row r="3702">
          <cell r="N3702" t="str">
            <v>Centro Educativo</v>
          </cell>
          <cell r="O3702" t="str">
            <v>Puriscal</v>
          </cell>
          <cell r="P3702" t="str">
            <v>Esc. Corralar De Mora</v>
          </cell>
          <cell r="Q3702">
            <v>5</v>
          </cell>
          <cell r="R3702">
            <v>634</v>
          </cell>
        </row>
        <row r="3703">
          <cell r="N3703" t="str">
            <v>Centro Educativo</v>
          </cell>
          <cell r="O3703" t="str">
            <v>Puriscal</v>
          </cell>
          <cell r="P3703" t="str">
            <v>Esc. Cortezal</v>
          </cell>
          <cell r="Q3703">
            <v>4</v>
          </cell>
          <cell r="R3703">
            <v>635</v>
          </cell>
        </row>
        <row r="3704">
          <cell r="N3704" t="str">
            <v>Centro Educativo</v>
          </cell>
          <cell r="O3704" t="str">
            <v>Puriscal</v>
          </cell>
          <cell r="P3704" t="str">
            <v>Esc. Dario Flores Hernandez</v>
          </cell>
          <cell r="Q3704">
            <v>1</v>
          </cell>
          <cell r="R3704">
            <v>4385</v>
          </cell>
        </row>
        <row r="3705">
          <cell r="N3705" t="str">
            <v>Centro Educativo</v>
          </cell>
          <cell r="O3705" t="str">
            <v>Puriscal</v>
          </cell>
          <cell r="P3705" t="str">
            <v>Esc. Darío Flores Hernández</v>
          </cell>
          <cell r="Q3705">
            <v>1</v>
          </cell>
          <cell r="R3705">
            <v>705</v>
          </cell>
        </row>
        <row r="3706">
          <cell r="N3706" t="str">
            <v>Centro Educativo</v>
          </cell>
          <cell r="O3706" t="str">
            <v>Puriscal</v>
          </cell>
          <cell r="P3706" t="str">
            <v>Esc. Dr. Clodomiro Picado Twight</v>
          </cell>
          <cell r="Q3706">
            <v>6</v>
          </cell>
          <cell r="R3706">
            <v>699</v>
          </cell>
        </row>
        <row r="3707">
          <cell r="N3707" t="str">
            <v>Centro Educativo</v>
          </cell>
          <cell r="O3707" t="str">
            <v>Puriscal</v>
          </cell>
          <cell r="P3707" t="str">
            <v>Esc. El Barro</v>
          </cell>
          <cell r="Q3707">
            <v>6</v>
          </cell>
          <cell r="R3707">
            <v>5314</v>
          </cell>
        </row>
        <row r="3708">
          <cell r="N3708" t="str">
            <v>Centro Educativo</v>
          </cell>
          <cell r="O3708" t="str">
            <v>Puriscal</v>
          </cell>
          <cell r="P3708" t="str">
            <v>Esc. El Galán</v>
          </cell>
          <cell r="Q3708">
            <v>7</v>
          </cell>
          <cell r="R3708">
            <v>625</v>
          </cell>
        </row>
        <row r="3709">
          <cell r="N3709" t="str">
            <v>Centro Educativo</v>
          </cell>
          <cell r="O3709" t="str">
            <v>Puriscal</v>
          </cell>
          <cell r="P3709" t="str">
            <v>Esc. El Pital</v>
          </cell>
          <cell r="Q3709">
            <v>6</v>
          </cell>
          <cell r="R3709">
            <v>4934</v>
          </cell>
        </row>
        <row r="3710">
          <cell r="N3710" t="str">
            <v>Centro Educativo</v>
          </cell>
          <cell r="O3710" t="str">
            <v>Puriscal</v>
          </cell>
          <cell r="P3710" t="str">
            <v>Esc. El Poró</v>
          </cell>
          <cell r="Q3710">
            <v>4</v>
          </cell>
          <cell r="R3710">
            <v>644</v>
          </cell>
        </row>
        <row r="3711">
          <cell r="N3711" t="str">
            <v>Centro Educativo</v>
          </cell>
          <cell r="O3711" t="str">
            <v>Puriscal</v>
          </cell>
          <cell r="P3711" t="str">
            <v>Esc. El Rodeo</v>
          </cell>
          <cell r="Q3711">
            <v>5</v>
          </cell>
          <cell r="R3711">
            <v>690</v>
          </cell>
        </row>
        <row r="3712">
          <cell r="N3712" t="str">
            <v>Centro Educativo</v>
          </cell>
          <cell r="O3712" t="str">
            <v>Puriscal</v>
          </cell>
          <cell r="P3712" t="str">
            <v>Esc. El Sur</v>
          </cell>
          <cell r="Q3712">
            <v>7</v>
          </cell>
          <cell r="R3712">
            <v>641</v>
          </cell>
        </row>
        <row r="3713">
          <cell r="N3713" t="str">
            <v>Centro Educativo</v>
          </cell>
          <cell r="O3713" t="str">
            <v>Puriscal</v>
          </cell>
          <cell r="P3713" t="str">
            <v>Esc. Eloy Morúa Carrillo</v>
          </cell>
          <cell r="Q3713">
            <v>1</v>
          </cell>
          <cell r="R3713">
            <v>645</v>
          </cell>
        </row>
        <row r="3714">
          <cell r="N3714" t="str">
            <v>Centro Educativo</v>
          </cell>
          <cell r="O3714" t="str">
            <v>Puriscal</v>
          </cell>
          <cell r="P3714" t="str">
            <v>Esc. Esteban Lorenzo Delcoro</v>
          </cell>
          <cell r="Q3714">
            <v>4</v>
          </cell>
          <cell r="R3714">
            <v>683</v>
          </cell>
        </row>
        <row r="3715">
          <cell r="N3715" t="str">
            <v>Centro Educativo</v>
          </cell>
          <cell r="O3715" t="str">
            <v>Puriscal</v>
          </cell>
          <cell r="P3715" t="str">
            <v>Esc. Fila Negra</v>
          </cell>
          <cell r="Q3715">
            <v>7</v>
          </cell>
          <cell r="R3715">
            <v>708</v>
          </cell>
        </row>
        <row r="3716">
          <cell r="N3716" t="str">
            <v>Centro Educativo</v>
          </cell>
          <cell r="O3716" t="str">
            <v>Puriscal</v>
          </cell>
          <cell r="P3716" t="str">
            <v>Esc. Floralia</v>
          </cell>
          <cell r="Q3716">
            <v>1</v>
          </cell>
          <cell r="R3716">
            <v>648</v>
          </cell>
        </row>
        <row r="3717">
          <cell r="N3717" t="str">
            <v>Centro Educativo</v>
          </cell>
          <cell r="O3717" t="str">
            <v>Puriscal</v>
          </cell>
          <cell r="P3717" t="str">
            <v>Esc. Gamalotillo</v>
          </cell>
          <cell r="Q3717">
            <v>3</v>
          </cell>
          <cell r="R3717">
            <v>649</v>
          </cell>
        </row>
        <row r="3718">
          <cell r="N3718" t="str">
            <v>Centro Educativo</v>
          </cell>
          <cell r="O3718" t="str">
            <v>Puriscal</v>
          </cell>
          <cell r="P3718" t="str">
            <v>Esc. Grifo Alto</v>
          </cell>
          <cell r="Q3718">
            <v>4</v>
          </cell>
          <cell r="R3718">
            <v>638</v>
          </cell>
        </row>
        <row r="3719">
          <cell r="N3719" t="str">
            <v>Centro Educativo</v>
          </cell>
          <cell r="O3719" t="str">
            <v>Puriscal</v>
          </cell>
          <cell r="P3719" t="str">
            <v>Esc. Grifo Bajo</v>
          </cell>
          <cell r="Q3719">
            <v>4</v>
          </cell>
          <cell r="R3719">
            <v>639</v>
          </cell>
        </row>
        <row r="3720">
          <cell r="N3720" t="str">
            <v>Centro Educativo</v>
          </cell>
          <cell r="O3720" t="str">
            <v>Puriscal</v>
          </cell>
          <cell r="P3720" t="str">
            <v>Esc. Guarumal</v>
          </cell>
          <cell r="Q3720">
            <v>3</v>
          </cell>
          <cell r="R3720">
            <v>650</v>
          </cell>
        </row>
        <row r="3721">
          <cell r="N3721" t="str">
            <v>Centro Educativo</v>
          </cell>
          <cell r="O3721" t="str">
            <v>Puriscal</v>
          </cell>
          <cell r="P3721" t="str">
            <v>Esc. I.D.A. Bijagual</v>
          </cell>
          <cell r="Q3721">
            <v>7</v>
          </cell>
          <cell r="R3721">
            <v>627</v>
          </cell>
        </row>
        <row r="3722">
          <cell r="N3722" t="str">
            <v>Centro Educativo</v>
          </cell>
          <cell r="O3722" t="str">
            <v>Puriscal</v>
          </cell>
          <cell r="P3722" t="str">
            <v>Esc. Jacinto Mora Gómez</v>
          </cell>
          <cell r="Q3722">
            <v>5</v>
          </cell>
          <cell r="R3722">
            <v>651</v>
          </cell>
        </row>
        <row r="3723">
          <cell r="N3723" t="str">
            <v>Centro Educativo</v>
          </cell>
          <cell r="O3723" t="str">
            <v>Puriscal</v>
          </cell>
          <cell r="P3723" t="str">
            <v>Esc. Jilgueral</v>
          </cell>
          <cell r="Q3723">
            <v>2</v>
          </cell>
          <cell r="R3723">
            <v>653</v>
          </cell>
        </row>
        <row r="3724">
          <cell r="N3724" t="str">
            <v>Centro Educativo</v>
          </cell>
          <cell r="O3724" t="str">
            <v>Puriscal</v>
          </cell>
          <cell r="P3724" t="str">
            <v>Esc. José María Cañas</v>
          </cell>
          <cell r="Q3724">
            <v>5</v>
          </cell>
          <cell r="R3724">
            <v>682</v>
          </cell>
        </row>
        <row r="3725">
          <cell r="N3725" t="str">
            <v>Centro Educativo</v>
          </cell>
          <cell r="O3725" t="str">
            <v>Puriscal</v>
          </cell>
          <cell r="P3725" t="str">
            <v>Esc. José Rojas Alpízar</v>
          </cell>
          <cell r="Q3725">
            <v>1</v>
          </cell>
          <cell r="R3725">
            <v>689</v>
          </cell>
        </row>
        <row r="3726">
          <cell r="N3726" t="str">
            <v>Centro Educativo</v>
          </cell>
          <cell r="O3726" t="str">
            <v>Puriscal</v>
          </cell>
          <cell r="P3726" t="str">
            <v>Esc. José Salazar Zúñiga</v>
          </cell>
          <cell r="Q3726">
            <v>7</v>
          </cell>
          <cell r="R3726">
            <v>636</v>
          </cell>
        </row>
        <row r="3727">
          <cell r="N3727" t="str">
            <v>Centro Educativo</v>
          </cell>
          <cell r="O3727" t="str">
            <v>Puriscal</v>
          </cell>
          <cell r="P3727" t="str">
            <v>Esc. Juan Luis García González</v>
          </cell>
          <cell r="Q3727">
            <v>1</v>
          </cell>
          <cell r="R3727">
            <v>624</v>
          </cell>
        </row>
        <row r="3728">
          <cell r="N3728" t="str">
            <v>Centro Educativo</v>
          </cell>
          <cell r="O3728" t="str">
            <v>Puriscal</v>
          </cell>
          <cell r="P3728" t="str">
            <v>Esc. Junquillo Abajo</v>
          </cell>
          <cell r="Q3728">
            <v>1</v>
          </cell>
          <cell r="R3728">
            <v>621</v>
          </cell>
        </row>
        <row r="3729">
          <cell r="N3729" t="str">
            <v>Centro Educativo</v>
          </cell>
          <cell r="O3729" t="str">
            <v>Puriscal</v>
          </cell>
          <cell r="P3729" t="str">
            <v>Esc. Junquillo Arriba</v>
          </cell>
          <cell r="Q3729">
            <v>1</v>
          </cell>
          <cell r="R3729">
            <v>614</v>
          </cell>
        </row>
        <row r="3730">
          <cell r="N3730" t="str">
            <v>Centro Educativo</v>
          </cell>
          <cell r="O3730" t="str">
            <v>Puriscal</v>
          </cell>
          <cell r="P3730" t="str">
            <v>Esc. La Angostura</v>
          </cell>
          <cell r="Q3730">
            <v>7</v>
          </cell>
          <cell r="R3730">
            <v>617</v>
          </cell>
        </row>
        <row r="3731">
          <cell r="N3731" t="str">
            <v>Centro Educativo</v>
          </cell>
          <cell r="O3731" t="str">
            <v>Puriscal</v>
          </cell>
          <cell r="P3731" t="str">
            <v>Esc. La Esperanza</v>
          </cell>
          <cell r="Q3731">
            <v>7</v>
          </cell>
          <cell r="R3731">
            <v>655</v>
          </cell>
        </row>
        <row r="3732">
          <cell r="N3732" t="str">
            <v>Centro Educativo</v>
          </cell>
          <cell r="O3732" t="str">
            <v>Puriscal</v>
          </cell>
          <cell r="P3732" t="str">
            <v>Esc. La Fila Del Aguacate</v>
          </cell>
          <cell r="Q3732">
            <v>3</v>
          </cell>
          <cell r="R3732">
            <v>657</v>
          </cell>
        </row>
        <row r="3733">
          <cell r="N3733" t="str">
            <v>Centro Educativo</v>
          </cell>
          <cell r="O3733" t="str">
            <v>Puriscal</v>
          </cell>
          <cell r="P3733" t="str">
            <v>Esc. La Gloria</v>
          </cell>
          <cell r="Q3733">
            <v>3</v>
          </cell>
          <cell r="R3733">
            <v>647</v>
          </cell>
        </row>
        <row r="3734">
          <cell r="N3734" t="str">
            <v>Centro Educativo</v>
          </cell>
          <cell r="O3734" t="str">
            <v>Puriscal</v>
          </cell>
          <cell r="P3734" t="str">
            <v>Esc. La Legüita</v>
          </cell>
          <cell r="Q3734">
            <v>2</v>
          </cell>
          <cell r="R3734">
            <v>659</v>
          </cell>
        </row>
        <row r="3735">
          <cell r="N3735" t="str">
            <v>Centro Educativo</v>
          </cell>
          <cell r="O3735" t="str">
            <v>Puriscal</v>
          </cell>
          <cell r="P3735" t="str">
            <v>Esc. La Palma (Mora)</v>
          </cell>
          <cell r="Q3735">
            <v>4</v>
          </cell>
          <cell r="R3735">
            <v>661</v>
          </cell>
        </row>
        <row r="3736">
          <cell r="N3736" t="str">
            <v>Centro Educativo</v>
          </cell>
          <cell r="O3736" t="str">
            <v>Puriscal</v>
          </cell>
          <cell r="P3736" t="str">
            <v>Esc. La Palma (Puriscal)</v>
          </cell>
          <cell r="Q3736">
            <v>2</v>
          </cell>
          <cell r="R3736">
            <v>660</v>
          </cell>
        </row>
        <row r="3737">
          <cell r="N3737" t="str">
            <v>Centro Educativo</v>
          </cell>
          <cell r="O3737" t="str">
            <v>Puriscal</v>
          </cell>
          <cell r="P3737" t="str">
            <v>Esc. La Pita</v>
          </cell>
          <cell r="Q3737">
            <v>6</v>
          </cell>
          <cell r="R3737">
            <v>640</v>
          </cell>
        </row>
        <row r="3738">
          <cell r="N3738" t="str">
            <v>Centro Educativo</v>
          </cell>
          <cell r="O3738" t="str">
            <v>Puriscal</v>
          </cell>
          <cell r="P3738" t="str">
            <v>Esc. Lagunas</v>
          </cell>
          <cell r="Q3738">
            <v>6</v>
          </cell>
          <cell r="R3738">
            <v>701</v>
          </cell>
        </row>
        <row r="3739">
          <cell r="N3739" t="str">
            <v>Centro Educativo</v>
          </cell>
          <cell r="O3739" t="str">
            <v>Puriscal</v>
          </cell>
          <cell r="P3739" t="str">
            <v>Esc. Lanas</v>
          </cell>
          <cell r="Q3739">
            <v>2</v>
          </cell>
          <cell r="R3739">
            <v>665</v>
          </cell>
        </row>
        <row r="3740">
          <cell r="N3740" t="str">
            <v>Centro Educativo</v>
          </cell>
          <cell r="O3740" t="str">
            <v>Puriscal</v>
          </cell>
          <cell r="P3740" t="str">
            <v>Esc. Las Delicias</v>
          </cell>
          <cell r="Q3740">
            <v>7</v>
          </cell>
          <cell r="R3740">
            <v>666</v>
          </cell>
        </row>
        <row r="3741">
          <cell r="N3741" t="str">
            <v>Centro Educativo</v>
          </cell>
          <cell r="O3741" t="str">
            <v>Puriscal</v>
          </cell>
          <cell r="P3741" t="str">
            <v>Esc. Lisimaco Chavarria Palma</v>
          </cell>
          <cell r="Q3741">
            <v>5</v>
          </cell>
          <cell r="R3741">
            <v>4387</v>
          </cell>
        </row>
        <row r="3742">
          <cell r="N3742" t="str">
            <v>Centro Educativo</v>
          </cell>
          <cell r="O3742" t="str">
            <v>Puriscal</v>
          </cell>
          <cell r="P3742" t="str">
            <v>Esc. Lisímaco Chavarría Palma</v>
          </cell>
          <cell r="Q3742">
            <v>5</v>
          </cell>
          <cell r="R3742">
            <v>709</v>
          </cell>
        </row>
        <row r="3743">
          <cell r="N3743" t="str">
            <v>Centro Educativo</v>
          </cell>
          <cell r="O3743" t="str">
            <v>Puriscal</v>
          </cell>
          <cell r="P3743" t="str">
            <v>Esc. Llano Grande (Mora)</v>
          </cell>
          <cell r="Q3743">
            <v>4</v>
          </cell>
          <cell r="R3743">
            <v>667</v>
          </cell>
        </row>
        <row r="3744">
          <cell r="N3744" t="str">
            <v>Centro Educativo</v>
          </cell>
          <cell r="O3744" t="str">
            <v>Puriscal</v>
          </cell>
          <cell r="P3744" t="str">
            <v>Esc. Llano Grande (Puriscal)</v>
          </cell>
          <cell r="Q3744">
            <v>2</v>
          </cell>
          <cell r="R3744">
            <v>631</v>
          </cell>
        </row>
        <row r="3745">
          <cell r="N3745" t="str">
            <v>Centro Educativo</v>
          </cell>
          <cell r="O3745" t="str">
            <v>Puriscal</v>
          </cell>
          <cell r="P3745" t="str">
            <v>Esc. Llano Hermoso</v>
          </cell>
          <cell r="Q3745">
            <v>2</v>
          </cell>
          <cell r="R3745">
            <v>632</v>
          </cell>
        </row>
        <row r="3746">
          <cell r="N3746" t="str">
            <v>Centro Educativo</v>
          </cell>
          <cell r="O3746" t="str">
            <v>Puriscal</v>
          </cell>
          <cell r="P3746" t="str">
            <v>Esc. Los Altos</v>
          </cell>
          <cell r="Q3746">
            <v>5</v>
          </cell>
          <cell r="R3746">
            <v>609</v>
          </cell>
        </row>
        <row r="3747">
          <cell r="N3747" t="str">
            <v>Centro Educativo</v>
          </cell>
          <cell r="O3747" t="str">
            <v>Puriscal</v>
          </cell>
          <cell r="P3747" t="str">
            <v>Esc. Los Ángeles</v>
          </cell>
          <cell r="Q3747">
            <v>3</v>
          </cell>
          <cell r="R3747">
            <v>670</v>
          </cell>
        </row>
        <row r="3748">
          <cell r="N3748" t="str">
            <v>Centro Educativo</v>
          </cell>
          <cell r="O3748" t="str">
            <v>Puriscal</v>
          </cell>
          <cell r="P3748" t="str">
            <v>Esc. Luis Monge Madrigal</v>
          </cell>
          <cell r="Q3748">
            <v>4</v>
          </cell>
          <cell r="R3748">
            <v>680</v>
          </cell>
        </row>
        <row r="3749">
          <cell r="N3749" t="str">
            <v>Centro Educativo</v>
          </cell>
          <cell r="O3749" t="str">
            <v>Puriscal</v>
          </cell>
          <cell r="P3749" t="str">
            <v>Esc. Manuel Bustamante Vargas</v>
          </cell>
          <cell r="Q3749">
            <v>5</v>
          </cell>
          <cell r="R3749">
            <v>668</v>
          </cell>
        </row>
        <row r="3750">
          <cell r="N3750" t="str">
            <v>Centro Educativo</v>
          </cell>
          <cell r="O3750" t="str">
            <v>Puriscal</v>
          </cell>
          <cell r="P3750" t="str">
            <v>Esc. Marcos Pérez</v>
          </cell>
          <cell r="Q3750">
            <v>6</v>
          </cell>
          <cell r="R3750">
            <v>607</v>
          </cell>
        </row>
        <row r="3751">
          <cell r="N3751" t="str">
            <v>Centro Educativo</v>
          </cell>
          <cell r="O3751" t="str">
            <v>Puriscal</v>
          </cell>
          <cell r="P3751" t="str">
            <v>Esc. Mastatal</v>
          </cell>
          <cell r="Q3751">
            <v>3</v>
          </cell>
          <cell r="R3751">
            <v>671</v>
          </cell>
        </row>
        <row r="3752">
          <cell r="N3752" t="str">
            <v>Centro Educativo</v>
          </cell>
          <cell r="O3752" t="str">
            <v>Puriscal</v>
          </cell>
          <cell r="P3752" t="str">
            <v>Esc. Mata De Plátano</v>
          </cell>
          <cell r="Q3752">
            <v>7</v>
          </cell>
          <cell r="R3752">
            <v>717</v>
          </cell>
        </row>
        <row r="3753">
          <cell r="N3753" t="str">
            <v>Centro Educativo</v>
          </cell>
          <cell r="O3753" t="str">
            <v>Puriscal</v>
          </cell>
          <cell r="P3753" t="str">
            <v>Esc. Mauro Fernández Acuña</v>
          </cell>
          <cell r="Q3753">
            <v>6</v>
          </cell>
          <cell r="R3753">
            <v>672</v>
          </cell>
        </row>
        <row r="3754">
          <cell r="N3754" t="str">
            <v>Centro Educativo</v>
          </cell>
          <cell r="O3754" t="str">
            <v>Puriscal</v>
          </cell>
          <cell r="P3754" t="str">
            <v>Esc. Mercedes Norte</v>
          </cell>
          <cell r="Q3754">
            <v>1</v>
          </cell>
          <cell r="R3754">
            <v>673</v>
          </cell>
        </row>
        <row r="3755">
          <cell r="N3755" t="str">
            <v>Centro Educativo</v>
          </cell>
          <cell r="O3755" t="str">
            <v>Puriscal</v>
          </cell>
          <cell r="P3755" t="str">
            <v>Esc. Mercedes Sur</v>
          </cell>
          <cell r="Q3755">
            <v>2</v>
          </cell>
          <cell r="R3755">
            <v>674</v>
          </cell>
        </row>
        <row r="3756">
          <cell r="N3756" t="str">
            <v>Centro Educativo</v>
          </cell>
          <cell r="O3756" t="str">
            <v>Puriscal</v>
          </cell>
          <cell r="P3756" t="str">
            <v>Esc. Mixta De San Juan</v>
          </cell>
          <cell r="Q3756">
            <v>4</v>
          </cell>
          <cell r="R3756">
            <v>696</v>
          </cell>
        </row>
        <row r="3757">
          <cell r="N3757" t="str">
            <v>Centro Educativo</v>
          </cell>
          <cell r="O3757" t="str">
            <v>Puriscal</v>
          </cell>
          <cell r="P3757" t="str">
            <v>Esc. Mixta De San Juan</v>
          </cell>
          <cell r="Q3757">
            <v>4</v>
          </cell>
          <cell r="R3757">
            <v>4394</v>
          </cell>
        </row>
        <row r="3758">
          <cell r="N3758" t="str">
            <v>Centro Educativo</v>
          </cell>
          <cell r="O3758" t="str">
            <v>Puriscal</v>
          </cell>
          <cell r="P3758" t="str">
            <v>Esc. Montelimar</v>
          </cell>
          <cell r="Q3758">
            <v>7</v>
          </cell>
          <cell r="R3758">
            <v>675</v>
          </cell>
        </row>
        <row r="3759">
          <cell r="N3759" t="str">
            <v>Centro Educativo</v>
          </cell>
          <cell r="O3759" t="str">
            <v>Puriscal</v>
          </cell>
          <cell r="P3759" t="str">
            <v>Esc. Monterrey</v>
          </cell>
          <cell r="Q3759">
            <v>6</v>
          </cell>
          <cell r="R3759">
            <v>676</v>
          </cell>
        </row>
        <row r="3760">
          <cell r="N3760" t="str">
            <v>Centro Educativo</v>
          </cell>
          <cell r="O3760" t="str">
            <v>Puriscal</v>
          </cell>
          <cell r="P3760" t="str">
            <v>Esc. Morado</v>
          </cell>
          <cell r="Q3760">
            <v>5</v>
          </cell>
          <cell r="R3760">
            <v>677</v>
          </cell>
        </row>
        <row r="3761">
          <cell r="N3761" t="str">
            <v>Centro Educativo</v>
          </cell>
          <cell r="O3761" t="str">
            <v>Puriscal</v>
          </cell>
          <cell r="P3761" t="str">
            <v>Esc. Música De Puriscal</v>
          </cell>
          <cell r="Q3761">
            <v>5</v>
          </cell>
          <cell r="R3761">
            <v>6679</v>
          </cell>
        </row>
        <row r="3762">
          <cell r="N3762" t="str">
            <v>Centro Educativo</v>
          </cell>
          <cell r="O3762" t="str">
            <v>Puriscal</v>
          </cell>
          <cell r="P3762" t="str">
            <v>Esc. Naranjal</v>
          </cell>
          <cell r="Q3762">
            <v>3</v>
          </cell>
          <cell r="R3762">
            <v>721</v>
          </cell>
        </row>
        <row r="3763">
          <cell r="N3763" t="str">
            <v>Centro Educativo</v>
          </cell>
          <cell r="O3763" t="str">
            <v>Puriscal</v>
          </cell>
          <cell r="P3763" t="str">
            <v>Esc. Nazario Valverde Jiménez</v>
          </cell>
          <cell r="Q3763">
            <v>4</v>
          </cell>
          <cell r="R3763">
            <v>681</v>
          </cell>
        </row>
        <row r="3764">
          <cell r="N3764" t="str">
            <v>Centro Educativo</v>
          </cell>
          <cell r="O3764" t="str">
            <v>Puriscal</v>
          </cell>
          <cell r="P3764" t="str">
            <v>Esc. Ninfa Cabezas González</v>
          </cell>
          <cell r="Q3764">
            <v>5</v>
          </cell>
          <cell r="R3764">
            <v>688</v>
          </cell>
        </row>
        <row r="3765">
          <cell r="N3765" t="str">
            <v>Centro Educativo</v>
          </cell>
          <cell r="O3765" t="str">
            <v>Puriscal</v>
          </cell>
          <cell r="P3765" t="str">
            <v>Esc. Palmichal De Acosta</v>
          </cell>
          <cell r="Q3765">
            <v>5</v>
          </cell>
          <cell r="R3765">
            <v>678</v>
          </cell>
        </row>
        <row r="3766">
          <cell r="N3766" t="str">
            <v>Centro Educativo</v>
          </cell>
          <cell r="O3766" t="str">
            <v>Puriscal</v>
          </cell>
          <cell r="P3766" t="str">
            <v>Esc. Palmichal De Acosta</v>
          </cell>
          <cell r="Q3766">
            <v>5</v>
          </cell>
          <cell r="R3766">
            <v>4398</v>
          </cell>
        </row>
        <row r="3767">
          <cell r="N3767" t="str">
            <v>Centro Educativo</v>
          </cell>
          <cell r="O3767" t="str">
            <v>Puriscal</v>
          </cell>
          <cell r="P3767" t="str">
            <v>Esc. Pedernal</v>
          </cell>
          <cell r="Q3767">
            <v>2</v>
          </cell>
          <cell r="R3767">
            <v>679</v>
          </cell>
        </row>
        <row r="3768">
          <cell r="N3768" t="str">
            <v>Centro Educativo</v>
          </cell>
          <cell r="O3768" t="str">
            <v>Puriscal</v>
          </cell>
          <cell r="P3768" t="str">
            <v>Esc. Polka</v>
          </cell>
          <cell r="Q3768">
            <v>2</v>
          </cell>
          <cell r="R3768">
            <v>684</v>
          </cell>
        </row>
        <row r="3769">
          <cell r="N3769" t="str">
            <v>Centro Educativo</v>
          </cell>
          <cell r="O3769" t="str">
            <v>Puriscal</v>
          </cell>
          <cell r="P3769" t="str">
            <v>Esc. Potenciana Arriba</v>
          </cell>
          <cell r="Q3769">
            <v>6</v>
          </cell>
          <cell r="R3769">
            <v>663</v>
          </cell>
        </row>
        <row r="3770">
          <cell r="N3770" t="str">
            <v>Centro Educativo</v>
          </cell>
          <cell r="O3770" t="str">
            <v>Puriscal</v>
          </cell>
          <cell r="P3770" t="str">
            <v>Esc. Pueblo Nuevo</v>
          </cell>
          <cell r="Q3770">
            <v>3</v>
          </cell>
          <cell r="R3770">
            <v>4933</v>
          </cell>
        </row>
        <row r="3771">
          <cell r="N3771" t="str">
            <v>Centro Educativo</v>
          </cell>
          <cell r="O3771" t="str">
            <v>Puriscal</v>
          </cell>
          <cell r="P3771" t="str">
            <v>Esc. Purires</v>
          </cell>
          <cell r="Q3771">
            <v>6</v>
          </cell>
          <cell r="R3771">
            <v>685</v>
          </cell>
        </row>
        <row r="3772">
          <cell r="N3772" t="str">
            <v>Centro Educativo</v>
          </cell>
          <cell r="O3772" t="str">
            <v>Puriscal</v>
          </cell>
          <cell r="P3772" t="str">
            <v>Esc. Quebrada Azul</v>
          </cell>
          <cell r="Q3772">
            <v>6</v>
          </cell>
          <cell r="R3772">
            <v>686</v>
          </cell>
        </row>
        <row r="3773">
          <cell r="N3773" t="str">
            <v>Centro Educativo</v>
          </cell>
          <cell r="O3773" t="str">
            <v>Puriscal</v>
          </cell>
          <cell r="P3773" t="str">
            <v>Esc. Quebrada Honda</v>
          </cell>
          <cell r="Q3773">
            <v>2</v>
          </cell>
          <cell r="R3773">
            <v>687</v>
          </cell>
        </row>
        <row r="3774">
          <cell r="N3774" t="str">
            <v>Centro Educativo</v>
          </cell>
          <cell r="O3774" t="str">
            <v>Puriscal</v>
          </cell>
          <cell r="P3774" t="str">
            <v>Esc. Rafael Solórzano Saborío</v>
          </cell>
          <cell r="Q3774">
            <v>3</v>
          </cell>
          <cell r="R3774">
            <v>669</v>
          </cell>
        </row>
        <row r="3775">
          <cell r="N3775" t="str">
            <v>Centro Educativo</v>
          </cell>
          <cell r="O3775" t="str">
            <v>Puriscal</v>
          </cell>
          <cell r="P3775" t="str">
            <v>Esc. Ramon Bedoya Monge</v>
          </cell>
          <cell r="Q3775">
            <v>1</v>
          </cell>
          <cell r="R3775">
            <v>4388</v>
          </cell>
        </row>
        <row r="3776">
          <cell r="N3776" t="str">
            <v>Centro Educativo</v>
          </cell>
          <cell r="O3776" t="str">
            <v>Puriscal</v>
          </cell>
          <cell r="P3776" t="str">
            <v>Esc. Ramón Bedoya Monge</v>
          </cell>
          <cell r="Q3776">
            <v>1</v>
          </cell>
          <cell r="R3776">
            <v>706</v>
          </cell>
        </row>
        <row r="3777">
          <cell r="N3777" t="str">
            <v>Centro Educativo</v>
          </cell>
          <cell r="O3777" t="str">
            <v>Puriscal</v>
          </cell>
          <cell r="P3777" t="str">
            <v>Esc. República De Paraguay</v>
          </cell>
          <cell r="Q3777">
            <v>4</v>
          </cell>
          <cell r="R3777">
            <v>643</v>
          </cell>
        </row>
        <row r="3778">
          <cell r="N3778" t="str">
            <v>Centro Educativo</v>
          </cell>
          <cell r="O3778" t="str">
            <v>Puriscal</v>
          </cell>
          <cell r="P3778" t="str">
            <v>Esc. Roberto López Varela</v>
          </cell>
          <cell r="Q3778">
            <v>4</v>
          </cell>
          <cell r="R3778">
            <v>613</v>
          </cell>
        </row>
        <row r="3779">
          <cell r="N3779" t="str">
            <v>Centro Educativo</v>
          </cell>
          <cell r="O3779" t="str">
            <v>Puriscal</v>
          </cell>
          <cell r="P3779" t="str">
            <v>Esc. Rogelio Fernandez Güell</v>
          </cell>
          <cell r="Q3779">
            <v>5</v>
          </cell>
          <cell r="R3779">
            <v>4386</v>
          </cell>
        </row>
        <row r="3780">
          <cell r="N3780" t="str">
            <v>Centro Educativo</v>
          </cell>
          <cell r="O3780" t="str">
            <v>Puriscal</v>
          </cell>
          <cell r="P3780" t="str">
            <v>Esc. Rogelio Fernández Güell</v>
          </cell>
          <cell r="Q3780">
            <v>5</v>
          </cell>
          <cell r="R3780">
            <v>713</v>
          </cell>
        </row>
        <row r="3781">
          <cell r="N3781" t="str">
            <v>Centro Educativo</v>
          </cell>
          <cell r="O3781" t="str">
            <v>Puriscal</v>
          </cell>
          <cell r="P3781" t="str">
            <v>Esc. Rogelio Quiros Valverde</v>
          </cell>
          <cell r="Q3781">
            <v>7</v>
          </cell>
          <cell r="R3781">
            <v>662</v>
          </cell>
        </row>
        <row r="3782">
          <cell r="N3782" t="str">
            <v>Centro Educativo</v>
          </cell>
          <cell r="O3782" t="str">
            <v>Puriscal</v>
          </cell>
          <cell r="P3782" t="str">
            <v>Esc. Rosario Salazar Marín</v>
          </cell>
          <cell r="Q3782">
            <v>1</v>
          </cell>
          <cell r="R3782">
            <v>702</v>
          </cell>
        </row>
        <row r="3783">
          <cell r="N3783" t="str">
            <v>Centro Educativo</v>
          </cell>
          <cell r="O3783" t="str">
            <v>Puriscal</v>
          </cell>
          <cell r="P3783" t="str">
            <v>Esc. Salazar</v>
          </cell>
          <cell r="Q3783">
            <v>1</v>
          </cell>
          <cell r="R3783">
            <v>691</v>
          </cell>
        </row>
        <row r="3784">
          <cell r="N3784" t="str">
            <v>Centro Educativo</v>
          </cell>
          <cell r="O3784" t="str">
            <v>Puriscal</v>
          </cell>
          <cell r="P3784" t="str">
            <v>Esc. Salitrillos</v>
          </cell>
          <cell r="Q3784">
            <v>4</v>
          </cell>
          <cell r="R3784">
            <v>693</v>
          </cell>
        </row>
        <row r="3785">
          <cell r="N3785" t="str">
            <v>Centro Educativo</v>
          </cell>
          <cell r="O3785" t="str">
            <v>Puriscal</v>
          </cell>
          <cell r="P3785" t="str">
            <v>Esc. San Antonio</v>
          </cell>
          <cell r="Q3785">
            <v>7</v>
          </cell>
          <cell r="R3785">
            <v>694</v>
          </cell>
        </row>
        <row r="3786">
          <cell r="N3786" t="str">
            <v>Centro Educativo</v>
          </cell>
          <cell r="O3786" t="str">
            <v>Puriscal</v>
          </cell>
          <cell r="P3786" t="str">
            <v>Esc. San Bosco De Mora</v>
          </cell>
          <cell r="Q3786">
            <v>5</v>
          </cell>
          <cell r="R3786">
            <v>664</v>
          </cell>
        </row>
        <row r="3787">
          <cell r="N3787" t="str">
            <v>Centro Educativo</v>
          </cell>
          <cell r="O3787" t="str">
            <v>Puriscal</v>
          </cell>
          <cell r="P3787" t="str">
            <v>Esc. San Francisco</v>
          </cell>
          <cell r="Q3787">
            <v>1</v>
          </cell>
          <cell r="R3787">
            <v>605</v>
          </cell>
        </row>
        <row r="3788">
          <cell r="N3788" t="str">
            <v>Centro Educativo</v>
          </cell>
          <cell r="O3788" t="str">
            <v>Puriscal</v>
          </cell>
          <cell r="P3788" t="str">
            <v>Esc. San Gabriel</v>
          </cell>
          <cell r="Q3788">
            <v>7</v>
          </cell>
          <cell r="R3788">
            <v>707</v>
          </cell>
        </row>
        <row r="3789">
          <cell r="N3789" t="str">
            <v>Centro Educativo</v>
          </cell>
          <cell r="O3789" t="str">
            <v>Puriscal</v>
          </cell>
          <cell r="P3789" t="str">
            <v>Esc. San Isidro</v>
          </cell>
          <cell r="Q3789">
            <v>7</v>
          </cell>
          <cell r="R3789">
            <v>695</v>
          </cell>
        </row>
        <row r="3790">
          <cell r="N3790" t="str">
            <v>Centro Educativo</v>
          </cell>
          <cell r="O3790" t="str">
            <v>Puriscal</v>
          </cell>
          <cell r="P3790" t="str">
            <v>Esc. San Luis</v>
          </cell>
          <cell r="Q3790">
            <v>6</v>
          </cell>
          <cell r="R3790">
            <v>716</v>
          </cell>
        </row>
        <row r="3791">
          <cell r="N3791" t="str">
            <v>Centro Educativo</v>
          </cell>
          <cell r="O3791" t="str">
            <v>Puriscal</v>
          </cell>
          <cell r="P3791" t="str">
            <v>Esc. San Martín</v>
          </cell>
          <cell r="Q3791">
            <v>2</v>
          </cell>
          <cell r="R3791">
            <v>718</v>
          </cell>
        </row>
        <row r="3792">
          <cell r="N3792" t="str">
            <v>Centro Educativo</v>
          </cell>
          <cell r="O3792" t="str">
            <v>Puriscal</v>
          </cell>
          <cell r="P3792" t="str">
            <v>Esc. San Miguel</v>
          </cell>
          <cell r="Q3792">
            <v>3</v>
          </cell>
          <cell r="R3792">
            <v>697</v>
          </cell>
        </row>
        <row r="3793">
          <cell r="N3793" t="str">
            <v>Centro Educativo</v>
          </cell>
          <cell r="O3793" t="str">
            <v>Puriscal</v>
          </cell>
          <cell r="P3793" t="str">
            <v>Esc. San Pablo</v>
          </cell>
          <cell r="Q3793">
            <v>6</v>
          </cell>
          <cell r="R3793">
            <v>4390</v>
          </cell>
        </row>
        <row r="3794">
          <cell r="N3794" t="str">
            <v>Centro Educativo</v>
          </cell>
          <cell r="O3794" t="str">
            <v>Puriscal</v>
          </cell>
          <cell r="P3794" t="str">
            <v>Esc. San Pablo (Turrubares)</v>
          </cell>
          <cell r="Q3794">
            <v>6</v>
          </cell>
          <cell r="R3794">
            <v>698</v>
          </cell>
        </row>
        <row r="3795">
          <cell r="N3795" t="str">
            <v>Centro Educativo</v>
          </cell>
          <cell r="O3795" t="str">
            <v>Puriscal</v>
          </cell>
          <cell r="P3795" t="str">
            <v>Esc. San Pablo De Palmichal</v>
          </cell>
          <cell r="Q3795">
            <v>5</v>
          </cell>
          <cell r="R3795">
            <v>711</v>
          </cell>
        </row>
        <row r="3796">
          <cell r="N3796" t="str">
            <v>Centro Educativo</v>
          </cell>
          <cell r="O3796" t="str">
            <v>Puriscal</v>
          </cell>
          <cell r="P3796" t="str">
            <v>Esc. San Rafael</v>
          </cell>
          <cell r="Q3796">
            <v>6</v>
          </cell>
          <cell r="R3796">
            <v>700</v>
          </cell>
        </row>
        <row r="3797">
          <cell r="N3797" t="str">
            <v>Centro Educativo</v>
          </cell>
          <cell r="O3797" t="str">
            <v>Puriscal</v>
          </cell>
          <cell r="P3797" t="str">
            <v>Esc. San Vicente</v>
          </cell>
          <cell r="Q3797">
            <v>3</v>
          </cell>
          <cell r="R3797">
            <v>703</v>
          </cell>
        </row>
        <row r="3798">
          <cell r="N3798" t="str">
            <v>Centro Educativo</v>
          </cell>
          <cell r="O3798" t="str">
            <v>Puriscal</v>
          </cell>
          <cell r="P3798" t="str">
            <v>Esc. Santa Cecilia</v>
          </cell>
          <cell r="Q3798">
            <v>1</v>
          </cell>
          <cell r="R3798">
            <v>612</v>
          </cell>
        </row>
        <row r="3799">
          <cell r="N3799" t="str">
            <v>Centro Educativo</v>
          </cell>
          <cell r="O3799" t="str">
            <v>Puriscal</v>
          </cell>
          <cell r="P3799" t="str">
            <v>Esc. Santa Marta</v>
          </cell>
          <cell r="Q3799">
            <v>2</v>
          </cell>
          <cell r="R3799">
            <v>704</v>
          </cell>
        </row>
        <row r="3800">
          <cell r="N3800" t="str">
            <v>Centro Educativo</v>
          </cell>
          <cell r="O3800" t="str">
            <v>Puriscal</v>
          </cell>
          <cell r="P3800" t="str">
            <v>Esc. Santiago Alpízar Jiménez</v>
          </cell>
          <cell r="Q3800">
            <v>5</v>
          </cell>
          <cell r="R3800">
            <v>652</v>
          </cell>
        </row>
        <row r="3801">
          <cell r="N3801" t="str">
            <v>Centro Educativo</v>
          </cell>
          <cell r="O3801" t="str">
            <v>Puriscal</v>
          </cell>
          <cell r="P3801" t="str">
            <v>Esc. Tufares</v>
          </cell>
          <cell r="Q3801">
            <v>2</v>
          </cell>
          <cell r="R3801">
            <v>642</v>
          </cell>
        </row>
        <row r="3802">
          <cell r="N3802" t="str">
            <v>Centro Educativo</v>
          </cell>
          <cell r="O3802" t="str">
            <v>Puriscal</v>
          </cell>
          <cell r="P3802" t="str">
            <v>Esc. Vista De Mar</v>
          </cell>
          <cell r="Q3802">
            <v>3</v>
          </cell>
          <cell r="R3802">
            <v>712</v>
          </cell>
        </row>
        <row r="3803">
          <cell r="N3803" t="str">
            <v>Centro Educativo</v>
          </cell>
          <cell r="O3803" t="str">
            <v>Puriscal</v>
          </cell>
          <cell r="P3803" t="str">
            <v>Esc. Zapatón</v>
          </cell>
          <cell r="Q3803">
            <v>3</v>
          </cell>
          <cell r="R3803">
            <v>714</v>
          </cell>
        </row>
        <row r="3804">
          <cell r="N3804" t="str">
            <v>Centro Educativo</v>
          </cell>
          <cell r="O3804" t="str">
            <v>Puriscal</v>
          </cell>
          <cell r="P3804" t="str">
            <v>Esc. Zapatón (Educación Especial)</v>
          </cell>
          <cell r="Q3804">
            <v>3</v>
          </cell>
          <cell r="R3804">
            <v>5441</v>
          </cell>
        </row>
        <row r="3805">
          <cell r="N3805" t="str">
            <v>Centro Educativo</v>
          </cell>
          <cell r="O3805" t="str">
            <v>Puriscal</v>
          </cell>
          <cell r="P3805" t="str">
            <v>Liceo Coronel Manuel Argüello</v>
          </cell>
          <cell r="Q3805">
            <v>7</v>
          </cell>
          <cell r="R3805">
            <v>5318</v>
          </cell>
        </row>
        <row r="3806">
          <cell r="N3806" t="str">
            <v>Centro Educativo</v>
          </cell>
          <cell r="O3806" t="str">
            <v>Puriscal</v>
          </cell>
          <cell r="P3806" t="str">
            <v>Liceo De Barbacoas</v>
          </cell>
          <cell r="Q3806">
            <v>4</v>
          </cell>
          <cell r="R3806">
            <v>5873</v>
          </cell>
        </row>
        <row r="3807">
          <cell r="N3807" t="str">
            <v>Centro Educativo</v>
          </cell>
          <cell r="O3807" t="str">
            <v>Puriscal</v>
          </cell>
          <cell r="P3807" t="str">
            <v>Liceo De Barbacoas</v>
          </cell>
          <cell r="Q3807">
            <v>4</v>
          </cell>
          <cell r="R3807">
            <v>6069</v>
          </cell>
        </row>
        <row r="3808">
          <cell r="N3808" t="str">
            <v>Centro Educativo</v>
          </cell>
          <cell r="O3808" t="str">
            <v>Puriscal</v>
          </cell>
          <cell r="P3808" t="str">
            <v>Liceo De Puriscal</v>
          </cell>
          <cell r="Q3808">
            <v>1</v>
          </cell>
          <cell r="R3808">
            <v>3997</v>
          </cell>
        </row>
        <row r="3809">
          <cell r="N3809" t="str">
            <v>Centro Educativo</v>
          </cell>
          <cell r="O3809" t="str">
            <v>Puriscal</v>
          </cell>
          <cell r="P3809" t="str">
            <v>Liceo Diurno Ciudad Colon</v>
          </cell>
          <cell r="Q3809">
            <v>5</v>
          </cell>
          <cell r="R3809">
            <v>3996</v>
          </cell>
        </row>
        <row r="3810">
          <cell r="N3810" t="str">
            <v>Centro Educativo</v>
          </cell>
          <cell r="O3810" t="str">
            <v>Puriscal</v>
          </cell>
          <cell r="P3810" t="str">
            <v>Liceo Diurno Ciudad Colon</v>
          </cell>
          <cell r="Q3810">
            <v>5</v>
          </cell>
          <cell r="R3810">
            <v>5372</v>
          </cell>
        </row>
        <row r="3811">
          <cell r="N3811" t="str">
            <v>Centro Educativo</v>
          </cell>
          <cell r="O3811" t="str">
            <v>Puriscal</v>
          </cell>
          <cell r="P3811" t="str">
            <v>Liceo Nuevo De Puriscal</v>
          </cell>
          <cell r="Q3811">
            <v>1</v>
          </cell>
          <cell r="R3811">
            <v>6714</v>
          </cell>
        </row>
        <row r="3812">
          <cell r="N3812" t="str">
            <v>Centro Educativo</v>
          </cell>
          <cell r="O3812" t="str">
            <v>Puriscal</v>
          </cell>
          <cell r="P3812" t="str">
            <v>Liceo Picagres De Mora</v>
          </cell>
          <cell r="Q3812">
            <v>4</v>
          </cell>
          <cell r="R3812">
            <v>5852</v>
          </cell>
        </row>
        <row r="3813">
          <cell r="N3813" t="str">
            <v>Centro Educativo</v>
          </cell>
          <cell r="O3813" t="str">
            <v>Puriscal</v>
          </cell>
          <cell r="P3813" t="str">
            <v>Liceo Rural El Llano</v>
          </cell>
          <cell r="Q3813">
            <v>6</v>
          </cell>
          <cell r="R3813">
            <v>6044</v>
          </cell>
        </row>
        <row r="3814">
          <cell r="N3814" t="str">
            <v>Centro Educativo</v>
          </cell>
          <cell r="O3814" t="str">
            <v>Puriscal</v>
          </cell>
          <cell r="P3814" t="str">
            <v>Liceo Rural Jaris</v>
          </cell>
          <cell r="Q3814">
            <v>5</v>
          </cell>
          <cell r="R3814">
            <v>6050</v>
          </cell>
        </row>
        <row r="3815">
          <cell r="N3815" t="str">
            <v>Centro Educativo</v>
          </cell>
          <cell r="O3815" t="str">
            <v>Puriscal</v>
          </cell>
          <cell r="P3815" t="str">
            <v>Liceo Rural La Palma</v>
          </cell>
          <cell r="Q3815">
            <v>2</v>
          </cell>
          <cell r="R3815">
            <v>5663</v>
          </cell>
        </row>
        <row r="3816">
          <cell r="N3816" t="str">
            <v>Centro Educativo</v>
          </cell>
          <cell r="O3816" t="str">
            <v>Puriscal</v>
          </cell>
          <cell r="P3816" t="str">
            <v>Liceo Rural Lanas</v>
          </cell>
          <cell r="Q3816">
            <v>2</v>
          </cell>
          <cell r="R3816">
            <v>6043</v>
          </cell>
        </row>
        <row r="3817">
          <cell r="N3817" t="str">
            <v>Centro Educativo</v>
          </cell>
          <cell r="O3817" t="str">
            <v>Puriscal</v>
          </cell>
          <cell r="P3817" t="str">
            <v>Liceo Rural Mastatal</v>
          </cell>
          <cell r="Q3817">
            <v>3</v>
          </cell>
          <cell r="R3817">
            <v>5582</v>
          </cell>
        </row>
        <row r="3818">
          <cell r="N3818" t="str">
            <v>Centro Educativo</v>
          </cell>
          <cell r="O3818" t="str">
            <v>Puriscal</v>
          </cell>
          <cell r="P3818" t="str">
            <v>Liceo Rural San Antonio</v>
          </cell>
          <cell r="Q3818">
            <v>7</v>
          </cell>
          <cell r="R3818">
            <v>5664</v>
          </cell>
        </row>
        <row r="3819">
          <cell r="N3819" t="str">
            <v>Centro Educativo</v>
          </cell>
          <cell r="O3819" t="str">
            <v>Puriscal</v>
          </cell>
          <cell r="P3819" t="str">
            <v>Liceo Rural Zapaton</v>
          </cell>
          <cell r="Q3819">
            <v>3</v>
          </cell>
          <cell r="R3819">
            <v>5985</v>
          </cell>
        </row>
        <row r="3820">
          <cell r="N3820" t="str">
            <v>Centro Educativo</v>
          </cell>
          <cell r="O3820" t="str">
            <v>Puriscal</v>
          </cell>
          <cell r="P3820" t="str">
            <v>Nocturno De Ciudad Colon</v>
          </cell>
          <cell r="Q3820">
            <v>5</v>
          </cell>
          <cell r="R3820">
            <v>4839</v>
          </cell>
        </row>
        <row r="3821">
          <cell r="N3821" t="str">
            <v>Centro Educativo</v>
          </cell>
          <cell r="O3821" t="str">
            <v>Puriscal</v>
          </cell>
          <cell r="P3821" t="str">
            <v>Nocturno De Puriscal</v>
          </cell>
          <cell r="Q3821">
            <v>1</v>
          </cell>
          <cell r="R3821">
            <v>4838</v>
          </cell>
        </row>
        <row r="3822">
          <cell r="N3822" t="str">
            <v>Centro Educativo</v>
          </cell>
          <cell r="O3822" t="str">
            <v>Puriscal</v>
          </cell>
          <cell r="P3822" t="str">
            <v>Prog. Educ. Abierta Puriscal</v>
          </cell>
          <cell r="Q3822">
            <v>1</v>
          </cell>
          <cell r="R3822">
            <v>6603</v>
          </cell>
        </row>
        <row r="3823">
          <cell r="N3823" t="str">
            <v>Centro Educativo</v>
          </cell>
          <cell r="O3823" t="str">
            <v>Puriscal</v>
          </cell>
          <cell r="P3823" t="str">
            <v>Programa Itinerante Artes Plásticas</v>
          </cell>
          <cell r="Q3823">
            <v>1</v>
          </cell>
          <cell r="R3823">
            <v>4935</v>
          </cell>
        </row>
        <row r="3824">
          <cell r="N3824" t="str">
            <v>Centro Educativo</v>
          </cell>
          <cell r="O3824" t="str">
            <v>Puriscal</v>
          </cell>
          <cell r="P3824" t="str">
            <v>Programa Itinerante Segunda Lengua Trans</v>
          </cell>
          <cell r="Q3824">
            <v>1</v>
          </cell>
          <cell r="R3824">
            <v>5558</v>
          </cell>
        </row>
        <row r="3825">
          <cell r="N3825" t="str">
            <v>Centro Educativo</v>
          </cell>
          <cell r="O3825" t="str">
            <v>Puriscal</v>
          </cell>
          <cell r="P3825" t="str">
            <v>Serv. Itin. Ens. Espec. Puriscal</v>
          </cell>
          <cell r="Q3825">
            <v>1</v>
          </cell>
          <cell r="R3825">
            <v>4401</v>
          </cell>
        </row>
        <row r="3826">
          <cell r="N3826" t="str">
            <v>Centro Educativo</v>
          </cell>
          <cell r="O3826" t="str">
            <v>San Carlos</v>
          </cell>
          <cell r="P3826" t="str">
            <v>C.T.P. De Pital</v>
          </cell>
          <cell r="Q3826">
            <v>5</v>
          </cell>
          <cell r="R3826">
            <v>4180</v>
          </cell>
        </row>
        <row r="3827">
          <cell r="N3827" t="str">
            <v>Centro Educativo</v>
          </cell>
          <cell r="O3827" t="str">
            <v>San Carlos</v>
          </cell>
          <cell r="P3827" t="str">
            <v>C.T.P. De Pital</v>
          </cell>
          <cell r="Q3827">
            <v>5</v>
          </cell>
          <cell r="R3827">
            <v>6759</v>
          </cell>
        </row>
        <row r="3828">
          <cell r="N3828" t="str">
            <v>Centro Educativo</v>
          </cell>
          <cell r="O3828" t="str">
            <v>San Carlos</v>
          </cell>
          <cell r="P3828" t="str">
            <v>C.T.P. De Platanar</v>
          </cell>
          <cell r="Q3828">
            <v>2</v>
          </cell>
          <cell r="R3828">
            <v>6577</v>
          </cell>
        </row>
        <row r="3829">
          <cell r="N3829" t="str">
            <v>Centro Educativo</v>
          </cell>
          <cell r="O3829" t="str">
            <v>San Carlos</v>
          </cell>
          <cell r="P3829" t="str">
            <v>C.T.P. De Venecia</v>
          </cell>
          <cell r="Q3829">
            <v>1</v>
          </cell>
          <cell r="R3829">
            <v>4178</v>
          </cell>
        </row>
        <row r="3830">
          <cell r="N3830" t="str">
            <v>Centro Educativo</v>
          </cell>
          <cell r="O3830" t="str">
            <v>San Carlos</v>
          </cell>
          <cell r="P3830" t="str">
            <v>C.T.P. De Venecia</v>
          </cell>
          <cell r="Q3830">
            <v>1</v>
          </cell>
          <cell r="R3830">
            <v>5626</v>
          </cell>
        </row>
        <row r="3831">
          <cell r="N3831" t="str">
            <v>Centro Educativo</v>
          </cell>
          <cell r="O3831" t="str">
            <v>San Carlos</v>
          </cell>
          <cell r="P3831" t="str">
            <v>C.T.P. La Fortuna</v>
          </cell>
          <cell r="Q3831">
            <v>6</v>
          </cell>
          <cell r="R3831">
            <v>4179</v>
          </cell>
        </row>
        <row r="3832">
          <cell r="N3832" t="str">
            <v>Centro Educativo</v>
          </cell>
          <cell r="O3832" t="str">
            <v>San Carlos</v>
          </cell>
          <cell r="P3832" t="str">
            <v>C.T.P. La Fortuna</v>
          </cell>
          <cell r="Q3832">
            <v>6</v>
          </cell>
          <cell r="R3832">
            <v>5792</v>
          </cell>
        </row>
        <row r="3833">
          <cell r="N3833" t="str">
            <v>Centro Educativo</v>
          </cell>
          <cell r="O3833" t="str">
            <v>San Carlos</v>
          </cell>
          <cell r="P3833" t="str">
            <v>C.T.P. La Tigra</v>
          </cell>
          <cell r="Q3833">
            <v>2</v>
          </cell>
          <cell r="R3833">
            <v>6641</v>
          </cell>
        </row>
        <row r="3834">
          <cell r="N3834" t="str">
            <v>Centro Educativo</v>
          </cell>
          <cell r="O3834" t="str">
            <v>San Carlos</v>
          </cell>
          <cell r="P3834" t="str">
            <v>C.T.P. Los Chiles</v>
          </cell>
          <cell r="Q3834">
            <v>9</v>
          </cell>
          <cell r="R3834">
            <v>4177</v>
          </cell>
        </row>
        <row r="3835">
          <cell r="N3835" t="str">
            <v>Centro Educativo</v>
          </cell>
          <cell r="O3835" t="str">
            <v>San Carlos</v>
          </cell>
          <cell r="P3835" t="str">
            <v>C.T.P. Los Chiles</v>
          </cell>
          <cell r="Q3835">
            <v>9</v>
          </cell>
          <cell r="R3835">
            <v>5710</v>
          </cell>
        </row>
        <row r="3836">
          <cell r="N3836" t="str">
            <v>Centro Educativo</v>
          </cell>
          <cell r="O3836" t="str">
            <v>San Carlos</v>
          </cell>
          <cell r="P3836" t="str">
            <v>C.T.P. Nataniel Arias Murillo</v>
          </cell>
          <cell r="Q3836">
            <v>4</v>
          </cell>
          <cell r="R3836">
            <v>4176</v>
          </cell>
        </row>
        <row r="3837">
          <cell r="N3837" t="str">
            <v>Centro Educativo</v>
          </cell>
          <cell r="O3837" t="str">
            <v>San Carlos</v>
          </cell>
          <cell r="P3837" t="str">
            <v>C.T.P. Nataniel Arias Murillo</v>
          </cell>
          <cell r="Q3837">
            <v>4</v>
          </cell>
          <cell r="R3837">
            <v>5396</v>
          </cell>
        </row>
        <row r="3838">
          <cell r="N3838" t="str">
            <v>Centro Educativo</v>
          </cell>
          <cell r="O3838" t="str">
            <v>San Carlos</v>
          </cell>
          <cell r="P3838" t="str">
            <v>C.T.P. San Carlos</v>
          </cell>
          <cell r="Q3838">
            <v>3</v>
          </cell>
          <cell r="R3838">
            <v>4183</v>
          </cell>
        </row>
        <row r="3839">
          <cell r="N3839" t="str">
            <v>Centro Educativo</v>
          </cell>
          <cell r="O3839" t="str">
            <v>San Carlos</v>
          </cell>
          <cell r="P3839" t="str">
            <v>C.T.P. Santa Rosa</v>
          </cell>
          <cell r="Q3839">
            <v>8</v>
          </cell>
          <cell r="R3839">
            <v>4182</v>
          </cell>
        </row>
        <row r="3840">
          <cell r="N3840" t="str">
            <v>Centro Educativo</v>
          </cell>
          <cell r="O3840" t="str">
            <v>San Carlos</v>
          </cell>
          <cell r="P3840" t="str">
            <v>C.T.P. Santa Rosa</v>
          </cell>
          <cell r="Q3840">
            <v>8</v>
          </cell>
          <cell r="R3840">
            <v>5793</v>
          </cell>
        </row>
        <row r="3841">
          <cell r="N3841" t="str">
            <v>Centro Educativo</v>
          </cell>
          <cell r="O3841" t="str">
            <v>San Carlos</v>
          </cell>
          <cell r="P3841" t="str">
            <v>Caipad Ayumisanca</v>
          </cell>
          <cell r="Q3841">
            <v>3</v>
          </cell>
          <cell r="R3841">
            <v>5440</v>
          </cell>
        </row>
        <row r="3842">
          <cell r="N3842" t="str">
            <v>Centro Educativo</v>
          </cell>
          <cell r="O3842" t="str">
            <v>San Carlos</v>
          </cell>
          <cell r="P3842" t="str">
            <v>Caipad Fundac. Amor Y Esperanza</v>
          </cell>
          <cell r="Q3842">
            <v>3</v>
          </cell>
          <cell r="R3842">
            <v>5439</v>
          </cell>
        </row>
        <row r="3843">
          <cell r="N3843" t="str">
            <v>Centro Educativo</v>
          </cell>
          <cell r="O3843" t="str">
            <v>San Carlos</v>
          </cell>
          <cell r="P3843" t="str">
            <v>Cindea Boca Arenal</v>
          </cell>
          <cell r="Q3843">
            <v>7</v>
          </cell>
          <cell r="R3843">
            <v>6843</v>
          </cell>
        </row>
        <row r="3844">
          <cell r="N3844" t="str">
            <v>Centro Educativo</v>
          </cell>
          <cell r="O3844" t="str">
            <v>San Carlos</v>
          </cell>
          <cell r="P3844" t="str">
            <v>Cindea Florencia</v>
          </cell>
          <cell r="Q3844">
            <v>2</v>
          </cell>
          <cell r="R3844">
            <v>6521</v>
          </cell>
        </row>
        <row r="3845">
          <cell r="N3845" t="str">
            <v>Centro Educativo</v>
          </cell>
          <cell r="O3845" t="str">
            <v>San Carlos</v>
          </cell>
          <cell r="P3845" t="str">
            <v>Cindea La Perla</v>
          </cell>
          <cell r="Q3845">
            <v>6</v>
          </cell>
          <cell r="R3845">
            <v>6539</v>
          </cell>
        </row>
        <row r="3846">
          <cell r="N3846" t="str">
            <v>Centro Educativo</v>
          </cell>
          <cell r="O3846" t="str">
            <v>San Carlos</v>
          </cell>
          <cell r="P3846" t="str">
            <v>Cindea Los Chiles</v>
          </cell>
          <cell r="Q3846">
            <v>9</v>
          </cell>
          <cell r="R3846">
            <v>6268</v>
          </cell>
        </row>
        <row r="3847">
          <cell r="N3847" t="str">
            <v>Centro Educativo</v>
          </cell>
          <cell r="O3847" t="str">
            <v>San Carlos</v>
          </cell>
          <cell r="P3847" t="str">
            <v>Cindea Monterrey</v>
          </cell>
          <cell r="Q3847">
            <v>11</v>
          </cell>
          <cell r="R3847">
            <v>6723</v>
          </cell>
        </row>
        <row r="3848">
          <cell r="N3848" t="str">
            <v>Centro Educativo</v>
          </cell>
          <cell r="O3848" t="str">
            <v>San Carlos</v>
          </cell>
          <cell r="P3848" t="str">
            <v>Cindea Pavón</v>
          </cell>
          <cell r="Q3848">
            <v>10</v>
          </cell>
          <cell r="R3848">
            <v>6724</v>
          </cell>
        </row>
        <row r="3849">
          <cell r="N3849" t="str">
            <v>Centro Educativo</v>
          </cell>
          <cell r="O3849" t="str">
            <v>San Carlos</v>
          </cell>
          <cell r="P3849" t="str">
            <v>Cindea Pital</v>
          </cell>
          <cell r="Q3849">
            <v>5</v>
          </cell>
          <cell r="R3849">
            <v>6515</v>
          </cell>
        </row>
        <row r="3850">
          <cell r="N3850" t="str">
            <v>Centro Educativo</v>
          </cell>
          <cell r="O3850" t="str">
            <v>San Carlos</v>
          </cell>
          <cell r="P3850" t="str">
            <v>Cindea San Carlos</v>
          </cell>
          <cell r="Q3850">
            <v>3</v>
          </cell>
          <cell r="R3850">
            <v>4852</v>
          </cell>
        </row>
        <row r="3851">
          <cell r="N3851" t="str">
            <v>Centro Educativo</v>
          </cell>
          <cell r="O3851" t="str">
            <v>San Carlos</v>
          </cell>
          <cell r="P3851" t="str">
            <v>Cindea Santa Rosa</v>
          </cell>
          <cell r="Q3851">
            <v>8</v>
          </cell>
          <cell r="R3851">
            <v>6541</v>
          </cell>
        </row>
        <row r="3852">
          <cell r="N3852" t="str">
            <v>Centro Educativo</v>
          </cell>
          <cell r="O3852" t="str">
            <v>San Carlos</v>
          </cell>
          <cell r="P3852" t="str">
            <v>Cindea Venecia</v>
          </cell>
          <cell r="Q3852">
            <v>1</v>
          </cell>
          <cell r="R3852">
            <v>5746</v>
          </cell>
        </row>
        <row r="3853">
          <cell r="N3853" t="str">
            <v>Centro Educativo</v>
          </cell>
          <cell r="O3853" t="str">
            <v>San Carlos</v>
          </cell>
          <cell r="P3853" t="str">
            <v>Cnvmts. C.T.P. La Fortuna</v>
          </cell>
          <cell r="Q3853">
            <v>6</v>
          </cell>
          <cell r="R3853">
            <v>6251</v>
          </cell>
        </row>
        <row r="3854">
          <cell r="N3854" t="str">
            <v>Centro Educativo</v>
          </cell>
          <cell r="O3854" t="str">
            <v>San Carlos</v>
          </cell>
          <cell r="P3854" t="str">
            <v>Cnvmts. C.T.P. Nataniel Arias Murillo</v>
          </cell>
          <cell r="Q3854">
            <v>4</v>
          </cell>
          <cell r="R3854">
            <v>6251</v>
          </cell>
        </row>
        <row r="3855">
          <cell r="N3855" t="str">
            <v>Centro Educativo</v>
          </cell>
          <cell r="O3855" t="str">
            <v>San Carlos</v>
          </cell>
          <cell r="P3855" t="str">
            <v>Cnvmts. C.T.P. Santa Rosa De Pocosol</v>
          </cell>
          <cell r="Q3855">
            <v>8</v>
          </cell>
          <cell r="R3855">
            <v>6251</v>
          </cell>
        </row>
        <row r="3856">
          <cell r="N3856" t="str">
            <v>Centro Educativo</v>
          </cell>
          <cell r="O3856" t="str">
            <v>San Carlos</v>
          </cell>
          <cell r="P3856" t="str">
            <v>Cnvmts. Esc. Juan Chaves Rojas</v>
          </cell>
          <cell r="Q3856">
            <v>14</v>
          </cell>
          <cell r="R3856">
            <v>6251</v>
          </cell>
        </row>
        <row r="3857">
          <cell r="N3857" t="str">
            <v>Centro Educativo</v>
          </cell>
          <cell r="O3857" t="str">
            <v>San Carlos</v>
          </cell>
          <cell r="P3857" t="str">
            <v>Colegio El Amparo</v>
          </cell>
          <cell r="Q3857">
            <v>10</v>
          </cell>
          <cell r="R3857">
            <v>6565</v>
          </cell>
        </row>
        <row r="3858">
          <cell r="N3858" t="str">
            <v>Centro Educativo</v>
          </cell>
          <cell r="O3858" t="str">
            <v>San Carlos</v>
          </cell>
          <cell r="P3858" t="str">
            <v>Colegio San Francisco De La Palmera</v>
          </cell>
          <cell r="Q3858">
            <v>4</v>
          </cell>
          <cell r="R3858">
            <v>6666</v>
          </cell>
        </row>
        <row r="3859">
          <cell r="N3859" t="str">
            <v>Centro Educativo</v>
          </cell>
          <cell r="O3859" t="str">
            <v>San Carlos</v>
          </cell>
          <cell r="P3859" t="str">
            <v>Colegio San Martin</v>
          </cell>
          <cell r="Q3859">
            <v>14</v>
          </cell>
          <cell r="R3859">
            <v>5677</v>
          </cell>
        </row>
        <row r="3860">
          <cell r="N3860" t="str">
            <v>Centro Educativo</v>
          </cell>
          <cell r="O3860" t="str">
            <v>San Carlos</v>
          </cell>
          <cell r="P3860" t="str">
            <v>Enseñanza Especial Amanda Alvarez De Ugalde</v>
          </cell>
          <cell r="Q3860">
            <v>14</v>
          </cell>
          <cell r="R3860">
            <v>4514</v>
          </cell>
        </row>
        <row r="3861">
          <cell r="N3861" t="str">
            <v>Centro Educativo</v>
          </cell>
          <cell r="O3861" t="str">
            <v>San Carlos</v>
          </cell>
          <cell r="P3861" t="str">
            <v>Esc. Abelardo Rojas Quesada</v>
          </cell>
          <cell r="Q3861">
            <v>4</v>
          </cell>
          <cell r="R3861">
            <v>1379</v>
          </cell>
        </row>
        <row r="3862">
          <cell r="N3862" t="str">
            <v>Centro Educativo</v>
          </cell>
          <cell r="O3862" t="str">
            <v>San Carlos</v>
          </cell>
          <cell r="P3862" t="str">
            <v>Esc. Acapulco</v>
          </cell>
          <cell r="Q3862">
            <v>8</v>
          </cell>
          <cell r="R3862">
            <v>1448</v>
          </cell>
        </row>
        <row r="3863">
          <cell r="N3863" t="str">
            <v>Centro Educativo</v>
          </cell>
          <cell r="O3863" t="str">
            <v>San Carlos</v>
          </cell>
          <cell r="P3863" t="str">
            <v>Esc. Agua Azul</v>
          </cell>
          <cell r="Q3863">
            <v>6</v>
          </cell>
          <cell r="R3863">
            <v>1382</v>
          </cell>
        </row>
        <row r="3864">
          <cell r="N3864" t="str">
            <v>Centro Educativo</v>
          </cell>
          <cell r="O3864" t="str">
            <v>San Carlos</v>
          </cell>
          <cell r="P3864" t="str">
            <v>Esc. Altamira</v>
          </cell>
          <cell r="Q3864">
            <v>4</v>
          </cell>
          <cell r="R3864">
            <v>1391</v>
          </cell>
        </row>
        <row r="3865">
          <cell r="N3865" t="str">
            <v>Centro Educativo</v>
          </cell>
          <cell r="O3865" t="str">
            <v>San Carlos</v>
          </cell>
          <cell r="P3865" t="str">
            <v>Esc. Ángeles De La Colonia Sur</v>
          </cell>
          <cell r="Q3865">
            <v>1</v>
          </cell>
          <cell r="R3865">
            <v>1575</v>
          </cell>
        </row>
        <row r="3866">
          <cell r="N3866" t="str">
            <v>Centro Educativo</v>
          </cell>
          <cell r="O3866" t="str">
            <v>San Carlos</v>
          </cell>
          <cell r="P3866" t="str">
            <v>Esc. Antonio José De Sucre</v>
          </cell>
          <cell r="Q3866">
            <v>14</v>
          </cell>
          <cell r="R3866">
            <v>1533</v>
          </cell>
        </row>
        <row r="3867">
          <cell r="N3867" t="str">
            <v>Centro Educativo</v>
          </cell>
          <cell r="O3867" t="str">
            <v>San Carlos</v>
          </cell>
          <cell r="P3867" t="str">
            <v>Esc. Arco Iris</v>
          </cell>
          <cell r="Q3867">
            <v>9</v>
          </cell>
          <cell r="R3867">
            <v>1474</v>
          </cell>
        </row>
        <row r="3868">
          <cell r="N3868" t="str">
            <v>Centro Educativo</v>
          </cell>
          <cell r="O3868" t="str">
            <v>San Carlos</v>
          </cell>
          <cell r="P3868" t="str">
            <v>Esc. Aristides Romaín</v>
          </cell>
          <cell r="Q3868">
            <v>4</v>
          </cell>
          <cell r="R3868">
            <v>1532</v>
          </cell>
        </row>
        <row r="3869">
          <cell r="N3869" t="str">
            <v>Centro Educativo</v>
          </cell>
          <cell r="O3869" t="str">
            <v>San Carlos</v>
          </cell>
          <cell r="P3869" t="str">
            <v>Esc. Bahamas</v>
          </cell>
          <cell r="Q3869">
            <v>7</v>
          </cell>
          <cell r="R3869">
            <v>4956</v>
          </cell>
        </row>
        <row r="3870">
          <cell r="N3870" t="str">
            <v>Centro Educativo</v>
          </cell>
          <cell r="O3870" t="str">
            <v>San Carlos</v>
          </cell>
          <cell r="P3870" t="str">
            <v>Esc. Barrio Los Ángeles</v>
          </cell>
          <cell r="Q3870">
            <v>3</v>
          </cell>
          <cell r="R3870">
            <v>1389</v>
          </cell>
        </row>
        <row r="3871">
          <cell r="N3871" t="str">
            <v>Centro Educativo</v>
          </cell>
          <cell r="O3871" t="str">
            <v>San Carlos</v>
          </cell>
          <cell r="P3871" t="str">
            <v>Esc. Bella Vista</v>
          </cell>
          <cell r="Q3871">
            <v>7</v>
          </cell>
          <cell r="R3871">
            <v>1708</v>
          </cell>
        </row>
        <row r="3872">
          <cell r="N3872" t="str">
            <v>Centro Educativo</v>
          </cell>
          <cell r="O3872" t="str">
            <v>San Carlos</v>
          </cell>
          <cell r="P3872" t="str">
            <v>Esc. Betania</v>
          </cell>
          <cell r="Q3872">
            <v>7</v>
          </cell>
          <cell r="R3872">
            <v>1557</v>
          </cell>
        </row>
        <row r="3873">
          <cell r="N3873" t="str">
            <v>Centro Educativo</v>
          </cell>
          <cell r="O3873" t="str">
            <v>San Carlos</v>
          </cell>
          <cell r="P3873" t="str">
            <v>Esc. Boca De Rio Cureña</v>
          </cell>
          <cell r="Q3873">
            <v>5</v>
          </cell>
          <cell r="R3873">
            <v>1401</v>
          </cell>
        </row>
        <row r="3874">
          <cell r="N3874" t="str">
            <v>Centro Educativo</v>
          </cell>
          <cell r="O3874" t="str">
            <v>San Carlos</v>
          </cell>
          <cell r="P3874" t="str">
            <v>Esc. Boca Del Rio San Carlos</v>
          </cell>
          <cell r="Q3874">
            <v>5</v>
          </cell>
          <cell r="R3874">
            <v>1439</v>
          </cell>
        </row>
        <row r="3875">
          <cell r="N3875" t="str">
            <v>Centro Educativo</v>
          </cell>
          <cell r="O3875" t="str">
            <v>San Carlos</v>
          </cell>
          <cell r="P3875" t="str">
            <v>Esc. Boca Tapada</v>
          </cell>
          <cell r="Q3875">
            <v>5</v>
          </cell>
          <cell r="R3875">
            <v>1558</v>
          </cell>
        </row>
        <row r="3876">
          <cell r="N3876" t="str">
            <v>Centro Educativo</v>
          </cell>
          <cell r="O3876" t="str">
            <v>San Carlos</v>
          </cell>
          <cell r="P3876" t="str">
            <v>Esc. Bonanza</v>
          </cell>
          <cell r="Q3876">
            <v>6</v>
          </cell>
          <cell r="R3876">
            <v>1404</v>
          </cell>
        </row>
        <row r="3877">
          <cell r="N3877" t="str">
            <v>Centro Educativo</v>
          </cell>
          <cell r="O3877" t="str">
            <v>San Carlos</v>
          </cell>
          <cell r="P3877" t="str">
            <v>Esc. Buena Vista</v>
          </cell>
          <cell r="Q3877">
            <v>14</v>
          </cell>
          <cell r="R3877">
            <v>1444</v>
          </cell>
        </row>
        <row r="3878">
          <cell r="N3878" t="str">
            <v>Centro Educativo</v>
          </cell>
          <cell r="O3878" t="str">
            <v>San Carlos</v>
          </cell>
          <cell r="P3878" t="str">
            <v>Esc. Buenos Aires (Pocosol)</v>
          </cell>
          <cell r="Q3878">
            <v>7</v>
          </cell>
          <cell r="R3878">
            <v>1459</v>
          </cell>
        </row>
        <row r="3879">
          <cell r="N3879" t="str">
            <v>Centro Educativo</v>
          </cell>
          <cell r="O3879" t="str">
            <v>San Carlos</v>
          </cell>
          <cell r="P3879" t="str">
            <v>Esc. Buenos Aires (Venecia)</v>
          </cell>
          <cell r="Q3879">
            <v>1</v>
          </cell>
          <cell r="R3879">
            <v>1445</v>
          </cell>
        </row>
        <row r="3880">
          <cell r="N3880" t="str">
            <v>Centro Educativo</v>
          </cell>
          <cell r="O3880" t="str">
            <v>San Carlos</v>
          </cell>
          <cell r="P3880" t="str">
            <v>Esc. Caimitos</v>
          </cell>
          <cell r="Q3880">
            <v>2</v>
          </cell>
          <cell r="R3880">
            <v>1420</v>
          </cell>
        </row>
        <row r="3881">
          <cell r="N3881" t="str">
            <v>Centro Educativo</v>
          </cell>
          <cell r="O3881" t="str">
            <v>San Carlos</v>
          </cell>
          <cell r="P3881" t="str">
            <v>Esc. Calle Damas</v>
          </cell>
          <cell r="Q3881">
            <v>4</v>
          </cell>
          <cell r="R3881">
            <v>6102</v>
          </cell>
        </row>
        <row r="3882">
          <cell r="N3882" t="str">
            <v>Centro Educativo</v>
          </cell>
          <cell r="O3882" t="str">
            <v>San Carlos</v>
          </cell>
          <cell r="P3882" t="str">
            <v>Esc. Cananeo</v>
          </cell>
          <cell r="Q3882">
            <v>10</v>
          </cell>
          <cell r="R3882">
            <v>1462</v>
          </cell>
        </row>
        <row r="3883">
          <cell r="N3883" t="str">
            <v>Centro Educativo</v>
          </cell>
          <cell r="O3883" t="str">
            <v>San Carlos</v>
          </cell>
          <cell r="P3883" t="str">
            <v>Esc. Caño Castilla</v>
          </cell>
          <cell r="Q3883">
            <v>10</v>
          </cell>
          <cell r="R3883">
            <v>1390</v>
          </cell>
        </row>
        <row r="3884">
          <cell r="N3884" t="str">
            <v>Centro Educativo</v>
          </cell>
          <cell r="O3884" t="str">
            <v>San Carlos</v>
          </cell>
          <cell r="P3884" t="str">
            <v>Esc. Carlos Maroto Quiros</v>
          </cell>
          <cell r="Q3884">
            <v>2</v>
          </cell>
          <cell r="R3884">
            <v>1468</v>
          </cell>
        </row>
        <row r="3885">
          <cell r="N3885" t="str">
            <v>Centro Educativo</v>
          </cell>
          <cell r="O3885" t="str">
            <v>San Carlos</v>
          </cell>
          <cell r="P3885" t="str">
            <v>Esc. Carrizal (Pocosol)</v>
          </cell>
          <cell r="Q3885">
            <v>13</v>
          </cell>
          <cell r="R3885">
            <v>1476</v>
          </cell>
        </row>
        <row r="3886">
          <cell r="N3886" t="str">
            <v>Centro Educativo</v>
          </cell>
          <cell r="O3886" t="str">
            <v>San Carlos</v>
          </cell>
          <cell r="P3886" t="str">
            <v>Esc. Carrizal (Río Cuarto)</v>
          </cell>
          <cell r="Q3886">
            <v>1</v>
          </cell>
          <cell r="R3886">
            <v>1429</v>
          </cell>
        </row>
        <row r="3887">
          <cell r="N3887" t="str">
            <v>Centro Educativo</v>
          </cell>
          <cell r="O3887" t="str">
            <v>San Carlos</v>
          </cell>
          <cell r="P3887" t="str">
            <v>Esc. Castelmare</v>
          </cell>
          <cell r="Q3887">
            <v>5</v>
          </cell>
          <cell r="R3887">
            <v>1486</v>
          </cell>
        </row>
        <row r="3888">
          <cell r="N3888" t="str">
            <v>Centro Educativo</v>
          </cell>
          <cell r="O3888" t="str">
            <v>San Carlos</v>
          </cell>
          <cell r="P3888" t="str">
            <v>Esc. Cedral</v>
          </cell>
          <cell r="Q3888">
            <v>3</v>
          </cell>
          <cell r="R3888">
            <v>1513</v>
          </cell>
        </row>
        <row r="3889">
          <cell r="N3889" t="str">
            <v>Centro Educativo</v>
          </cell>
          <cell r="O3889" t="str">
            <v>San Carlos</v>
          </cell>
          <cell r="P3889" t="str">
            <v>Esc. Cedral</v>
          </cell>
          <cell r="Q3889">
            <v>3</v>
          </cell>
          <cell r="R3889">
            <v>4523</v>
          </cell>
        </row>
        <row r="3890">
          <cell r="N3890" t="str">
            <v>Centro Educativo</v>
          </cell>
          <cell r="O3890" t="str">
            <v>San Carlos</v>
          </cell>
          <cell r="P3890" t="str">
            <v>Esc. Cerro Blanco</v>
          </cell>
          <cell r="Q3890">
            <v>5</v>
          </cell>
          <cell r="R3890">
            <v>1599</v>
          </cell>
        </row>
        <row r="3891">
          <cell r="N3891" t="str">
            <v>Centro Educativo</v>
          </cell>
          <cell r="O3891" t="str">
            <v>San Carlos</v>
          </cell>
          <cell r="P3891" t="str">
            <v>Esc. Cerro Cortes</v>
          </cell>
          <cell r="Q3891">
            <v>4</v>
          </cell>
          <cell r="R3891">
            <v>1472</v>
          </cell>
        </row>
        <row r="3892">
          <cell r="N3892" t="str">
            <v>Centro Educativo</v>
          </cell>
          <cell r="O3892" t="str">
            <v>San Carlos</v>
          </cell>
          <cell r="P3892" t="str">
            <v>Esc. Chambacú</v>
          </cell>
          <cell r="Q3892">
            <v>11</v>
          </cell>
          <cell r="R3892">
            <v>1478</v>
          </cell>
        </row>
        <row r="3893">
          <cell r="N3893" t="str">
            <v>Centro Educativo</v>
          </cell>
          <cell r="O3893" t="str">
            <v>San Carlos</v>
          </cell>
          <cell r="P3893" t="str">
            <v>Esc. Chaparrón</v>
          </cell>
          <cell r="Q3893">
            <v>5</v>
          </cell>
          <cell r="R3893">
            <v>1457</v>
          </cell>
        </row>
        <row r="3894">
          <cell r="N3894" t="str">
            <v>Centro Educativo</v>
          </cell>
          <cell r="O3894" t="str">
            <v>San Carlos</v>
          </cell>
          <cell r="P3894" t="str">
            <v>Esc. Chimurria</v>
          </cell>
          <cell r="Q3894">
            <v>8</v>
          </cell>
          <cell r="R3894">
            <v>1577</v>
          </cell>
        </row>
        <row r="3895">
          <cell r="N3895" t="str">
            <v>Centro Educativo</v>
          </cell>
          <cell r="O3895" t="str">
            <v>San Carlos</v>
          </cell>
          <cell r="P3895" t="str">
            <v>Esc. Chorreras</v>
          </cell>
          <cell r="Q3895">
            <v>12</v>
          </cell>
          <cell r="R3895">
            <v>6139</v>
          </cell>
        </row>
        <row r="3896">
          <cell r="N3896" t="str">
            <v>Centro Educativo</v>
          </cell>
          <cell r="O3896" t="str">
            <v>San Carlos</v>
          </cell>
          <cell r="P3896" t="str">
            <v>Esc. Clemente Marín Rodríguez</v>
          </cell>
          <cell r="Q3896">
            <v>5</v>
          </cell>
          <cell r="R3896">
            <v>1528</v>
          </cell>
        </row>
        <row r="3897">
          <cell r="N3897" t="str">
            <v>Centro Educativo</v>
          </cell>
          <cell r="O3897" t="str">
            <v>San Carlos</v>
          </cell>
          <cell r="P3897" t="str">
            <v>Esc. Cocobolo</v>
          </cell>
          <cell r="Q3897">
            <v>12</v>
          </cell>
          <cell r="R3897">
            <v>1482</v>
          </cell>
        </row>
        <row r="3898">
          <cell r="N3898" t="str">
            <v>Centro Educativo</v>
          </cell>
          <cell r="O3898" t="str">
            <v>San Carlos</v>
          </cell>
          <cell r="P3898" t="str">
            <v>Esc. Colonia Guanacaste</v>
          </cell>
          <cell r="Q3898">
            <v>10</v>
          </cell>
          <cell r="R3898">
            <v>1684</v>
          </cell>
        </row>
        <row r="3899">
          <cell r="N3899" t="str">
            <v>Centro Educativo</v>
          </cell>
          <cell r="O3899" t="str">
            <v>San Carlos</v>
          </cell>
          <cell r="P3899" t="str">
            <v>Esc. Colonia París</v>
          </cell>
          <cell r="Q3899">
            <v>11</v>
          </cell>
          <cell r="R3899">
            <v>1384</v>
          </cell>
        </row>
        <row r="3900">
          <cell r="N3900" t="str">
            <v>Centro Educativo</v>
          </cell>
          <cell r="O3900" t="str">
            <v>San Carlos</v>
          </cell>
          <cell r="P3900" t="str">
            <v>Esc. Colonia Toro Amarillo</v>
          </cell>
          <cell r="Q3900">
            <v>1</v>
          </cell>
          <cell r="R3900">
            <v>1488</v>
          </cell>
        </row>
        <row r="3901">
          <cell r="N3901" t="str">
            <v>Centro Educativo</v>
          </cell>
          <cell r="O3901" t="str">
            <v>San Carlos</v>
          </cell>
          <cell r="P3901" t="str">
            <v>Esc. Concepción (Ciudad Quesada)</v>
          </cell>
          <cell r="Q3901">
            <v>14</v>
          </cell>
          <cell r="R3901">
            <v>1496</v>
          </cell>
        </row>
        <row r="3902">
          <cell r="N3902" t="str">
            <v>Centro Educativo</v>
          </cell>
          <cell r="O3902" t="str">
            <v>San Carlos</v>
          </cell>
          <cell r="P3902" t="str">
            <v>Esc. Concepción (La Palmera)</v>
          </cell>
          <cell r="Q3902">
            <v>4</v>
          </cell>
          <cell r="R3902">
            <v>1501</v>
          </cell>
        </row>
        <row r="3903">
          <cell r="N3903" t="str">
            <v>Centro Educativo</v>
          </cell>
          <cell r="O3903" t="str">
            <v>San Carlos</v>
          </cell>
          <cell r="P3903" t="str">
            <v>Esc. Concepción (Los Chiles)</v>
          </cell>
          <cell r="Q3903">
            <v>10</v>
          </cell>
          <cell r="R3903">
            <v>1602</v>
          </cell>
        </row>
        <row r="3904">
          <cell r="N3904" t="str">
            <v>Centro Educativo</v>
          </cell>
          <cell r="O3904" t="str">
            <v>San Carlos</v>
          </cell>
          <cell r="P3904" t="str">
            <v>Esc. Coope Isabel</v>
          </cell>
          <cell r="Q3904">
            <v>5</v>
          </cell>
          <cell r="R3904">
            <v>1416</v>
          </cell>
        </row>
        <row r="3905">
          <cell r="N3905" t="str">
            <v>Centro Educativo</v>
          </cell>
          <cell r="O3905" t="str">
            <v>San Carlos</v>
          </cell>
          <cell r="P3905" t="str">
            <v>Esc. Coope San Juan</v>
          </cell>
          <cell r="Q3905">
            <v>4</v>
          </cell>
          <cell r="R3905">
            <v>1393</v>
          </cell>
        </row>
        <row r="3906">
          <cell r="N3906" t="str">
            <v>Centro Educativo</v>
          </cell>
          <cell r="O3906" t="str">
            <v>San Carlos</v>
          </cell>
          <cell r="P3906" t="str">
            <v>Esc. Coopevega</v>
          </cell>
          <cell r="Q3906">
            <v>12</v>
          </cell>
          <cell r="R3906">
            <v>1399</v>
          </cell>
        </row>
        <row r="3907">
          <cell r="N3907" t="str">
            <v>Centro Educativo</v>
          </cell>
          <cell r="O3907" t="str">
            <v>San Carlos</v>
          </cell>
          <cell r="P3907" t="str">
            <v>Esc. Coquital (Los Chiles)</v>
          </cell>
          <cell r="Q3907">
            <v>9</v>
          </cell>
          <cell r="R3907">
            <v>1561</v>
          </cell>
        </row>
        <row r="3908">
          <cell r="N3908" t="str">
            <v>Centro Educativo</v>
          </cell>
          <cell r="O3908" t="str">
            <v>San Carlos</v>
          </cell>
          <cell r="P3908" t="str">
            <v>Esc. Coquitales (San Jorge)</v>
          </cell>
          <cell r="Q3908">
            <v>8</v>
          </cell>
          <cell r="R3908">
            <v>1491</v>
          </cell>
        </row>
        <row r="3909">
          <cell r="N3909" t="str">
            <v>Centro Educativo</v>
          </cell>
          <cell r="O3909" t="str">
            <v>San Carlos</v>
          </cell>
          <cell r="P3909" t="str">
            <v>Esc. Cristo Rey</v>
          </cell>
          <cell r="Q3909">
            <v>10</v>
          </cell>
          <cell r="R3909">
            <v>1683</v>
          </cell>
        </row>
        <row r="3910">
          <cell r="N3910" t="str">
            <v>Centro Educativo</v>
          </cell>
          <cell r="O3910" t="str">
            <v>San Carlos</v>
          </cell>
          <cell r="P3910" t="str">
            <v>Esc. Crucitas</v>
          </cell>
          <cell r="Q3910">
            <v>12</v>
          </cell>
          <cell r="R3910">
            <v>1547</v>
          </cell>
        </row>
        <row r="3911">
          <cell r="N3911" t="str">
            <v>Centro Educativo</v>
          </cell>
          <cell r="O3911" t="str">
            <v>San Carlos</v>
          </cell>
          <cell r="P3911" t="str">
            <v>Esc. Cuestillas</v>
          </cell>
          <cell r="Q3911">
            <v>2</v>
          </cell>
          <cell r="R3911">
            <v>1507</v>
          </cell>
        </row>
        <row r="3912">
          <cell r="N3912" t="str">
            <v>Centro Educativo</v>
          </cell>
          <cell r="O3912" t="str">
            <v>San Carlos</v>
          </cell>
          <cell r="P3912" t="str">
            <v>Esc. Curire</v>
          </cell>
          <cell r="Q3912">
            <v>12</v>
          </cell>
          <cell r="R3912">
            <v>1494</v>
          </cell>
        </row>
        <row r="3913">
          <cell r="N3913" t="str">
            <v>Centro Educativo</v>
          </cell>
          <cell r="O3913" t="str">
            <v>San Carlos</v>
          </cell>
          <cell r="P3913" t="str">
            <v>Esc. Domingo Vargas Aguilar</v>
          </cell>
          <cell r="Q3913">
            <v>11</v>
          </cell>
          <cell r="R3913">
            <v>1667</v>
          </cell>
        </row>
        <row r="3914">
          <cell r="N3914" t="str">
            <v>Centro Educativo</v>
          </cell>
          <cell r="O3914" t="str">
            <v>San Carlos</v>
          </cell>
          <cell r="P3914" t="str">
            <v>Esc. Dos Aguas</v>
          </cell>
          <cell r="Q3914">
            <v>10</v>
          </cell>
          <cell r="R3914">
            <v>1380</v>
          </cell>
        </row>
        <row r="3915">
          <cell r="N3915" t="str">
            <v>Centro Educativo</v>
          </cell>
          <cell r="O3915" t="str">
            <v>San Carlos</v>
          </cell>
          <cell r="P3915" t="str">
            <v>Esc. Dulce Nombre</v>
          </cell>
          <cell r="Q3915">
            <v>3</v>
          </cell>
          <cell r="R3915">
            <v>1512</v>
          </cell>
        </row>
        <row r="3916">
          <cell r="N3916" t="str">
            <v>Centro Educativo</v>
          </cell>
          <cell r="O3916" t="str">
            <v>San Carlos</v>
          </cell>
          <cell r="P3916" t="str">
            <v>Esc. Ecológica La Tigra</v>
          </cell>
          <cell r="Q3916">
            <v>2</v>
          </cell>
          <cell r="R3916">
            <v>1555</v>
          </cell>
        </row>
        <row r="3917">
          <cell r="N3917" t="str">
            <v>Centro Educativo</v>
          </cell>
          <cell r="O3917" t="str">
            <v>San Carlos</v>
          </cell>
          <cell r="P3917" t="str">
            <v>Esc. El Botijo</v>
          </cell>
          <cell r="Q3917">
            <v>10</v>
          </cell>
          <cell r="R3917">
            <v>1588</v>
          </cell>
        </row>
        <row r="3918">
          <cell r="N3918" t="str">
            <v>Centro Educativo</v>
          </cell>
          <cell r="O3918" t="str">
            <v>San Carlos</v>
          </cell>
          <cell r="P3918" t="str">
            <v>Esc. El Cachito</v>
          </cell>
          <cell r="Q3918">
            <v>9</v>
          </cell>
          <cell r="R3918">
            <v>1677</v>
          </cell>
        </row>
        <row r="3919">
          <cell r="N3919" t="str">
            <v>Centro Educativo</v>
          </cell>
          <cell r="O3919" t="str">
            <v>San Carlos</v>
          </cell>
          <cell r="P3919" t="str">
            <v>Esc. El Campo (San Pablo)</v>
          </cell>
          <cell r="Q3919">
            <v>3</v>
          </cell>
          <cell r="R3919">
            <v>1417</v>
          </cell>
        </row>
        <row r="3920">
          <cell r="N3920" t="str">
            <v>Centro Educativo</v>
          </cell>
          <cell r="O3920" t="str">
            <v>San Carlos</v>
          </cell>
          <cell r="P3920" t="str">
            <v>Esc. El Carmen (Ciudad Quesada)</v>
          </cell>
          <cell r="Q3920">
            <v>3</v>
          </cell>
          <cell r="R3920">
            <v>1421</v>
          </cell>
        </row>
        <row r="3921">
          <cell r="N3921" t="str">
            <v>Centro Educativo</v>
          </cell>
          <cell r="O3921" t="str">
            <v>San Carlos</v>
          </cell>
          <cell r="P3921" t="str">
            <v>Esc. El Carmen (Cutris)</v>
          </cell>
          <cell r="Q3921">
            <v>12</v>
          </cell>
          <cell r="R3921">
            <v>1460</v>
          </cell>
        </row>
        <row r="3922">
          <cell r="N3922" t="str">
            <v>Centro Educativo</v>
          </cell>
          <cell r="O3922" t="str">
            <v>San Carlos</v>
          </cell>
          <cell r="P3922" t="str">
            <v>Esc. El Carmen (Río Cuarto)</v>
          </cell>
          <cell r="Q3922">
            <v>1</v>
          </cell>
          <cell r="R3922">
            <v>1518</v>
          </cell>
        </row>
        <row r="3923">
          <cell r="N3923" t="str">
            <v>Centro Educativo</v>
          </cell>
          <cell r="O3923" t="str">
            <v>San Carlos</v>
          </cell>
          <cell r="P3923" t="str">
            <v>Esc. El Castillo</v>
          </cell>
          <cell r="Q3923">
            <v>6</v>
          </cell>
          <cell r="R3923">
            <v>1377</v>
          </cell>
        </row>
        <row r="3924">
          <cell r="N3924" t="str">
            <v>Centro Educativo</v>
          </cell>
          <cell r="O3924" t="str">
            <v>San Carlos</v>
          </cell>
          <cell r="P3924" t="str">
            <v>Esc. El Cóbano</v>
          </cell>
          <cell r="Q3924">
            <v>10</v>
          </cell>
          <cell r="R3924">
            <v>1502</v>
          </cell>
        </row>
        <row r="3925">
          <cell r="N3925" t="str">
            <v>Centro Educativo</v>
          </cell>
          <cell r="O3925" t="str">
            <v>San Carlos</v>
          </cell>
          <cell r="P3925" t="str">
            <v>Esc. El Combate</v>
          </cell>
          <cell r="Q3925">
            <v>9</v>
          </cell>
          <cell r="R3925">
            <v>1514</v>
          </cell>
        </row>
        <row r="3926">
          <cell r="N3926" t="str">
            <v>Centro Educativo</v>
          </cell>
          <cell r="O3926" t="str">
            <v>San Carlos</v>
          </cell>
          <cell r="P3926" t="str">
            <v>Esc. El Conchito</v>
          </cell>
          <cell r="Q3926">
            <v>13</v>
          </cell>
          <cell r="R3926">
            <v>1381</v>
          </cell>
        </row>
        <row r="3927">
          <cell r="N3927" t="str">
            <v>Centro Educativo</v>
          </cell>
          <cell r="O3927" t="str">
            <v>San Carlos</v>
          </cell>
          <cell r="P3927" t="str">
            <v>Esc. El Concho</v>
          </cell>
          <cell r="Q3927">
            <v>13</v>
          </cell>
          <cell r="R3927">
            <v>1493</v>
          </cell>
        </row>
        <row r="3928">
          <cell r="N3928" t="str">
            <v>Centro Educativo</v>
          </cell>
          <cell r="O3928" t="str">
            <v>San Carlos</v>
          </cell>
          <cell r="P3928" t="str">
            <v>Esc. El Coyol</v>
          </cell>
          <cell r="Q3928">
            <v>10</v>
          </cell>
          <cell r="R3928">
            <v>1701</v>
          </cell>
        </row>
        <row r="3929">
          <cell r="N3929" t="str">
            <v>Centro Educativo</v>
          </cell>
          <cell r="O3929" t="str">
            <v>San Carlos</v>
          </cell>
          <cell r="P3929" t="str">
            <v>Esc. El Cruce</v>
          </cell>
          <cell r="Q3929">
            <v>9</v>
          </cell>
          <cell r="R3929">
            <v>1590</v>
          </cell>
        </row>
        <row r="3930">
          <cell r="N3930" t="str">
            <v>Centro Educativo</v>
          </cell>
          <cell r="O3930" t="str">
            <v>San Carlos</v>
          </cell>
          <cell r="P3930" t="str">
            <v>Esc. El Encanto</v>
          </cell>
          <cell r="Q3930">
            <v>5</v>
          </cell>
          <cell r="R3930">
            <v>1484</v>
          </cell>
        </row>
        <row r="3931">
          <cell r="N3931" t="str">
            <v>Centro Educativo</v>
          </cell>
          <cell r="O3931" t="str">
            <v>San Carlos</v>
          </cell>
          <cell r="P3931" t="str">
            <v>Esc. El Futuro</v>
          </cell>
          <cell r="Q3931">
            <v>2</v>
          </cell>
          <cell r="R3931">
            <v>1402</v>
          </cell>
        </row>
        <row r="3932">
          <cell r="N3932" t="str">
            <v>Centro Educativo</v>
          </cell>
          <cell r="O3932" t="str">
            <v>San Carlos</v>
          </cell>
          <cell r="P3932" t="str">
            <v>Esc. El Jardín (Cutris)</v>
          </cell>
          <cell r="Q3932">
            <v>12</v>
          </cell>
          <cell r="R3932">
            <v>1696</v>
          </cell>
        </row>
        <row r="3933">
          <cell r="N3933" t="str">
            <v>Centro Educativo</v>
          </cell>
          <cell r="O3933" t="str">
            <v>San Carlos</v>
          </cell>
          <cell r="P3933" t="str">
            <v>Esc. El Jardín (Pital)</v>
          </cell>
          <cell r="Q3933">
            <v>5</v>
          </cell>
          <cell r="R3933">
            <v>1432</v>
          </cell>
        </row>
        <row r="3934">
          <cell r="N3934" t="str">
            <v>Centro Educativo</v>
          </cell>
          <cell r="O3934" t="str">
            <v>San Carlos</v>
          </cell>
          <cell r="P3934" t="str">
            <v>Esc. El Jobo</v>
          </cell>
          <cell r="Q3934">
            <v>9</v>
          </cell>
          <cell r="R3934">
            <v>1519</v>
          </cell>
        </row>
        <row r="3935">
          <cell r="N3935" t="str">
            <v>Centro Educativo</v>
          </cell>
          <cell r="O3935" t="str">
            <v>San Carlos</v>
          </cell>
          <cell r="P3935" t="str">
            <v>Esc. El Molino</v>
          </cell>
          <cell r="Q3935">
            <v>6</v>
          </cell>
          <cell r="R3935">
            <v>1520</v>
          </cell>
        </row>
        <row r="3936">
          <cell r="N3936" t="str">
            <v>Centro Educativo</v>
          </cell>
          <cell r="O3936" t="str">
            <v>San Carlos</v>
          </cell>
          <cell r="P3936" t="str">
            <v>Esc. El Palmar</v>
          </cell>
          <cell r="Q3936">
            <v>5</v>
          </cell>
          <cell r="R3936">
            <v>1521</v>
          </cell>
        </row>
        <row r="3937">
          <cell r="N3937" t="str">
            <v>Centro Educativo</v>
          </cell>
          <cell r="O3937" t="str">
            <v>San Carlos</v>
          </cell>
          <cell r="P3937" t="str">
            <v>Esc. El Parque</v>
          </cell>
          <cell r="Q3937">
            <v>9</v>
          </cell>
          <cell r="R3937">
            <v>1693</v>
          </cell>
        </row>
        <row r="3938">
          <cell r="N3938" t="str">
            <v>Centro Educativo</v>
          </cell>
          <cell r="O3938" t="str">
            <v>San Carlos</v>
          </cell>
          <cell r="P3938" t="str">
            <v>Esc. El Pavón</v>
          </cell>
          <cell r="Q3938">
            <v>10</v>
          </cell>
          <cell r="R3938">
            <v>1559</v>
          </cell>
        </row>
        <row r="3939">
          <cell r="N3939" t="str">
            <v>Centro Educativo</v>
          </cell>
          <cell r="O3939" t="str">
            <v>San Carlos</v>
          </cell>
          <cell r="P3939" t="str">
            <v>Esc. El Peje</v>
          </cell>
          <cell r="Q3939">
            <v>2</v>
          </cell>
          <cell r="R3939">
            <v>1522</v>
          </cell>
        </row>
        <row r="3940">
          <cell r="N3940" t="str">
            <v>Centro Educativo</v>
          </cell>
          <cell r="O3940" t="str">
            <v>San Carlos</v>
          </cell>
          <cell r="P3940" t="str">
            <v>Esc. El Pinar</v>
          </cell>
          <cell r="Q3940">
            <v>1</v>
          </cell>
          <cell r="R3940">
            <v>1466</v>
          </cell>
        </row>
        <row r="3941">
          <cell r="N3941" t="str">
            <v>Centro Educativo</v>
          </cell>
          <cell r="O3941" t="str">
            <v>San Carlos</v>
          </cell>
          <cell r="P3941" t="str">
            <v>Esc. El Plomo</v>
          </cell>
          <cell r="Q3941">
            <v>13</v>
          </cell>
          <cell r="R3941">
            <v>1470</v>
          </cell>
        </row>
        <row r="3942">
          <cell r="N3942" t="str">
            <v>Centro Educativo</v>
          </cell>
          <cell r="O3942" t="str">
            <v>San Carlos</v>
          </cell>
          <cell r="P3942" t="str">
            <v>Esc. El Porvenir</v>
          </cell>
          <cell r="Q3942">
            <v>10</v>
          </cell>
          <cell r="R3942">
            <v>1717</v>
          </cell>
        </row>
        <row r="3943">
          <cell r="N3943" t="str">
            <v>Centro Educativo</v>
          </cell>
          <cell r="O3943" t="str">
            <v>San Carlos</v>
          </cell>
          <cell r="P3943" t="str">
            <v>Esc. El Recreo</v>
          </cell>
          <cell r="Q3943">
            <v>9</v>
          </cell>
          <cell r="R3943">
            <v>1392</v>
          </cell>
        </row>
        <row r="3944">
          <cell r="N3944" t="str">
            <v>Centro Educativo</v>
          </cell>
          <cell r="O3944" t="str">
            <v>San Carlos</v>
          </cell>
          <cell r="P3944" t="str">
            <v>Esc. El Roble</v>
          </cell>
          <cell r="Q3944">
            <v>12</v>
          </cell>
          <cell r="R3944">
            <v>1437</v>
          </cell>
        </row>
        <row r="3945">
          <cell r="N3945" t="str">
            <v>Centro Educativo</v>
          </cell>
          <cell r="O3945" t="str">
            <v>San Carlos</v>
          </cell>
          <cell r="P3945" t="str">
            <v>Esc. El Saíno</v>
          </cell>
          <cell r="Q3945">
            <v>5</v>
          </cell>
          <cell r="R3945">
            <v>1527</v>
          </cell>
        </row>
        <row r="3946">
          <cell r="N3946" t="str">
            <v>Centro Educativo</v>
          </cell>
          <cell r="O3946" t="str">
            <v>San Carlos</v>
          </cell>
          <cell r="P3946" t="str">
            <v>Esc. El Tanque</v>
          </cell>
          <cell r="Q3946">
            <v>6</v>
          </cell>
          <cell r="R3946">
            <v>1526</v>
          </cell>
        </row>
        <row r="3947">
          <cell r="N3947" t="str">
            <v>Centro Educativo</v>
          </cell>
          <cell r="O3947" t="str">
            <v>San Carlos</v>
          </cell>
          <cell r="P3947" t="str">
            <v>Esc. Entre Ríos</v>
          </cell>
          <cell r="Q3947">
            <v>11</v>
          </cell>
          <cell r="R3947">
            <v>1529</v>
          </cell>
        </row>
        <row r="3948">
          <cell r="N3948" t="str">
            <v>Centro Educativo</v>
          </cell>
          <cell r="O3948" t="str">
            <v>San Carlos</v>
          </cell>
          <cell r="P3948" t="str">
            <v>Esc. Ermida Blanco González</v>
          </cell>
          <cell r="Q3948">
            <v>2</v>
          </cell>
          <cell r="R3948">
            <v>1530</v>
          </cell>
        </row>
        <row r="3949">
          <cell r="N3949" t="str">
            <v>Centro Educativo</v>
          </cell>
          <cell r="O3949" t="str">
            <v>San Carlos</v>
          </cell>
          <cell r="P3949" t="str">
            <v>Esc. Escaleras</v>
          </cell>
          <cell r="Q3949">
            <v>10</v>
          </cell>
          <cell r="R3949">
            <v>1410</v>
          </cell>
        </row>
        <row r="3950">
          <cell r="N3950" t="str">
            <v>Centro Educativo</v>
          </cell>
          <cell r="O3950" t="str">
            <v>San Carlos</v>
          </cell>
          <cell r="P3950" t="str">
            <v>Esc. Esquipulas</v>
          </cell>
          <cell r="Q3950">
            <v>4</v>
          </cell>
          <cell r="R3950">
            <v>1607</v>
          </cell>
        </row>
        <row r="3951">
          <cell r="N3951" t="str">
            <v>Centro Educativo</v>
          </cell>
          <cell r="O3951" t="str">
            <v>San Carlos</v>
          </cell>
          <cell r="P3951" t="str">
            <v>Esc. Esterito</v>
          </cell>
          <cell r="Q3951">
            <v>7</v>
          </cell>
          <cell r="R3951">
            <v>1517</v>
          </cell>
        </row>
        <row r="3952">
          <cell r="N3952" t="str">
            <v>Centro Educativo</v>
          </cell>
          <cell r="O3952" t="str">
            <v>San Carlos</v>
          </cell>
          <cell r="P3952" t="str">
            <v>Esc. Finca Zeta Trece</v>
          </cell>
          <cell r="Q3952">
            <v>6</v>
          </cell>
          <cell r="R3952">
            <v>1593</v>
          </cell>
        </row>
        <row r="3953">
          <cell r="N3953" t="str">
            <v>Centro Educativo</v>
          </cell>
          <cell r="O3953" t="str">
            <v>San Carlos</v>
          </cell>
          <cell r="P3953" t="str">
            <v>Esc. Gamonales</v>
          </cell>
          <cell r="Q3953">
            <v>14</v>
          </cell>
          <cell r="R3953">
            <v>6218</v>
          </cell>
        </row>
        <row r="3954">
          <cell r="N3954" t="str">
            <v>Centro Educativo</v>
          </cell>
          <cell r="O3954" t="str">
            <v>San Carlos</v>
          </cell>
          <cell r="P3954" t="str">
            <v>Esc. Germán Rojas Araya</v>
          </cell>
          <cell r="Q3954">
            <v>7</v>
          </cell>
          <cell r="R3954">
            <v>1499</v>
          </cell>
        </row>
        <row r="3955">
          <cell r="N3955" t="str">
            <v>Centro Educativo</v>
          </cell>
          <cell r="O3955" t="str">
            <v>San Carlos</v>
          </cell>
          <cell r="P3955" t="str">
            <v>Esc. Gonzalo Monge Bermudez</v>
          </cell>
          <cell r="Q3955">
            <v>5</v>
          </cell>
          <cell r="R3955">
            <v>4529</v>
          </cell>
        </row>
        <row r="3956">
          <cell r="N3956" t="str">
            <v>Centro Educativo</v>
          </cell>
          <cell r="O3956" t="str">
            <v>San Carlos</v>
          </cell>
          <cell r="P3956" t="str">
            <v>Esc. Gonzalo Monge Bermúdez</v>
          </cell>
          <cell r="Q3956">
            <v>5</v>
          </cell>
          <cell r="R3956">
            <v>1600</v>
          </cell>
        </row>
        <row r="3957">
          <cell r="N3957" t="str">
            <v>Centro Educativo</v>
          </cell>
          <cell r="O3957" t="str">
            <v>San Carlos</v>
          </cell>
          <cell r="P3957" t="str">
            <v>Esc. Granada</v>
          </cell>
          <cell r="Q3957">
            <v>10</v>
          </cell>
          <cell r="R3957">
            <v>4958</v>
          </cell>
        </row>
        <row r="3958">
          <cell r="N3958" t="str">
            <v>Centro Educativo</v>
          </cell>
          <cell r="O3958" t="str">
            <v>San Carlos</v>
          </cell>
          <cell r="P3958" t="str">
            <v>Esc. Guarumal</v>
          </cell>
          <cell r="Q3958">
            <v>12</v>
          </cell>
          <cell r="R3958">
            <v>1503</v>
          </cell>
        </row>
        <row r="3959">
          <cell r="N3959" t="str">
            <v>Centro Educativo</v>
          </cell>
          <cell r="O3959" t="str">
            <v>San Carlos</v>
          </cell>
          <cell r="P3959" t="str">
            <v>Esc. Hernán Koschny Cascante</v>
          </cell>
          <cell r="Q3959">
            <v>6</v>
          </cell>
          <cell r="R3959">
            <v>1631</v>
          </cell>
        </row>
        <row r="3960">
          <cell r="N3960" t="str">
            <v>Centro Educativo</v>
          </cell>
          <cell r="O3960" t="str">
            <v>San Carlos</v>
          </cell>
          <cell r="P3960" t="str">
            <v>Esc. Hernández</v>
          </cell>
          <cell r="Q3960">
            <v>9</v>
          </cell>
          <cell r="R3960">
            <v>1411</v>
          </cell>
        </row>
        <row r="3961">
          <cell r="N3961" t="str">
            <v>Centro Educativo</v>
          </cell>
          <cell r="O3961" t="str">
            <v>San Carlos</v>
          </cell>
          <cell r="P3961" t="str">
            <v>Esc. Huacas</v>
          </cell>
          <cell r="Q3961">
            <v>1</v>
          </cell>
          <cell r="R3961">
            <v>6114</v>
          </cell>
        </row>
        <row r="3962">
          <cell r="N3962" t="str">
            <v>Centro Educativo</v>
          </cell>
          <cell r="O3962" t="str">
            <v>San Carlos</v>
          </cell>
          <cell r="P3962" t="str">
            <v>Esc. I.D.A. El Rubí</v>
          </cell>
          <cell r="Q3962">
            <v>1</v>
          </cell>
          <cell r="R3962">
            <v>1436</v>
          </cell>
        </row>
        <row r="3963">
          <cell r="N3963" t="str">
            <v>Centro Educativo</v>
          </cell>
          <cell r="O3963" t="str">
            <v>San Carlos</v>
          </cell>
          <cell r="P3963" t="str">
            <v>Esc. I.D.A. Garabito</v>
          </cell>
          <cell r="Q3963">
            <v>4</v>
          </cell>
          <cell r="R3963">
            <v>1415</v>
          </cell>
        </row>
        <row r="3964">
          <cell r="N3964" t="str">
            <v>Centro Educativo</v>
          </cell>
          <cell r="O3964" t="str">
            <v>San Carlos</v>
          </cell>
          <cell r="P3964" t="str">
            <v>Esc. I.D.A. Las Parcelas</v>
          </cell>
          <cell r="Q3964">
            <v>5</v>
          </cell>
          <cell r="R3964">
            <v>1692</v>
          </cell>
        </row>
        <row r="3965">
          <cell r="N3965" t="str">
            <v>Centro Educativo</v>
          </cell>
          <cell r="O3965" t="str">
            <v>San Carlos</v>
          </cell>
          <cell r="P3965" t="str">
            <v>Esc. I.D.A. Los Lagos</v>
          </cell>
          <cell r="Q3965">
            <v>1</v>
          </cell>
          <cell r="R3965">
            <v>1419</v>
          </cell>
        </row>
        <row r="3966">
          <cell r="N3966" t="str">
            <v>Centro Educativo</v>
          </cell>
          <cell r="O3966" t="str">
            <v>San Carlos</v>
          </cell>
          <cell r="P3966" t="str">
            <v>Esc. Isla Chica</v>
          </cell>
          <cell r="Q3966">
            <v>9</v>
          </cell>
          <cell r="R3966">
            <v>1538</v>
          </cell>
        </row>
        <row r="3967">
          <cell r="N3967" t="str">
            <v>Centro Educativo</v>
          </cell>
          <cell r="O3967" t="str">
            <v>San Carlos</v>
          </cell>
          <cell r="P3967" t="str">
            <v>Esc. Jamaica</v>
          </cell>
          <cell r="Q3967">
            <v>8</v>
          </cell>
          <cell r="R3967">
            <v>4899</v>
          </cell>
        </row>
        <row r="3968">
          <cell r="N3968" t="str">
            <v>Centro Educativo</v>
          </cell>
          <cell r="O3968" t="str">
            <v>San Carlos</v>
          </cell>
          <cell r="P3968" t="str">
            <v>Esc. Jose Maria Vargas Arias</v>
          </cell>
          <cell r="Q3968">
            <v>1</v>
          </cell>
          <cell r="R3968">
            <v>5243</v>
          </cell>
        </row>
        <row r="3969">
          <cell r="N3969" t="str">
            <v>Centro Educativo</v>
          </cell>
          <cell r="O3969" t="str">
            <v>San Carlos</v>
          </cell>
          <cell r="P3969" t="str">
            <v>Esc. José María Vargas Arias</v>
          </cell>
          <cell r="Q3969">
            <v>1</v>
          </cell>
          <cell r="R3969">
            <v>1671</v>
          </cell>
        </row>
        <row r="3970">
          <cell r="N3970" t="str">
            <v>Centro Educativo</v>
          </cell>
          <cell r="O3970" t="str">
            <v>San Carlos</v>
          </cell>
          <cell r="P3970" t="str">
            <v>Esc. José Rodríguez Martínez</v>
          </cell>
          <cell r="Q3970">
            <v>4</v>
          </cell>
          <cell r="R3970">
            <v>1566</v>
          </cell>
        </row>
        <row r="3971">
          <cell r="N3971" t="str">
            <v>Centro Educativo</v>
          </cell>
          <cell r="O3971" t="str">
            <v>San Carlos</v>
          </cell>
          <cell r="P3971" t="str">
            <v>Esc. José Sánchez Chavarría</v>
          </cell>
          <cell r="Q3971">
            <v>1</v>
          </cell>
          <cell r="R3971">
            <v>1576</v>
          </cell>
        </row>
        <row r="3972">
          <cell r="N3972" t="str">
            <v>Centro Educativo</v>
          </cell>
          <cell r="O3972" t="str">
            <v>San Carlos</v>
          </cell>
          <cell r="P3972" t="str">
            <v>Esc. Juan Bautista Solís Rodríguez</v>
          </cell>
          <cell r="Q3972">
            <v>3</v>
          </cell>
          <cell r="R3972">
            <v>1539</v>
          </cell>
        </row>
        <row r="3973">
          <cell r="N3973" t="str">
            <v>Centro Educativo</v>
          </cell>
          <cell r="O3973" t="str">
            <v>San Carlos</v>
          </cell>
          <cell r="P3973" t="str">
            <v>Esc. Juan Chaves Rojas</v>
          </cell>
          <cell r="Q3973">
            <v>14</v>
          </cell>
          <cell r="R3973">
            <v>1540</v>
          </cell>
        </row>
        <row r="3974">
          <cell r="N3974" t="str">
            <v>Centro Educativo</v>
          </cell>
          <cell r="O3974" t="str">
            <v>San Carlos</v>
          </cell>
          <cell r="P3974" t="str">
            <v>Esc. Juan Chaves Rojas</v>
          </cell>
          <cell r="Q3974">
            <v>14</v>
          </cell>
          <cell r="R3974">
            <v>4515</v>
          </cell>
        </row>
        <row r="3975">
          <cell r="N3975" t="str">
            <v>Centro Educativo</v>
          </cell>
          <cell r="O3975" t="str">
            <v>San Carlos</v>
          </cell>
          <cell r="P3975" t="str">
            <v>Esc. Juan Félix Estrada</v>
          </cell>
          <cell r="Q3975">
            <v>1</v>
          </cell>
          <cell r="R3975">
            <v>1582</v>
          </cell>
        </row>
        <row r="3976">
          <cell r="N3976" t="str">
            <v>Centro Educativo</v>
          </cell>
          <cell r="O3976" t="str">
            <v>San Carlos</v>
          </cell>
          <cell r="P3976" t="str">
            <v>Esc. Juan Manso Estévez</v>
          </cell>
          <cell r="Q3976">
            <v>7</v>
          </cell>
          <cell r="R3976">
            <v>1541</v>
          </cell>
        </row>
        <row r="3977">
          <cell r="N3977" t="str">
            <v>Centro Educativo</v>
          </cell>
          <cell r="O3977" t="str">
            <v>San Carlos</v>
          </cell>
          <cell r="P3977" t="str">
            <v>Esc. Juan Rafael Chacon Castro</v>
          </cell>
          <cell r="Q3977">
            <v>7</v>
          </cell>
          <cell r="R3977">
            <v>4527</v>
          </cell>
        </row>
        <row r="3978">
          <cell r="N3978" t="str">
            <v>Centro Educativo</v>
          </cell>
          <cell r="O3978" t="str">
            <v>San Carlos</v>
          </cell>
          <cell r="P3978" t="str">
            <v>Esc. Juan Rafael Chacón Castro</v>
          </cell>
          <cell r="Q3978">
            <v>7</v>
          </cell>
          <cell r="R3978">
            <v>1438</v>
          </cell>
        </row>
        <row r="3979">
          <cell r="N3979" t="str">
            <v>Centro Educativo</v>
          </cell>
          <cell r="O3979" t="str">
            <v>San Carlos</v>
          </cell>
          <cell r="P3979" t="str">
            <v>Esc. Juan Santamaría</v>
          </cell>
          <cell r="Q3979">
            <v>2</v>
          </cell>
          <cell r="R3979">
            <v>1542</v>
          </cell>
        </row>
        <row r="3980">
          <cell r="N3980" t="str">
            <v>Centro Educativo</v>
          </cell>
          <cell r="O3980" t="str">
            <v>San Carlos</v>
          </cell>
          <cell r="P3980" t="str">
            <v>Esc. Juanilama</v>
          </cell>
          <cell r="Q3980">
            <v>8</v>
          </cell>
          <cell r="R3980">
            <v>1531</v>
          </cell>
        </row>
        <row r="3981">
          <cell r="N3981" t="str">
            <v>Centro Educativo</v>
          </cell>
          <cell r="O3981" t="str">
            <v>San Carlos</v>
          </cell>
          <cell r="P3981" t="str">
            <v>Esc. Kopper Muelle</v>
          </cell>
          <cell r="Q3981">
            <v>7</v>
          </cell>
          <cell r="R3981">
            <v>1714</v>
          </cell>
        </row>
        <row r="3982">
          <cell r="N3982" t="str">
            <v>Centro Educativo</v>
          </cell>
          <cell r="O3982" t="str">
            <v>San Carlos</v>
          </cell>
          <cell r="P3982" t="str">
            <v>Esc. La Aldea</v>
          </cell>
          <cell r="Q3982">
            <v>13</v>
          </cell>
          <cell r="R3982">
            <v>1697</v>
          </cell>
        </row>
        <row r="3983">
          <cell r="N3983" t="str">
            <v>Centro Educativo</v>
          </cell>
          <cell r="O3983" t="str">
            <v>San Carlos</v>
          </cell>
          <cell r="P3983" t="str">
            <v>Esc. La Cajeta</v>
          </cell>
          <cell r="Q3983">
            <v>7</v>
          </cell>
          <cell r="R3983">
            <v>5334</v>
          </cell>
        </row>
        <row r="3984">
          <cell r="N3984" t="str">
            <v>Centro Educativo</v>
          </cell>
          <cell r="O3984" t="str">
            <v>San Carlos</v>
          </cell>
          <cell r="P3984" t="str">
            <v>Esc. La Cascada</v>
          </cell>
          <cell r="Q3984">
            <v>12</v>
          </cell>
          <cell r="R3984">
            <v>1423</v>
          </cell>
        </row>
        <row r="3985">
          <cell r="N3985" t="str">
            <v>Centro Educativo</v>
          </cell>
          <cell r="O3985" t="str">
            <v>San Carlos</v>
          </cell>
          <cell r="P3985" t="str">
            <v>Esc. La Ceiba</v>
          </cell>
          <cell r="Q3985">
            <v>2</v>
          </cell>
          <cell r="R3985">
            <v>1544</v>
          </cell>
        </row>
        <row r="3986">
          <cell r="N3986" t="str">
            <v>Centro Educativo</v>
          </cell>
          <cell r="O3986" t="str">
            <v>San Carlos</v>
          </cell>
          <cell r="P3986" t="str">
            <v>Esc. La Españolita</v>
          </cell>
          <cell r="Q3986">
            <v>1</v>
          </cell>
          <cell r="R3986">
            <v>1425</v>
          </cell>
        </row>
        <row r="3987">
          <cell r="N3987" t="str">
            <v>Centro Educativo</v>
          </cell>
          <cell r="O3987" t="str">
            <v>San Carlos</v>
          </cell>
          <cell r="P3987" t="str">
            <v>Esc. La Flor</v>
          </cell>
          <cell r="Q3987">
            <v>1</v>
          </cell>
          <cell r="R3987">
            <v>1546</v>
          </cell>
        </row>
        <row r="3988">
          <cell r="N3988" t="str">
            <v>Centro Educativo</v>
          </cell>
          <cell r="O3988" t="str">
            <v>San Carlos</v>
          </cell>
          <cell r="P3988" t="str">
            <v>Esc. La Fortuna</v>
          </cell>
          <cell r="Q3988">
            <v>6</v>
          </cell>
          <cell r="R3988">
            <v>1548</v>
          </cell>
        </row>
        <row r="3989">
          <cell r="N3989" t="str">
            <v>Centro Educativo</v>
          </cell>
          <cell r="O3989" t="str">
            <v>San Carlos</v>
          </cell>
          <cell r="P3989" t="str">
            <v>Esc. La Gloria</v>
          </cell>
          <cell r="Q3989">
            <v>4</v>
          </cell>
          <cell r="R3989">
            <v>1604</v>
          </cell>
        </row>
        <row r="3990">
          <cell r="N3990" t="str">
            <v>Centro Educativo</v>
          </cell>
          <cell r="O3990" t="str">
            <v>San Carlos</v>
          </cell>
          <cell r="P3990" t="str">
            <v>Esc. La Guaria (La Fortuna)</v>
          </cell>
          <cell r="Q3990">
            <v>6</v>
          </cell>
          <cell r="R3990">
            <v>1549</v>
          </cell>
        </row>
        <row r="3991">
          <cell r="N3991" t="str">
            <v>Centro Educativo</v>
          </cell>
          <cell r="O3991" t="str">
            <v>San Carlos</v>
          </cell>
          <cell r="P3991" t="str">
            <v>Esc. La Guaria (Pocosol)</v>
          </cell>
          <cell r="Q3991">
            <v>13</v>
          </cell>
          <cell r="R3991">
            <v>1571</v>
          </cell>
        </row>
        <row r="3992">
          <cell r="N3992" t="str">
            <v>Centro Educativo</v>
          </cell>
          <cell r="O3992" t="str">
            <v>San Carlos</v>
          </cell>
          <cell r="P3992" t="str">
            <v>Esc. La Legua</v>
          </cell>
          <cell r="Q3992">
            <v>5</v>
          </cell>
          <cell r="R3992">
            <v>1551</v>
          </cell>
        </row>
        <row r="3993">
          <cell r="N3993" t="str">
            <v>Centro Educativo</v>
          </cell>
          <cell r="O3993" t="str">
            <v>San Carlos</v>
          </cell>
          <cell r="P3993" t="str">
            <v>Esc. La Lucha</v>
          </cell>
          <cell r="Q3993">
            <v>2</v>
          </cell>
          <cell r="R3993">
            <v>1695</v>
          </cell>
        </row>
        <row r="3994">
          <cell r="N3994" t="str">
            <v>Centro Educativo</v>
          </cell>
          <cell r="O3994" t="str">
            <v>San Carlos</v>
          </cell>
          <cell r="P3994" t="str">
            <v>Esc. La Luisa</v>
          </cell>
          <cell r="Q3994">
            <v>8</v>
          </cell>
          <cell r="R3994">
            <v>1722</v>
          </cell>
        </row>
        <row r="3995">
          <cell r="N3995" t="str">
            <v>Centro Educativo</v>
          </cell>
          <cell r="O3995" t="str">
            <v>San Carlos</v>
          </cell>
          <cell r="P3995" t="str">
            <v>Esc. La Nueva Lucha</v>
          </cell>
          <cell r="Q3995">
            <v>10</v>
          </cell>
          <cell r="R3995">
            <v>1553</v>
          </cell>
        </row>
        <row r="3996">
          <cell r="N3996" t="str">
            <v>Centro Educativo</v>
          </cell>
          <cell r="O3996" t="str">
            <v>San Carlos</v>
          </cell>
          <cell r="P3996" t="str">
            <v>Esc. La Orquidea</v>
          </cell>
          <cell r="Q3996">
            <v>11</v>
          </cell>
          <cell r="R3996">
            <v>1511</v>
          </cell>
        </row>
        <row r="3997">
          <cell r="N3997" t="str">
            <v>Centro Educativo</v>
          </cell>
          <cell r="O3997" t="str">
            <v>San Carlos</v>
          </cell>
          <cell r="P3997" t="str">
            <v>Esc. La Palmera</v>
          </cell>
          <cell r="Q3997">
            <v>4</v>
          </cell>
          <cell r="R3997">
            <v>1552</v>
          </cell>
        </row>
        <row r="3998">
          <cell r="N3998" t="str">
            <v>Centro Educativo</v>
          </cell>
          <cell r="O3998" t="str">
            <v>San Carlos</v>
          </cell>
          <cell r="P3998" t="str">
            <v>Esc. La Perla</v>
          </cell>
          <cell r="Q3998">
            <v>6</v>
          </cell>
          <cell r="R3998">
            <v>1376</v>
          </cell>
        </row>
        <row r="3999">
          <cell r="N3999" t="str">
            <v>Centro Educativo</v>
          </cell>
          <cell r="O3999" t="str">
            <v>San Carlos</v>
          </cell>
          <cell r="P3999" t="str">
            <v>Esc. La Pradera</v>
          </cell>
          <cell r="Q3999">
            <v>5</v>
          </cell>
          <cell r="R3999">
            <v>1395</v>
          </cell>
        </row>
        <row r="4000">
          <cell r="N4000" t="str">
            <v>Centro Educativo</v>
          </cell>
          <cell r="O4000" t="str">
            <v>San Carlos</v>
          </cell>
          <cell r="P4000" t="str">
            <v>Esc. La Tabla</v>
          </cell>
          <cell r="Q4000">
            <v>1</v>
          </cell>
          <cell r="R4000">
            <v>1554</v>
          </cell>
        </row>
        <row r="4001">
          <cell r="N4001" t="str">
            <v>Centro Educativo</v>
          </cell>
          <cell r="O4001" t="str">
            <v>San Carlos</v>
          </cell>
          <cell r="P4001" t="str">
            <v>Esc. La Tesalia</v>
          </cell>
          <cell r="Q4001">
            <v>14</v>
          </cell>
          <cell r="R4001">
            <v>1712</v>
          </cell>
        </row>
        <row r="4002">
          <cell r="N4002" t="str">
            <v>Centro Educativo</v>
          </cell>
          <cell r="O4002" t="str">
            <v>San Carlos</v>
          </cell>
          <cell r="P4002" t="str">
            <v>Esc. La Tigra</v>
          </cell>
          <cell r="Q4002">
            <v>11</v>
          </cell>
          <cell r="R4002">
            <v>1556</v>
          </cell>
        </row>
        <row r="4003">
          <cell r="N4003" t="str">
            <v>Centro Educativo</v>
          </cell>
          <cell r="O4003" t="str">
            <v>San Carlos</v>
          </cell>
          <cell r="P4003" t="str">
            <v>Esc. La Tiricia</v>
          </cell>
          <cell r="Q4003">
            <v>13</v>
          </cell>
          <cell r="R4003">
            <v>1572</v>
          </cell>
        </row>
        <row r="4004">
          <cell r="N4004" t="str">
            <v>Centro Educativo</v>
          </cell>
          <cell r="O4004" t="str">
            <v>San Carlos</v>
          </cell>
          <cell r="P4004" t="str">
            <v>Esc. La Trinidad</v>
          </cell>
          <cell r="Q4004">
            <v>10</v>
          </cell>
          <cell r="R4004">
            <v>1435</v>
          </cell>
        </row>
        <row r="4005">
          <cell r="N4005" t="str">
            <v>Centro Educativo</v>
          </cell>
          <cell r="O4005" t="str">
            <v>San Carlos</v>
          </cell>
          <cell r="P4005" t="str">
            <v>Esc. La Trocha</v>
          </cell>
          <cell r="Q4005">
            <v>9</v>
          </cell>
          <cell r="R4005">
            <v>1413</v>
          </cell>
        </row>
        <row r="4006">
          <cell r="N4006" t="str">
            <v>Centro Educativo</v>
          </cell>
          <cell r="O4006" t="str">
            <v>San Carlos</v>
          </cell>
          <cell r="P4006" t="str">
            <v>Esc. La Unión (La Palmera)</v>
          </cell>
          <cell r="Q4006">
            <v>4</v>
          </cell>
          <cell r="R4006">
            <v>1564</v>
          </cell>
        </row>
        <row r="4007">
          <cell r="N4007" t="str">
            <v>Centro Educativo</v>
          </cell>
          <cell r="O4007" t="str">
            <v>San Carlos</v>
          </cell>
          <cell r="P4007" t="str">
            <v>Esc. La Unión (Los Chiles)</v>
          </cell>
          <cell r="Q4007">
            <v>10</v>
          </cell>
          <cell r="R4007">
            <v>1441</v>
          </cell>
        </row>
        <row r="4008">
          <cell r="N4008" t="str">
            <v>Centro Educativo</v>
          </cell>
          <cell r="O4008" t="str">
            <v>San Carlos</v>
          </cell>
          <cell r="P4008" t="str">
            <v>Esc. La Unión (Monterrey)</v>
          </cell>
          <cell r="Q4008">
            <v>11</v>
          </cell>
          <cell r="R4008">
            <v>1412</v>
          </cell>
        </row>
        <row r="4009">
          <cell r="N4009" t="str">
            <v>Centro Educativo</v>
          </cell>
          <cell r="O4009" t="str">
            <v>San Carlos</v>
          </cell>
          <cell r="P4009" t="str">
            <v>Esc. La Unión (Venecia)</v>
          </cell>
          <cell r="Q4009">
            <v>1</v>
          </cell>
          <cell r="R4009">
            <v>1563</v>
          </cell>
        </row>
        <row r="4010">
          <cell r="N4010" t="str">
            <v>Centro Educativo</v>
          </cell>
          <cell r="O4010" t="str">
            <v>San Carlos</v>
          </cell>
          <cell r="P4010" t="str">
            <v>Esc. La Urraca</v>
          </cell>
          <cell r="Q4010">
            <v>8</v>
          </cell>
          <cell r="R4010">
            <v>1409</v>
          </cell>
        </row>
        <row r="4011">
          <cell r="N4011" t="str">
            <v>Centro Educativo</v>
          </cell>
          <cell r="O4011" t="str">
            <v>San Carlos</v>
          </cell>
          <cell r="P4011" t="str">
            <v>Esc. La Vega</v>
          </cell>
          <cell r="Q4011">
            <v>6</v>
          </cell>
          <cell r="R4011">
            <v>1565</v>
          </cell>
        </row>
        <row r="4012">
          <cell r="N4012" t="str">
            <v>Centro Educativo</v>
          </cell>
          <cell r="O4012" t="str">
            <v>San Carlos</v>
          </cell>
          <cell r="P4012" t="str">
            <v>Esc. La Victoria</v>
          </cell>
          <cell r="Q4012">
            <v>1</v>
          </cell>
          <cell r="R4012">
            <v>1516</v>
          </cell>
        </row>
        <row r="4013">
          <cell r="N4013" t="str">
            <v>Centro Educativo</v>
          </cell>
          <cell r="O4013" t="str">
            <v>San Carlos</v>
          </cell>
          <cell r="P4013" t="str">
            <v>Esc. La Virgen</v>
          </cell>
          <cell r="Q4013">
            <v>9</v>
          </cell>
          <cell r="R4013">
            <v>1449</v>
          </cell>
        </row>
        <row r="4014">
          <cell r="N4014" t="str">
            <v>Centro Educativo</v>
          </cell>
          <cell r="O4014" t="str">
            <v>San Carlos</v>
          </cell>
          <cell r="P4014" t="str">
            <v>Esc. Las Banderas</v>
          </cell>
          <cell r="Q4014">
            <v>13</v>
          </cell>
          <cell r="R4014">
            <v>1560</v>
          </cell>
        </row>
        <row r="4015">
          <cell r="N4015" t="str">
            <v>Centro Educativo</v>
          </cell>
          <cell r="O4015" t="str">
            <v>San Carlos</v>
          </cell>
          <cell r="P4015" t="str">
            <v>Esc. Las Brisas (Pocosol)</v>
          </cell>
          <cell r="Q4015">
            <v>8</v>
          </cell>
          <cell r="R4015">
            <v>1719</v>
          </cell>
        </row>
        <row r="4016">
          <cell r="N4016" t="str">
            <v>Centro Educativo</v>
          </cell>
          <cell r="O4016" t="str">
            <v>San Carlos</v>
          </cell>
          <cell r="P4016" t="str">
            <v>Esc. Las Brisas (Venecia)</v>
          </cell>
          <cell r="Q4016">
            <v>4</v>
          </cell>
          <cell r="R4016">
            <v>1398</v>
          </cell>
        </row>
        <row r="4017">
          <cell r="N4017" t="str">
            <v>Centro Educativo</v>
          </cell>
          <cell r="O4017" t="str">
            <v>San Carlos</v>
          </cell>
          <cell r="P4017" t="str">
            <v>Esc. Las Cuacas</v>
          </cell>
          <cell r="Q4017">
            <v>9</v>
          </cell>
          <cell r="R4017">
            <v>1640</v>
          </cell>
        </row>
        <row r="4018">
          <cell r="N4018" t="str">
            <v>Centro Educativo</v>
          </cell>
          <cell r="O4018" t="str">
            <v>San Carlos</v>
          </cell>
          <cell r="P4018" t="str">
            <v>Esc. Las Delicias (Los Chiles)</v>
          </cell>
          <cell r="Q4018">
            <v>9</v>
          </cell>
          <cell r="R4018">
            <v>1687</v>
          </cell>
        </row>
        <row r="4019">
          <cell r="N4019" t="str">
            <v>Centro Educativo</v>
          </cell>
          <cell r="O4019" t="str">
            <v>San Carlos</v>
          </cell>
          <cell r="P4019" t="str">
            <v>Esc. Las Delicias (Monterrey)</v>
          </cell>
          <cell r="Q4019">
            <v>11</v>
          </cell>
          <cell r="R4019">
            <v>5549</v>
          </cell>
        </row>
        <row r="4020">
          <cell r="N4020" t="str">
            <v>Centro Educativo</v>
          </cell>
          <cell r="O4020" t="str">
            <v>San Carlos</v>
          </cell>
          <cell r="P4020" t="str">
            <v>Esc. Las Delicias Venado</v>
          </cell>
          <cell r="Q4020">
            <v>11</v>
          </cell>
          <cell r="R4020">
            <v>1567</v>
          </cell>
        </row>
        <row r="4021">
          <cell r="N4021" t="str">
            <v>Centro Educativo</v>
          </cell>
          <cell r="O4021" t="str">
            <v>San Carlos</v>
          </cell>
          <cell r="P4021" t="str">
            <v>Esc. Las Mercedes</v>
          </cell>
          <cell r="Q4021">
            <v>14</v>
          </cell>
          <cell r="R4021">
            <v>1568</v>
          </cell>
        </row>
        <row r="4022">
          <cell r="N4022" t="str">
            <v>Centro Educativo</v>
          </cell>
          <cell r="O4022" t="str">
            <v>San Carlos</v>
          </cell>
          <cell r="P4022" t="str">
            <v>Esc. Las Nieves</v>
          </cell>
          <cell r="Q4022">
            <v>8</v>
          </cell>
          <cell r="R4022">
            <v>1711</v>
          </cell>
        </row>
        <row r="4023">
          <cell r="N4023" t="str">
            <v>Centro Educativo</v>
          </cell>
          <cell r="O4023" t="str">
            <v>San Carlos</v>
          </cell>
          <cell r="P4023" t="str">
            <v>Esc. Las Nubes</v>
          </cell>
          <cell r="Q4023">
            <v>9</v>
          </cell>
          <cell r="R4023">
            <v>1535</v>
          </cell>
        </row>
        <row r="4024">
          <cell r="N4024" t="str">
            <v>Centro Educativo</v>
          </cell>
          <cell r="O4024" t="str">
            <v>San Carlos</v>
          </cell>
          <cell r="P4024" t="str">
            <v>Esc. Las Palmas</v>
          </cell>
          <cell r="Q4024">
            <v>2</v>
          </cell>
          <cell r="R4024">
            <v>1383</v>
          </cell>
        </row>
        <row r="4025">
          <cell r="N4025" t="str">
            <v>Centro Educativo</v>
          </cell>
          <cell r="O4025" t="str">
            <v>San Carlos</v>
          </cell>
          <cell r="P4025" t="str">
            <v>Esc. Laurel Galan</v>
          </cell>
          <cell r="Q4025">
            <v>12</v>
          </cell>
          <cell r="R4025">
            <v>1592</v>
          </cell>
        </row>
        <row r="4026">
          <cell r="N4026" t="str">
            <v>Centro Educativo</v>
          </cell>
          <cell r="O4026" t="str">
            <v>San Carlos</v>
          </cell>
          <cell r="P4026" t="str">
            <v>Esc. Limoncito De Cutris</v>
          </cell>
          <cell r="Q4026">
            <v>12</v>
          </cell>
          <cell r="R4026">
            <v>5333</v>
          </cell>
        </row>
        <row r="4027">
          <cell r="N4027" t="str">
            <v>Centro Educativo</v>
          </cell>
          <cell r="O4027" t="str">
            <v>San Carlos</v>
          </cell>
          <cell r="P4027" t="str">
            <v>Esc. Linda Vista (Ciudad Quesada)</v>
          </cell>
          <cell r="Q4027">
            <v>3</v>
          </cell>
          <cell r="R4027">
            <v>1715</v>
          </cell>
        </row>
        <row r="4028">
          <cell r="N4028" t="str">
            <v>Centro Educativo</v>
          </cell>
          <cell r="O4028" t="str">
            <v>San Carlos</v>
          </cell>
          <cell r="P4028" t="str">
            <v>Esc. Linda Vista (Venado)</v>
          </cell>
          <cell r="Q4028">
            <v>11</v>
          </cell>
          <cell r="R4028">
            <v>1570</v>
          </cell>
        </row>
        <row r="4029">
          <cell r="N4029" t="str">
            <v>Centro Educativo</v>
          </cell>
          <cell r="O4029" t="str">
            <v>San Carlos</v>
          </cell>
          <cell r="P4029" t="str">
            <v>Esc. Llano Verde</v>
          </cell>
          <cell r="Q4029">
            <v>13</v>
          </cell>
          <cell r="R4029">
            <v>1594</v>
          </cell>
        </row>
        <row r="4030">
          <cell r="N4030" t="str">
            <v>Centro Educativo</v>
          </cell>
          <cell r="O4030" t="str">
            <v>San Carlos</v>
          </cell>
          <cell r="P4030" t="str">
            <v>Esc. Los Almendros</v>
          </cell>
          <cell r="Q4030">
            <v>7</v>
          </cell>
          <cell r="R4030">
            <v>1487</v>
          </cell>
        </row>
        <row r="4031">
          <cell r="N4031" t="str">
            <v>Centro Educativo</v>
          </cell>
          <cell r="O4031" t="str">
            <v>San Carlos</v>
          </cell>
          <cell r="P4031" t="str">
            <v>Esc. Los Alpes</v>
          </cell>
          <cell r="Q4031">
            <v>1</v>
          </cell>
          <cell r="R4031">
            <v>1524</v>
          </cell>
        </row>
        <row r="4032">
          <cell r="N4032" t="str">
            <v>Centro Educativo</v>
          </cell>
          <cell r="O4032" t="str">
            <v>San Carlos</v>
          </cell>
          <cell r="P4032" t="str">
            <v>Esc. Los Angeles</v>
          </cell>
          <cell r="Q4032">
            <v>6</v>
          </cell>
          <cell r="R4032">
            <v>4526</v>
          </cell>
        </row>
        <row r="4033">
          <cell r="N4033" t="str">
            <v>Centro Educativo</v>
          </cell>
          <cell r="O4033" t="str">
            <v>San Carlos</v>
          </cell>
          <cell r="P4033" t="str">
            <v>Esc. Los Ángeles (La Fortuna)</v>
          </cell>
          <cell r="Q4033">
            <v>6</v>
          </cell>
          <cell r="R4033">
            <v>1406</v>
          </cell>
        </row>
        <row r="4034">
          <cell r="N4034" t="str">
            <v>Centro Educativo</v>
          </cell>
          <cell r="O4034" t="str">
            <v>San Carlos</v>
          </cell>
          <cell r="P4034" t="str">
            <v>Esc. Los Ángeles (Los Chiles)</v>
          </cell>
          <cell r="Q4034">
            <v>9</v>
          </cell>
          <cell r="R4034">
            <v>1603</v>
          </cell>
        </row>
        <row r="4035">
          <cell r="N4035" t="str">
            <v>Centro Educativo</v>
          </cell>
          <cell r="O4035" t="str">
            <v>San Carlos</v>
          </cell>
          <cell r="P4035" t="str">
            <v>Esc. Los Ángeles (Pital)</v>
          </cell>
          <cell r="Q4035">
            <v>5</v>
          </cell>
          <cell r="R4035">
            <v>1405</v>
          </cell>
        </row>
        <row r="4036">
          <cell r="N4036" t="str">
            <v>Centro Educativo</v>
          </cell>
          <cell r="O4036" t="str">
            <v>San Carlos</v>
          </cell>
          <cell r="P4036" t="str">
            <v>Esc. Los Ángeles (Pocosol)</v>
          </cell>
          <cell r="Q4036">
            <v>8</v>
          </cell>
          <cell r="R4036">
            <v>1375</v>
          </cell>
        </row>
        <row r="4037">
          <cell r="N4037" t="str">
            <v>Centro Educativo</v>
          </cell>
          <cell r="O4037" t="str">
            <v>San Carlos</v>
          </cell>
          <cell r="P4037" t="str">
            <v>Esc. Los Cerritos</v>
          </cell>
          <cell r="Q4037">
            <v>2</v>
          </cell>
          <cell r="R4037">
            <v>1465</v>
          </cell>
        </row>
        <row r="4038">
          <cell r="N4038" t="str">
            <v>Centro Educativo</v>
          </cell>
          <cell r="O4038" t="str">
            <v>San Carlos</v>
          </cell>
          <cell r="P4038" t="str">
            <v>Esc. Los Chiles</v>
          </cell>
          <cell r="Q4038">
            <v>4</v>
          </cell>
          <cell r="R4038">
            <v>1579</v>
          </cell>
        </row>
        <row r="4039">
          <cell r="N4039" t="str">
            <v>Centro Educativo</v>
          </cell>
          <cell r="O4039" t="str">
            <v>San Carlos</v>
          </cell>
          <cell r="P4039" t="str">
            <v>Esc. Los Corrales</v>
          </cell>
          <cell r="Q4039">
            <v>10</v>
          </cell>
          <cell r="R4039">
            <v>1580</v>
          </cell>
        </row>
        <row r="4040">
          <cell r="N4040" t="str">
            <v>Centro Educativo</v>
          </cell>
          <cell r="O4040" t="str">
            <v>San Carlos</v>
          </cell>
          <cell r="P4040" t="str">
            <v>Esc. Los Llanos</v>
          </cell>
          <cell r="Q4040">
            <v>4</v>
          </cell>
          <cell r="R4040">
            <v>1581</v>
          </cell>
        </row>
        <row r="4041">
          <cell r="N4041" t="str">
            <v>Centro Educativo</v>
          </cell>
          <cell r="O4041" t="str">
            <v>San Carlos</v>
          </cell>
          <cell r="P4041" t="str">
            <v>Esc. Luis Gamboa Araya</v>
          </cell>
          <cell r="Q4041">
            <v>4</v>
          </cell>
          <cell r="R4041">
            <v>1397</v>
          </cell>
        </row>
        <row r="4042">
          <cell r="N4042" t="str">
            <v>Centro Educativo</v>
          </cell>
          <cell r="O4042" t="str">
            <v>San Carlos</v>
          </cell>
          <cell r="P4042" t="str">
            <v>Esc. Majagua</v>
          </cell>
          <cell r="Q4042">
            <v>13</v>
          </cell>
          <cell r="R4042">
            <v>1485</v>
          </cell>
        </row>
        <row r="4043">
          <cell r="N4043" t="str">
            <v>Centro Educativo</v>
          </cell>
          <cell r="O4043" t="str">
            <v>San Carlos</v>
          </cell>
          <cell r="P4043" t="str">
            <v>Esc. María Inmaculada (San Carlos)</v>
          </cell>
          <cell r="Q4043">
            <v>3</v>
          </cell>
          <cell r="R4043">
            <v>1505</v>
          </cell>
        </row>
        <row r="4044">
          <cell r="N4044" t="str">
            <v>Centro Educativo</v>
          </cell>
          <cell r="O4044" t="str">
            <v>San Carlos</v>
          </cell>
          <cell r="P4044" t="str">
            <v>Esc. Mario Salazar Mora</v>
          </cell>
          <cell r="Q4044">
            <v>4</v>
          </cell>
          <cell r="R4044">
            <v>1388</v>
          </cell>
        </row>
        <row r="4045">
          <cell r="N4045" t="str">
            <v>Centro Educativo</v>
          </cell>
          <cell r="O4045" t="str">
            <v>San Carlos</v>
          </cell>
          <cell r="P4045" t="str">
            <v>Esc. Mario Salazar Mora</v>
          </cell>
          <cell r="Q4045">
            <v>4</v>
          </cell>
          <cell r="R4045">
            <v>4518</v>
          </cell>
        </row>
        <row r="4046">
          <cell r="N4046" t="str">
            <v>Centro Educativo</v>
          </cell>
          <cell r="O4046" t="str">
            <v>San Carlos</v>
          </cell>
          <cell r="P4046" t="str">
            <v>Esc. Medio Queso</v>
          </cell>
          <cell r="Q4046">
            <v>9</v>
          </cell>
          <cell r="R4046">
            <v>1583</v>
          </cell>
        </row>
        <row r="4047">
          <cell r="N4047" t="str">
            <v>Centro Educativo</v>
          </cell>
          <cell r="O4047" t="str">
            <v>San Carlos</v>
          </cell>
          <cell r="P4047" t="str">
            <v>Esc. Melida García Flores</v>
          </cell>
          <cell r="Q4047">
            <v>9</v>
          </cell>
          <cell r="R4047">
            <v>6559</v>
          </cell>
        </row>
        <row r="4048">
          <cell r="N4048" t="str">
            <v>Centro Educativo</v>
          </cell>
          <cell r="O4048" t="str">
            <v>San Carlos</v>
          </cell>
          <cell r="P4048" t="str">
            <v>Esc. Mirador</v>
          </cell>
          <cell r="Q4048">
            <v>11</v>
          </cell>
          <cell r="R4048">
            <v>1585</v>
          </cell>
        </row>
        <row r="4049">
          <cell r="N4049" t="str">
            <v>Centro Educativo</v>
          </cell>
          <cell r="O4049" t="str">
            <v>San Carlos</v>
          </cell>
          <cell r="P4049" t="str">
            <v>Esc. Montealegre</v>
          </cell>
          <cell r="Q4049">
            <v>10</v>
          </cell>
          <cell r="R4049">
            <v>1589</v>
          </cell>
        </row>
        <row r="4050">
          <cell r="N4050" t="str">
            <v>Centro Educativo</v>
          </cell>
          <cell r="O4050" t="str">
            <v>San Carlos</v>
          </cell>
          <cell r="P4050" t="str">
            <v>Esc. Montecristo</v>
          </cell>
          <cell r="Q4050">
            <v>4</v>
          </cell>
          <cell r="R4050">
            <v>1378</v>
          </cell>
        </row>
        <row r="4051">
          <cell r="N4051" t="str">
            <v>Centro Educativo</v>
          </cell>
          <cell r="O4051" t="str">
            <v>San Carlos</v>
          </cell>
          <cell r="P4051" t="str">
            <v>Esc. Montelimar</v>
          </cell>
          <cell r="Q4051">
            <v>11</v>
          </cell>
          <cell r="R4051">
            <v>1706</v>
          </cell>
        </row>
        <row r="4052">
          <cell r="N4052" t="str">
            <v>Centro Educativo</v>
          </cell>
          <cell r="O4052" t="str">
            <v>San Carlos</v>
          </cell>
          <cell r="P4052" t="str">
            <v>Esc. Monterrey</v>
          </cell>
          <cell r="Q4052">
            <v>11</v>
          </cell>
          <cell r="R4052">
            <v>1586</v>
          </cell>
        </row>
        <row r="4053">
          <cell r="N4053" t="str">
            <v>Centro Educativo</v>
          </cell>
          <cell r="O4053" t="str">
            <v>San Carlos</v>
          </cell>
          <cell r="P4053" t="str">
            <v>Esc. Morazán</v>
          </cell>
          <cell r="Q4053">
            <v>12</v>
          </cell>
          <cell r="R4053">
            <v>1469</v>
          </cell>
        </row>
        <row r="4054">
          <cell r="N4054" t="str">
            <v>Centro Educativo</v>
          </cell>
          <cell r="O4054" t="str">
            <v>San Carlos</v>
          </cell>
          <cell r="P4054" t="str">
            <v>Esc. Óscar Rulamán Salas</v>
          </cell>
          <cell r="Q4054">
            <v>5</v>
          </cell>
          <cell r="R4054">
            <v>1672</v>
          </cell>
        </row>
        <row r="4055">
          <cell r="N4055" t="str">
            <v>Centro Educativo</v>
          </cell>
          <cell r="O4055" t="str">
            <v>San Carlos</v>
          </cell>
          <cell r="P4055" t="str">
            <v>Esc. Paraíso</v>
          </cell>
          <cell r="Q4055">
            <v>13</v>
          </cell>
          <cell r="R4055">
            <v>1475</v>
          </cell>
        </row>
        <row r="4056">
          <cell r="N4056" t="str">
            <v>Centro Educativo</v>
          </cell>
          <cell r="O4056" t="str">
            <v>San Carlos</v>
          </cell>
          <cell r="P4056" t="str">
            <v>Esc. Paso Real</v>
          </cell>
          <cell r="Q4056">
            <v>12</v>
          </cell>
          <cell r="R4056">
            <v>1707</v>
          </cell>
        </row>
        <row r="4057">
          <cell r="N4057" t="str">
            <v>Centro Educativo</v>
          </cell>
          <cell r="O4057" t="str">
            <v>San Carlos</v>
          </cell>
          <cell r="P4057" t="str">
            <v>Esc. Pataste</v>
          </cell>
          <cell r="Q4057">
            <v>11</v>
          </cell>
          <cell r="R4057">
            <v>1596</v>
          </cell>
        </row>
        <row r="4058">
          <cell r="N4058" t="str">
            <v>Centro Educativo</v>
          </cell>
          <cell r="O4058" t="str">
            <v>San Carlos</v>
          </cell>
          <cell r="P4058" t="str">
            <v>Esc. Patastillo</v>
          </cell>
          <cell r="Q4058">
            <v>12</v>
          </cell>
          <cell r="R4058">
            <v>1614</v>
          </cell>
        </row>
        <row r="4059">
          <cell r="N4059" t="str">
            <v>Centro Educativo</v>
          </cell>
          <cell r="O4059" t="str">
            <v>San Carlos</v>
          </cell>
          <cell r="P4059" t="str">
            <v>Esc. Penjamo</v>
          </cell>
          <cell r="Q4059">
            <v>2</v>
          </cell>
          <cell r="R4059">
            <v>1385</v>
          </cell>
        </row>
        <row r="4060">
          <cell r="N4060" t="str">
            <v>Centro Educativo</v>
          </cell>
          <cell r="O4060" t="str">
            <v>San Carlos</v>
          </cell>
          <cell r="P4060" t="str">
            <v>Esc. Pitalito Sur</v>
          </cell>
          <cell r="Q4060">
            <v>4</v>
          </cell>
          <cell r="R4060">
            <v>1510</v>
          </cell>
        </row>
        <row r="4061">
          <cell r="N4061" t="str">
            <v>Centro Educativo</v>
          </cell>
          <cell r="O4061" t="str">
            <v>San Carlos</v>
          </cell>
          <cell r="P4061" t="str">
            <v>Esc. Platanar</v>
          </cell>
          <cell r="Q4061">
            <v>2</v>
          </cell>
          <cell r="R4061">
            <v>1601</v>
          </cell>
        </row>
        <row r="4062">
          <cell r="N4062" t="str">
            <v>Centro Educativo</v>
          </cell>
          <cell r="O4062" t="str">
            <v>San Carlos</v>
          </cell>
          <cell r="P4062" t="str">
            <v>Esc. Pocosol</v>
          </cell>
          <cell r="Q4062">
            <v>13</v>
          </cell>
          <cell r="R4062">
            <v>1463</v>
          </cell>
        </row>
        <row r="4063">
          <cell r="N4063" t="str">
            <v>Centro Educativo</v>
          </cell>
          <cell r="O4063" t="str">
            <v>San Carlos</v>
          </cell>
          <cell r="P4063" t="str">
            <v>Esc. Porvenir</v>
          </cell>
          <cell r="Q4063">
            <v>14</v>
          </cell>
          <cell r="R4063">
            <v>1606</v>
          </cell>
        </row>
        <row r="4064">
          <cell r="N4064" t="str">
            <v>Centro Educativo</v>
          </cell>
          <cell r="O4064" t="str">
            <v>San Carlos</v>
          </cell>
          <cell r="P4064" t="str">
            <v>Esc. Pueblo Nuevo (Cutris)</v>
          </cell>
          <cell r="Q4064">
            <v>7</v>
          </cell>
          <cell r="R4064">
            <v>1427</v>
          </cell>
        </row>
        <row r="4065">
          <cell r="N4065" t="str">
            <v>Centro Educativo</v>
          </cell>
          <cell r="O4065" t="str">
            <v>San Carlos</v>
          </cell>
          <cell r="P4065" t="str">
            <v>Esc. Pueblo Nuevo (Los Chiles)</v>
          </cell>
          <cell r="Q4065">
            <v>9</v>
          </cell>
          <cell r="R4065">
            <v>1679</v>
          </cell>
        </row>
        <row r="4066">
          <cell r="N4066" t="str">
            <v>Centro Educativo</v>
          </cell>
          <cell r="O4066" t="str">
            <v>San Carlos</v>
          </cell>
          <cell r="P4066" t="str">
            <v>Esc. Pueblo Viejo</v>
          </cell>
          <cell r="Q4066">
            <v>1</v>
          </cell>
          <cell r="R4066">
            <v>1615</v>
          </cell>
        </row>
        <row r="4067">
          <cell r="N4067" t="str">
            <v>Centro Educativo</v>
          </cell>
          <cell r="O4067" t="str">
            <v>San Carlos</v>
          </cell>
          <cell r="P4067" t="str">
            <v>Esc. Puente Casa</v>
          </cell>
          <cell r="Q4067">
            <v>3</v>
          </cell>
          <cell r="R4067">
            <v>1608</v>
          </cell>
        </row>
        <row r="4068">
          <cell r="N4068" t="str">
            <v>Centro Educativo</v>
          </cell>
          <cell r="O4068" t="str">
            <v>San Carlos</v>
          </cell>
          <cell r="P4068" t="str">
            <v>Esc. Puerto Escondido</v>
          </cell>
          <cell r="Q4068">
            <v>5</v>
          </cell>
          <cell r="R4068">
            <v>1688</v>
          </cell>
        </row>
        <row r="4069">
          <cell r="N4069" t="str">
            <v>Centro Educativo</v>
          </cell>
          <cell r="O4069" t="str">
            <v>San Carlos</v>
          </cell>
          <cell r="P4069" t="str">
            <v>Esc. Puerto Seco</v>
          </cell>
          <cell r="Q4069">
            <v>11</v>
          </cell>
          <cell r="R4069">
            <v>1609</v>
          </cell>
        </row>
        <row r="4070">
          <cell r="N4070" t="str">
            <v>Centro Educativo</v>
          </cell>
          <cell r="O4070" t="str">
            <v>San Carlos</v>
          </cell>
          <cell r="P4070" t="str">
            <v>Esc. Punta Cortés</v>
          </cell>
          <cell r="Q4070">
            <v>9</v>
          </cell>
          <cell r="R4070">
            <v>1610</v>
          </cell>
        </row>
        <row r="4071">
          <cell r="N4071" t="str">
            <v>Centro Educativo</v>
          </cell>
          <cell r="O4071" t="str">
            <v>San Carlos</v>
          </cell>
          <cell r="P4071" t="str">
            <v>Esc. Quebrada Grande</v>
          </cell>
          <cell r="Q4071">
            <v>5</v>
          </cell>
          <cell r="R4071">
            <v>1699</v>
          </cell>
        </row>
        <row r="4072">
          <cell r="N4072" t="str">
            <v>Centro Educativo</v>
          </cell>
          <cell r="O4072" t="str">
            <v>San Carlos</v>
          </cell>
          <cell r="P4072" t="str">
            <v>Esc. Quijongo</v>
          </cell>
          <cell r="Q4072">
            <v>8</v>
          </cell>
          <cell r="R4072">
            <v>1495</v>
          </cell>
        </row>
        <row r="4073">
          <cell r="N4073" t="str">
            <v>Centro Educativo</v>
          </cell>
          <cell r="O4073" t="str">
            <v>San Carlos</v>
          </cell>
          <cell r="P4073" t="str">
            <v>Esc. Rancho Quemado</v>
          </cell>
          <cell r="Q4073">
            <v>13</v>
          </cell>
          <cell r="R4073">
            <v>1674</v>
          </cell>
        </row>
        <row r="4074">
          <cell r="N4074" t="str">
            <v>Centro Educativo</v>
          </cell>
          <cell r="O4074" t="str">
            <v>San Carlos</v>
          </cell>
          <cell r="P4074" t="str">
            <v>Esc. República De Italia</v>
          </cell>
          <cell r="Q4074">
            <v>2</v>
          </cell>
          <cell r="R4074">
            <v>1650</v>
          </cell>
        </row>
        <row r="4075">
          <cell r="N4075" t="str">
            <v>Centro Educativo</v>
          </cell>
          <cell r="O4075" t="str">
            <v>San Carlos</v>
          </cell>
          <cell r="P4075" t="str">
            <v>Esc. Ricardo Vargas Murillo</v>
          </cell>
          <cell r="Q4075">
            <v>9</v>
          </cell>
          <cell r="R4075">
            <v>1578</v>
          </cell>
        </row>
        <row r="4076">
          <cell r="N4076" t="str">
            <v>Centro Educativo</v>
          </cell>
          <cell r="O4076" t="str">
            <v>San Carlos</v>
          </cell>
          <cell r="P4076" t="str">
            <v>Esc. Ricardo Vargas Murillo</v>
          </cell>
          <cell r="Q4076">
            <v>9</v>
          </cell>
          <cell r="R4076">
            <v>4519</v>
          </cell>
        </row>
        <row r="4077">
          <cell r="N4077" t="str">
            <v>Centro Educativo</v>
          </cell>
          <cell r="O4077" t="str">
            <v>San Carlos</v>
          </cell>
          <cell r="P4077" t="str">
            <v>Esc. Río Cuarto</v>
          </cell>
          <cell r="Q4077">
            <v>1</v>
          </cell>
          <cell r="R4077">
            <v>1613</v>
          </cell>
        </row>
        <row r="4078">
          <cell r="N4078" t="str">
            <v>Centro Educativo</v>
          </cell>
          <cell r="O4078" t="str">
            <v>San Carlos</v>
          </cell>
          <cell r="P4078" t="str">
            <v>Esc. Río San Carlos Sector Este</v>
          </cell>
          <cell r="Q4078">
            <v>5</v>
          </cell>
          <cell r="R4078">
            <v>6688</v>
          </cell>
        </row>
        <row r="4079">
          <cell r="N4079" t="str">
            <v>Centro Educativo</v>
          </cell>
          <cell r="O4079" t="str">
            <v>San Carlos</v>
          </cell>
          <cell r="P4079" t="str">
            <v>Esc. Río Tico</v>
          </cell>
          <cell r="Q4079">
            <v>12</v>
          </cell>
          <cell r="R4079">
            <v>1562</v>
          </cell>
        </row>
        <row r="4080">
          <cell r="N4080" t="str">
            <v>Centro Educativo</v>
          </cell>
          <cell r="O4080" t="str">
            <v>San Carlos</v>
          </cell>
          <cell r="P4080" t="str">
            <v>Esc. Ron Ron Abajo</v>
          </cell>
          <cell r="Q4080">
            <v>14</v>
          </cell>
          <cell r="R4080">
            <v>1721</v>
          </cell>
        </row>
        <row r="4081">
          <cell r="N4081" t="str">
            <v>Centro Educativo</v>
          </cell>
          <cell r="O4081" t="str">
            <v>San Carlos</v>
          </cell>
          <cell r="P4081" t="str">
            <v>Esc. Sabalito</v>
          </cell>
          <cell r="Q4081">
            <v>11</v>
          </cell>
          <cell r="R4081">
            <v>1619</v>
          </cell>
        </row>
        <row r="4082">
          <cell r="N4082" t="str">
            <v>Centro Educativo</v>
          </cell>
          <cell r="O4082" t="str">
            <v>San Carlos</v>
          </cell>
          <cell r="P4082" t="str">
            <v>Esc. Sabogal</v>
          </cell>
          <cell r="Q4082">
            <v>10</v>
          </cell>
          <cell r="R4082">
            <v>1620</v>
          </cell>
        </row>
        <row r="4083">
          <cell r="N4083" t="str">
            <v>Centro Educativo</v>
          </cell>
          <cell r="O4083" t="str">
            <v>San Carlos</v>
          </cell>
          <cell r="P4083" t="str">
            <v>Esc. San Alejo</v>
          </cell>
          <cell r="Q4083">
            <v>8</v>
          </cell>
          <cell r="R4083">
            <v>1431</v>
          </cell>
        </row>
        <row r="4084">
          <cell r="N4084" t="str">
            <v>Centro Educativo</v>
          </cell>
          <cell r="O4084" t="str">
            <v>San Carlos</v>
          </cell>
          <cell r="P4084" t="str">
            <v>Esc. San Andrés</v>
          </cell>
          <cell r="Q4084">
            <v>8</v>
          </cell>
          <cell r="R4084">
            <v>1504</v>
          </cell>
        </row>
        <row r="4085">
          <cell r="N4085" t="str">
            <v>Centro Educativo</v>
          </cell>
          <cell r="O4085" t="str">
            <v>San Carlos</v>
          </cell>
          <cell r="P4085" t="str">
            <v>Esc. San Antonio (El Amparo)</v>
          </cell>
          <cell r="Q4085">
            <v>10</v>
          </cell>
          <cell r="R4085">
            <v>1550</v>
          </cell>
        </row>
        <row r="4086">
          <cell r="N4086" t="str">
            <v>Centro Educativo</v>
          </cell>
          <cell r="O4086" t="str">
            <v>San Carlos</v>
          </cell>
          <cell r="P4086" t="str">
            <v>Esc. San Antonio (Monterrey)</v>
          </cell>
          <cell r="Q4086">
            <v>11</v>
          </cell>
          <cell r="R4086">
            <v>1623</v>
          </cell>
        </row>
        <row r="4087">
          <cell r="N4087" t="str">
            <v>Centro Educativo</v>
          </cell>
          <cell r="O4087" t="str">
            <v>San Carlos</v>
          </cell>
          <cell r="P4087" t="str">
            <v>Esc. San Bosco</v>
          </cell>
          <cell r="Q4087">
            <v>8</v>
          </cell>
          <cell r="R4087">
            <v>1624</v>
          </cell>
        </row>
        <row r="4088">
          <cell r="N4088" t="str">
            <v>Centro Educativo</v>
          </cell>
          <cell r="O4088" t="str">
            <v>San Carlos</v>
          </cell>
          <cell r="P4088" t="str">
            <v>Esc. San Cayetano</v>
          </cell>
          <cell r="Q4088">
            <v>1</v>
          </cell>
          <cell r="R4088">
            <v>1682</v>
          </cell>
        </row>
        <row r="4089">
          <cell r="N4089" t="str">
            <v>Centro Educativo</v>
          </cell>
          <cell r="O4089" t="str">
            <v>San Carlos</v>
          </cell>
          <cell r="P4089" t="str">
            <v>Esc. San Cristóbal (La Fortuna)</v>
          </cell>
          <cell r="Q4089">
            <v>6</v>
          </cell>
          <cell r="R4089">
            <v>1625</v>
          </cell>
        </row>
        <row r="4090">
          <cell r="N4090" t="str">
            <v>Centro Educativo</v>
          </cell>
          <cell r="O4090" t="str">
            <v>San Carlos</v>
          </cell>
          <cell r="P4090" t="str">
            <v>Esc. San Cristóbal (Pocosol)</v>
          </cell>
          <cell r="Q4090">
            <v>13</v>
          </cell>
          <cell r="R4090">
            <v>1587</v>
          </cell>
        </row>
        <row r="4091">
          <cell r="N4091" t="str">
            <v>Centro Educativo</v>
          </cell>
          <cell r="O4091" t="str">
            <v>San Carlos</v>
          </cell>
          <cell r="P4091" t="str">
            <v>Esc. San Diego</v>
          </cell>
          <cell r="Q4091">
            <v>8</v>
          </cell>
          <cell r="R4091">
            <v>1704</v>
          </cell>
        </row>
        <row r="4092">
          <cell r="N4092" t="str">
            <v>Centro Educativo</v>
          </cell>
          <cell r="O4092" t="str">
            <v>San Carlos</v>
          </cell>
          <cell r="P4092" t="str">
            <v>Esc. San Fernando</v>
          </cell>
          <cell r="Q4092">
            <v>12</v>
          </cell>
          <cell r="R4092">
            <v>1705</v>
          </cell>
        </row>
        <row r="4093">
          <cell r="N4093" t="str">
            <v>Centro Educativo</v>
          </cell>
          <cell r="O4093" t="str">
            <v>San Carlos</v>
          </cell>
          <cell r="P4093" t="str">
            <v>Esc. San Francisco (Aguas Zarcas)</v>
          </cell>
          <cell r="Q4093">
            <v>4</v>
          </cell>
          <cell r="R4093">
            <v>1628</v>
          </cell>
        </row>
        <row r="4094">
          <cell r="N4094" t="str">
            <v>Centro Educativo</v>
          </cell>
          <cell r="O4094" t="str">
            <v>San Carlos</v>
          </cell>
          <cell r="P4094" t="str">
            <v>Esc. San Francisco (Florencia)</v>
          </cell>
          <cell r="Q4094">
            <v>2</v>
          </cell>
          <cell r="R4094">
            <v>1627</v>
          </cell>
        </row>
        <row r="4095">
          <cell r="N4095" t="str">
            <v>Centro Educativo</v>
          </cell>
          <cell r="O4095" t="str">
            <v>San Carlos</v>
          </cell>
          <cell r="P4095" t="str">
            <v>Esc. San Francisco (Los Chiles)</v>
          </cell>
          <cell r="Q4095">
            <v>10</v>
          </cell>
          <cell r="R4095">
            <v>5566</v>
          </cell>
        </row>
        <row r="4096">
          <cell r="N4096" t="str">
            <v>Centro Educativo</v>
          </cell>
          <cell r="O4096" t="str">
            <v>San Carlos</v>
          </cell>
          <cell r="P4096" t="str">
            <v>Esc. San Gabriel</v>
          </cell>
          <cell r="Q4096">
            <v>11</v>
          </cell>
          <cell r="R4096">
            <v>1713</v>
          </cell>
        </row>
        <row r="4097">
          <cell r="N4097" t="str">
            <v>Centro Educativo</v>
          </cell>
          <cell r="O4097" t="str">
            <v>San Carlos</v>
          </cell>
          <cell r="P4097" t="str">
            <v>Esc. San Gerardo (Ciudad Quesada)</v>
          </cell>
          <cell r="Q4097">
            <v>14</v>
          </cell>
          <cell r="R4097">
            <v>1630</v>
          </cell>
        </row>
        <row r="4098">
          <cell r="N4098" t="str">
            <v>Centro Educativo</v>
          </cell>
          <cell r="O4098" t="str">
            <v>San Carlos</v>
          </cell>
          <cell r="P4098" t="str">
            <v>Esc. San Gerardo (Los Chiles)</v>
          </cell>
          <cell r="Q4098">
            <v>9</v>
          </cell>
          <cell r="R4098">
            <v>6297</v>
          </cell>
        </row>
        <row r="4099">
          <cell r="N4099" t="str">
            <v>Centro Educativo</v>
          </cell>
          <cell r="O4099" t="str">
            <v>San Carlos</v>
          </cell>
          <cell r="P4099" t="str">
            <v>Esc. San Gerardo (Pocosol)</v>
          </cell>
          <cell r="Q4099">
            <v>7</v>
          </cell>
          <cell r="R4099">
            <v>1629</v>
          </cell>
        </row>
        <row r="4100">
          <cell r="N4100" t="str">
            <v>Centro Educativo</v>
          </cell>
          <cell r="O4100" t="str">
            <v>San Carlos</v>
          </cell>
          <cell r="P4100" t="str">
            <v>Esc. San Humberto</v>
          </cell>
          <cell r="Q4100">
            <v>8</v>
          </cell>
          <cell r="R4100">
            <v>1720</v>
          </cell>
        </row>
        <row r="4101">
          <cell r="N4101" t="str">
            <v>Centro Educativo</v>
          </cell>
          <cell r="O4101" t="str">
            <v>San Carlos</v>
          </cell>
          <cell r="P4101" t="str">
            <v>Esc. San Isidro (El Amparo)</v>
          </cell>
          <cell r="Q4101">
            <v>10</v>
          </cell>
          <cell r="R4101">
            <v>1430</v>
          </cell>
        </row>
        <row r="4102">
          <cell r="N4102" t="str">
            <v>Centro Educativo</v>
          </cell>
          <cell r="O4102" t="str">
            <v>San Carlos</v>
          </cell>
          <cell r="P4102" t="str">
            <v>Esc. San Isidro (La Tigra)</v>
          </cell>
          <cell r="Q4102">
            <v>2</v>
          </cell>
          <cell r="R4102">
            <v>1632</v>
          </cell>
        </row>
        <row r="4103">
          <cell r="N4103" t="str">
            <v>Centro Educativo</v>
          </cell>
          <cell r="O4103" t="str">
            <v>San Carlos</v>
          </cell>
          <cell r="P4103" t="str">
            <v>Esc. San Isidro (Pocosol)</v>
          </cell>
          <cell r="Q4103">
            <v>13</v>
          </cell>
          <cell r="R4103">
            <v>1573</v>
          </cell>
        </row>
        <row r="4104">
          <cell r="N4104" t="str">
            <v>Centro Educativo</v>
          </cell>
          <cell r="O4104" t="str">
            <v>San Carlos</v>
          </cell>
          <cell r="P4104" t="str">
            <v>Esc. San Isidro (San Jorge)</v>
          </cell>
          <cell r="Q4104">
            <v>10</v>
          </cell>
          <cell r="R4104">
            <v>1481</v>
          </cell>
        </row>
        <row r="4105">
          <cell r="N4105" t="str">
            <v>Centro Educativo</v>
          </cell>
          <cell r="O4105" t="str">
            <v>San Carlos</v>
          </cell>
          <cell r="P4105" t="str">
            <v>Esc. San Jerónimo</v>
          </cell>
          <cell r="Q4105">
            <v>9</v>
          </cell>
          <cell r="R4105">
            <v>6558</v>
          </cell>
        </row>
        <row r="4106">
          <cell r="N4106" t="str">
            <v>Centro Educativo</v>
          </cell>
          <cell r="O4106" t="str">
            <v>San Carlos</v>
          </cell>
          <cell r="P4106" t="str">
            <v>Esc. San Joaquín</v>
          </cell>
          <cell r="Q4106">
            <v>12</v>
          </cell>
          <cell r="R4106">
            <v>1700</v>
          </cell>
        </row>
        <row r="4107">
          <cell r="N4107" t="str">
            <v>Centro Educativo</v>
          </cell>
          <cell r="O4107" t="str">
            <v>San Carlos</v>
          </cell>
          <cell r="P4107" t="str">
            <v>Esc. San Jorge (Los Chiles)</v>
          </cell>
          <cell r="Q4107">
            <v>10</v>
          </cell>
          <cell r="R4107">
            <v>1633</v>
          </cell>
        </row>
        <row r="4108">
          <cell r="N4108" t="str">
            <v>Centro Educativo</v>
          </cell>
          <cell r="O4108" t="str">
            <v>San Carlos</v>
          </cell>
          <cell r="P4108" t="str">
            <v>Esc. San Jorge (San Carlos)</v>
          </cell>
          <cell r="Q4108">
            <v>6</v>
          </cell>
          <cell r="R4108">
            <v>1661</v>
          </cell>
        </row>
        <row r="4109">
          <cell r="N4109" t="str">
            <v>Centro Educativo</v>
          </cell>
          <cell r="O4109" t="str">
            <v>San Carlos</v>
          </cell>
          <cell r="P4109" t="str">
            <v>Esc. San José (Aguas Zarcas)</v>
          </cell>
          <cell r="Q4109">
            <v>4</v>
          </cell>
          <cell r="R4109">
            <v>1709</v>
          </cell>
        </row>
        <row r="4110">
          <cell r="N4110" t="str">
            <v>Centro Educativo</v>
          </cell>
          <cell r="O4110" t="str">
            <v>San Carlos</v>
          </cell>
          <cell r="P4110" t="str">
            <v>Esc. San José (Cutris)</v>
          </cell>
          <cell r="Q4110">
            <v>6</v>
          </cell>
          <cell r="R4110">
            <v>1634</v>
          </cell>
        </row>
        <row r="4111">
          <cell r="N4111" t="str">
            <v>Centro Educativo</v>
          </cell>
          <cell r="O4111" t="str">
            <v>San Carlos</v>
          </cell>
          <cell r="P4111" t="str">
            <v>Esc. San José (La Tigra)</v>
          </cell>
          <cell r="Q4111">
            <v>2</v>
          </cell>
          <cell r="R4111">
            <v>1635</v>
          </cell>
        </row>
        <row r="4112">
          <cell r="N4112" t="str">
            <v>Centro Educativo</v>
          </cell>
          <cell r="O4112" t="str">
            <v>San Carlos</v>
          </cell>
          <cell r="P4112" t="str">
            <v>Esc. San José (Los Chiles)</v>
          </cell>
          <cell r="Q4112">
            <v>10</v>
          </cell>
          <cell r="R4112">
            <v>1506</v>
          </cell>
        </row>
        <row r="4113">
          <cell r="N4113" t="str">
            <v>Centro Educativo</v>
          </cell>
          <cell r="O4113" t="str">
            <v>San Carlos</v>
          </cell>
          <cell r="P4113" t="str">
            <v>Esc. San José De La Montaña</v>
          </cell>
          <cell r="Q4113">
            <v>14</v>
          </cell>
          <cell r="R4113">
            <v>1515</v>
          </cell>
        </row>
        <row r="4114">
          <cell r="N4114" t="str">
            <v>Centro Educativo</v>
          </cell>
          <cell r="O4114" t="str">
            <v>San Carlos</v>
          </cell>
          <cell r="P4114" t="str">
            <v>Esc. San Juan (Ciudad Quesada)</v>
          </cell>
          <cell r="Q4114">
            <v>14</v>
          </cell>
          <cell r="R4114">
            <v>1636</v>
          </cell>
        </row>
        <row r="4115">
          <cell r="N4115" t="str">
            <v>Centro Educativo</v>
          </cell>
          <cell r="O4115" t="str">
            <v>San Carlos</v>
          </cell>
          <cell r="P4115" t="str">
            <v>Esc. San Juan (Monterrey)</v>
          </cell>
          <cell r="Q4115">
            <v>11</v>
          </cell>
          <cell r="R4115">
            <v>1637</v>
          </cell>
        </row>
        <row r="4116">
          <cell r="N4116" t="str">
            <v>Centro Educativo</v>
          </cell>
          <cell r="O4116" t="str">
            <v>San Carlos</v>
          </cell>
          <cell r="P4116" t="str">
            <v>Esc. San Luis (Ciudad Quesada)</v>
          </cell>
          <cell r="Q4116">
            <v>3</v>
          </cell>
          <cell r="R4116">
            <v>1396</v>
          </cell>
        </row>
        <row r="4117">
          <cell r="N4117" t="str">
            <v>Centro Educativo</v>
          </cell>
          <cell r="O4117" t="str">
            <v>San Carlos</v>
          </cell>
          <cell r="P4117" t="str">
            <v>Esc. San Luis (Florencia)</v>
          </cell>
          <cell r="Q4117">
            <v>2</v>
          </cell>
          <cell r="R4117">
            <v>1657</v>
          </cell>
        </row>
        <row r="4118">
          <cell r="N4118" t="str">
            <v>Centro Educativo</v>
          </cell>
          <cell r="O4118" t="str">
            <v>San Carlos</v>
          </cell>
          <cell r="P4118" t="str">
            <v>Esc. San Luis (Pocosol)</v>
          </cell>
          <cell r="Q4118">
            <v>12</v>
          </cell>
          <cell r="R4118">
            <v>1638</v>
          </cell>
        </row>
        <row r="4119">
          <cell r="N4119" t="str">
            <v>Centro Educativo</v>
          </cell>
          <cell r="O4119" t="str">
            <v>San Carlos</v>
          </cell>
          <cell r="P4119" t="str">
            <v>Esc. San Marcos</v>
          </cell>
          <cell r="Q4119">
            <v>7</v>
          </cell>
          <cell r="R4119">
            <v>1694</v>
          </cell>
        </row>
        <row r="4120">
          <cell r="N4120" t="str">
            <v>Centro Educativo</v>
          </cell>
          <cell r="O4120" t="str">
            <v>San Carlos</v>
          </cell>
          <cell r="P4120" t="str">
            <v>Esc. San Martín (Ciudad Quesada)</v>
          </cell>
          <cell r="Q4120">
            <v>14</v>
          </cell>
          <cell r="R4120">
            <v>1639</v>
          </cell>
        </row>
        <row r="4121">
          <cell r="N4121" t="str">
            <v>Centro Educativo</v>
          </cell>
          <cell r="O4121" t="str">
            <v>San Carlos</v>
          </cell>
          <cell r="P4121" t="str">
            <v>Esc. San Martín (Pocosol)</v>
          </cell>
          <cell r="Q4121">
            <v>8</v>
          </cell>
          <cell r="R4121">
            <v>1408</v>
          </cell>
        </row>
        <row r="4122">
          <cell r="N4122" t="str">
            <v>Centro Educativo</v>
          </cell>
          <cell r="O4122" t="str">
            <v>San Carlos</v>
          </cell>
          <cell r="P4122" t="str">
            <v>Esc. San Martín (Venecia)</v>
          </cell>
          <cell r="Q4122">
            <v>1</v>
          </cell>
          <cell r="R4122">
            <v>5862</v>
          </cell>
        </row>
        <row r="4123">
          <cell r="N4123" t="str">
            <v>Centro Educativo</v>
          </cell>
          <cell r="O4123" t="str">
            <v>San Carlos</v>
          </cell>
          <cell r="P4123" t="str">
            <v>Esc. San Miguel (La Tigra)</v>
          </cell>
          <cell r="Q4123">
            <v>2</v>
          </cell>
          <cell r="R4123">
            <v>1642</v>
          </cell>
        </row>
        <row r="4124">
          <cell r="N4124" t="str">
            <v>Centro Educativo</v>
          </cell>
          <cell r="O4124" t="str">
            <v>San Carlos</v>
          </cell>
          <cell r="P4124" t="str">
            <v>Esc. San Miguel (Monterrey)</v>
          </cell>
          <cell r="Q4124">
            <v>11</v>
          </cell>
          <cell r="R4124">
            <v>1641</v>
          </cell>
        </row>
        <row r="4125">
          <cell r="N4125" t="str">
            <v>Centro Educativo</v>
          </cell>
          <cell r="O4125" t="str">
            <v>San Carlos</v>
          </cell>
          <cell r="P4125" t="str">
            <v>Esc. San Miguel (Pocosol)</v>
          </cell>
          <cell r="Q4125">
            <v>7</v>
          </cell>
          <cell r="R4125">
            <v>1612</v>
          </cell>
        </row>
        <row r="4126">
          <cell r="N4126" t="str">
            <v>Centro Educativo</v>
          </cell>
          <cell r="O4126" t="str">
            <v>San Carlos</v>
          </cell>
          <cell r="P4126" t="str">
            <v>Esc. San Pedro (La Tigra)</v>
          </cell>
          <cell r="Q4126">
            <v>2</v>
          </cell>
          <cell r="R4126">
            <v>1618</v>
          </cell>
        </row>
        <row r="4127">
          <cell r="N4127" t="str">
            <v>Centro Educativo</v>
          </cell>
          <cell r="O4127" t="str">
            <v>San Carlos</v>
          </cell>
          <cell r="P4127" t="str">
            <v>Esc. San Pedro De Cutris</v>
          </cell>
          <cell r="Q4127">
            <v>7</v>
          </cell>
          <cell r="R4127">
            <v>1644</v>
          </cell>
        </row>
        <row r="4128">
          <cell r="N4128" t="str">
            <v>Centro Educativo</v>
          </cell>
          <cell r="O4128" t="str">
            <v>San Carlos</v>
          </cell>
          <cell r="P4128" t="str">
            <v>Esc. San Rafael (Ciudad Quesada)</v>
          </cell>
          <cell r="Q4128">
            <v>14</v>
          </cell>
          <cell r="R4128">
            <v>1605</v>
          </cell>
        </row>
        <row r="4129">
          <cell r="N4129" t="str">
            <v>Centro Educativo</v>
          </cell>
          <cell r="O4129" t="str">
            <v>San Carlos</v>
          </cell>
          <cell r="P4129" t="str">
            <v>Esc. San Rafael (Florencia)</v>
          </cell>
          <cell r="Q4129">
            <v>2</v>
          </cell>
          <cell r="R4129">
            <v>1645</v>
          </cell>
        </row>
        <row r="4130">
          <cell r="N4130" t="str">
            <v>Centro Educativo</v>
          </cell>
          <cell r="O4130" t="str">
            <v>San Carlos</v>
          </cell>
          <cell r="P4130" t="str">
            <v>Esc. San Rafael (Los Chiles)</v>
          </cell>
          <cell r="Q4130">
            <v>10</v>
          </cell>
          <cell r="R4130">
            <v>1681</v>
          </cell>
        </row>
        <row r="4131">
          <cell r="N4131" t="str">
            <v>Centro Educativo</v>
          </cell>
          <cell r="O4131" t="str">
            <v>San Carlos</v>
          </cell>
          <cell r="P4131" t="str">
            <v>Esc. San Rafael Arriba</v>
          </cell>
          <cell r="Q4131">
            <v>1</v>
          </cell>
          <cell r="R4131">
            <v>1660</v>
          </cell>
        </row>
        <row r="4132">
          <cell r="N4132" t="str">
            <v>Centro Educativo</v>
          </cell>
          <cell r="O4132" t="str">
            <v>San Carlos</v>
          </cell>
          <cell r="P4132" t="str">
            <v>Esc. San Ramón</v>
          </cell>
          <cell r="Q4132">
            <v>3</v>
          </cell>
          <cell r="R4132">
            <v>1647</v>
          </cell>
        </row>
        <row r="4133">
          <cell r="N4133" t="str">
            <v>Centro Educativo</v>
          </cell>
          <cell r="O4133" t="str">
            <v>San Carlos</v>
          </cell>
          <cell r="P4133" t="str">
            <v>Esc. San Vicente</v>
          </cell>
          <cell r="Q4133">
            <v>14</v>
          </cell>
          <cell r="R4133">
            <v>1648</v>
          </cell>
        </row>
        <row r="4134">
          <cell r="N4134" t="str">
            <v>Centro Educativo</v>
          </cell>
          <cell r="O4134" t="str">
            <v>San Carlos</v>
          </cell>
          <cell r="P4134" t="str">
            <v>Esc. San Vito</v>
          </cell>
          <cell r="Q4134">
            <v>12</v>
          </cell>
          <cell r="R4134">
            <v>1458</v>
          </cell>
        </row>
        <row r="4135">
          <cell r="N4135" t="str">
            <v>Centro Educativo</v>
          </cell>
          <cell r="O4135" t="str">
            <v>San Carlos</v>
          </cell>
          <cell r="P4135" t="str">
            <v>Esc. Sangregado</v>
          </cell>
          <cell r="Q4135">
            <v>6</v>
          </cell>
          <cell r="R4135">
            <v>1394</v>
          </cell>
        </row>
        <row r="4136">
          <cell r="N4136" t="str">
            <v>Centro Educativo</v>
          </cell>
          <cell r="O4136" t="str">
            <v>San Carlos</v>
          </cell>
          <cell r="P4136" t="str">
            <v>Esc. Santa Cecilia</v>
          </cell>
          <cell r="Q4136">
            <v>7</v>
          </cell>
          <cell r="R4136">
            <v>1649</v>
          </cell>
        </row>
        <row r="4137">
          <cell r="N4137" t="str">
            <v>Centro Educativo</v>
          </cell>
          <cell r="O4137" t="str">
            <v>San Carlos</v>
          </cell>
          <cell r="P4137" t="str">
            <v>Esc. Santa Elena</v>
          </cell>
          <cell r="Q4137">
            <v>10</v>
          </cell>
          <cell r="R4137">
            <v>1403</v>
          </cell>
        </row>
        <row r="4138">
          <cell r="N4138" t="str">
            <v>Centro Educativo</v>
          </cell>
          <cell r="O4138" t="str">
            <v>San Carlos</v>
          </cell>
          <cell r="P4138" t="str">
            <v>Esc. Santa Esperanza</v>
          </cell>
          <cell r="Q4138">
            <v>8</v>
          </cell>
          <cell r="R4138">
            <v>1418</v>
          </cell>
        </row>
        <row r="4139">
          <cell r="N4139" t="str">
            <v>Centro Educativo</v>
          </cell>
          <cell r="O4139" t="str">
            <v>San Carlos</v>
          </cell>
          <cell r="P4139" t="str">
            <v>Esc. Santa Eulalia</v>
          </cell>
          <cell r="Q4139">
            <v>11</v>
          </cell>
          <cell r="R4139">
            <v>1651</v>
          </cell>
        </row>
        <row r="4140">
          <cell r="N4140" t="str">
            <v>Centro Educativo</v>
          </cell>
          <cell r="O4140" t="str">
            <v>San Carlos</v>
          </cell>
          <cell r="P4140" t="str">
            <v>Esc. Santa Fe (Los Chiles)</v>
          </cell>
          <cell r="Q4140">
            <v>9</v>
          </cell>
          <cell r="R4140">
            <v>1455</v>
          </cell>
        </row>
        <row r="4141">
          <cell r="N4141" t="str">
            <v>Centro Educativo</v>
          </cell>
          <cell r="O4141" t="str">
            <v>San Carlos</v>
          </cell>
          <cell r="P4141" t="str">
            <v>Esc. Santa Fe (San Carlos)</v>
          </cell>
          <cell r="Q4141">
            <v>4</v>
          </cell>
          <cell r="R4141">
            <v>1652</v>
          </cell>
        </row>
        <row r="4142">
          <cell r="N4142" t="str">
            <v>Centro Educativo</v>
          </cell>
          <cell r="O4142" t="str">
            <v>San Carlos</v>
          </cell>
          <cell r="P4142" t="str">
            <v>Esc. Santa Isabel</v>
          </cell>
          <cell r="Q4142">
            <v>1</v>
          </cell>
          <cell r="R4142">
            <v>1662</v>
          </cell>
        </row>
        <row r="4143">
          <cell r="N4143" t="str">
            <v>Centro Educativo</v>
          </cell>
          <cell r="O4143" t="str">
            <v>San Carlos</v>
          </cell>
          <cell r="P4143" t="str">
            <v>Esc. Santa Lucía (La Fortuna)</v>
          </cell>
          <cell r="Q4143">
            <v>6</v>
          </cell>
          <cell r="R4143">
            <v>1456</v>
          </cell>
        </row>
        <row r="4144">
          <cell r="N4144" t="str">
            <v>Centro Educativo</v>
          </cell>
          <cell r="O4144" t="str">
            <v>San Carlos</v>
          </cell>
          <cell r="P4144" t="str">
            <v>Esc. Santa Lucía (Pital)</v>
          </cell>
          <cell r="Q4144">
            <v>5</v>
          </cell>
          <cell r="R4144">
            <v>1424</v>
          </cell>
        </row>
        <row r="4145">
          <cell r="N4145" t="str">
            <v>Centro Educativo</v>
          </cell>
          <cell r="O4145" t="str">
            <v>San Carlos</v>
          </cell>
          <cell r="P4145" t="str">
            <v>Esc. Santa Lucía (Pocosol)</v>
          </cell>
          <cell r="Q4145">
            <v>8</v>
          </cell>
          <cell r="R4145">
            <v>6664</v>
          </cell>
        </row>
        <row r="4146">
          <cell r="N4146" t="str">
            <v>Centro Educativo</v>
          </cell>
          <cell r="O4146" t="str">
            <v>San Carlos</v>
          </cell>
          <cell r="P4146" t="str">
            <v>Esc. Santa Lucía (Venado)</v>
          </cell>
          <cell r="Q4146">
            <v>11</v>
          </cell>
          <cell r="R4146">
            <v>1653</v>
          </cell>
        </row>
        <row r="4147">
          <cell r="N4147" t="str">
            <v>Centro Educativo</v>
          </cell>
          <cell r="O4147" t="str">
            <v>San Carlos</v>
          </cell>
          <cell r="P4147" t="str">
            <v>Esc. Santa María</v>
          </cell>
          <cell r="Q4147">
            <v>8</v>
          </cell>
          <cell r="R4147">
            <v>1723</v>
          </cell>
        </row>
        <row r="4148">
          <cell r="N4148" t="str">
            <v>Centro Educativo</v>
          </cell>
          <cell r="O4148" t="str">
            <v>San Carlos</v>
          </cell>
          <cell r="P4148" t="str">
            <v>Esc. Santa Rita (Los Chiles)</v>
          </cell>
          <cell r="Q4148">
            <v>10</v>
          </cell>
          <cell r="R4148">
            <v>1450</v>
          </cell>
        </row>
        <row r="4149">
          <cell r="N4149" t="str">
            <v>Centro Educativo</v>
          </cell>
          <cell r="O4149" t="str">
            <v>San Carlos</v>
          </cell>
          <cell r="P4149" t="str">
            <v>Esc. Santa Rita (Río Cuarto)</v>
          </cell>
          <cell r="Q4149">
            <v>1</v>
          </cell>
          <cell r="R4149">
            <v>1663</v>
          </cell>
        </row>
        <row r="4150">
          <cell r="N4150" t="str">
            <v>Centro Educativo</v>
          </cell>
          <cell r="O4150" t="str">
            <v>San Carlos</v>
          </cell>
          <cell r="P4150" t="str">
            <v>Esc. Santa Rita (San Carlos)</v>
          </cell>
          <cell r="Q4150">
            <v>2</v>
          </cell>
          <cell r="R4150">
            <v>1654</v>
          </cell>
        </row>
        <row r="4151">
          <cell r="N4151" t="str">
            <v>Centro Educativo</v>
          </cell>
          <cell r="O4151" t="str">
            <v>San Carlos</v>
          </cell>
          <cell r="P4151" t="str">
            <v>Esc. Santa Rosa (La Palmera)</v>
          </cell>
          <cell r="Q4151">
            <v>4</v>
          </cell>
          <cell r="R4151">
            <v>1665</v>
          </cell>
        </row>
        <row r="4152">
          <cell r="N4152" t="str">
            <v>Centro Educativo</v>
          </cell>
          <cell r="O4152" t="str">
            <v>San Carlos</v>
          </cell>
          <cell r="P4152" t="str">
            <v>Esc. Santa Rosa (Pocosol)</v>
          </cell>
          <cell r="Q4152">
            <v>8</v>
          </cell>
          <cell r="R4152">
            <v>1664</v>
          </cell>
        </row>
        <row r="4153">
          <cell r="N4153" t="str">
            <v>Centro Educativo</v>
          </cell>
          <cell r="O4153" t="str">
            <v>San Carlos</v>
          </cell>
          <cell r="P4153" t="str">
            <v>Esc. Santa Teresa Norte</v>
          </cell>
          <cell r="Q4153">
            <v>7</v>
          </cell>
          <cell r="R4153">
            <v>1655</v>
          </cell>
        </row>
        <row r="4154">
          <cell r="N4154" t="str">
            <v>Centro Educativo</v>
          </cell>
          <cell r="O4154" t="str">
            <v>San Carlos</v>
          </cell>
          <cell r="P4154" t="str">
            <v>Esc. Santa Teresa Sur</v>
          </cell>
          <cell r="Q4154">
            <v>7</v>
          </cell>
          <cell r="R4154">
            <v>1666</v>
          </cell>
        </row>
        <row r="4155">
          <cell r="N4155" t="str">
            <v>Centro Educativo</v>
          </cell>
          <cell r="O4155" t="str">
            <v>San Carlos</v>
          </cell>
          <cell r="P4155" t="str">
            <v>Esc. Santiago</v>
          </cell>
          <cell r="Q4155">
            <v>8</v>
          </cell>
          <cell r="R4155">
            <v>1678</v>
          </cell>
        </row>
        <row r="4156">
          <cell r="N4156" t="str">
            <v>Centro Educativo</v>
          </cell>
          <cell r="O4156" t="str">
            <v>San Carlos</v>
          </cell>
          <cell r="P4156" t="str">
            <v>Esc. Sonafluca</v>
          </cell>
          <cell r="Q4156">
            <v>6</v>
          </cell>
          <cell r="R4156">
            <v>1497</v>
          </cell>
        </row>
        <row r="4157">
          <cell r="N4157" t="str">
            <v>Centro Educativo</v>
          </cell>
          <cell r="O4157" t="str">
            <v>San Carlos</v>
          </cell>
          <cell r="P4157" t="str">
            <v>Esc. Terrón Colorado</v>
          </cell>
          <cell r="Q4157">
            <v>7</v>
          </cell>
          <cell r="R4157">
            <v>1718</v>
          </cell>
        </row>
        <row r="4158">
          <cell r="N4158" t="str">
            <v>Centro Educativo</v>
          </cell>
          <cell r="O4158" t="str">
            <v>San Carlos</v>
          </cell>
          <cell r="P4158" t="str">
            <v>Esc. Trece De Noviembre</v>
          </cell>
          <cell r="Q4158">
            <v>11</v>
          </cell>
          <cell r="R4158">
            <v>1428</v>
          </cell>
        </row>
        <row r="4159">
          <cell r="N4159" t="str">
            <v>Centro Educativo</v>
          </cell>
          <cell r="O4159" t="str">
            <v>San Carlos</v>
          </cell>
          <cell r="P4159" t="str">
            <v>Esc. Tres Amigos</v>
          </cell>
          <cell r="Q4159">
            <v>5</v>
          </cell>
          <cell r="R4159">
            <v>1407</v>
          </cell>
        </row>
        <row r="4160">
          <cell r="N4160" t="str">
            <v>Centro Educativo</v>
          </cell>
          <cell r="O4160" t="str">
            <v>San Carlos</v>
          </cell>
          <cell r="P4160" t="str">
            <v>Esc. Tres Esquinas</v>
          </cell>
          <cell r="Q4160">
            <v>6</v>
          </cell>
          <cell r="R4160">
            <v>1675</v>
          </cell>
        </row>
        <row r="4161">
          <cell r="N4161" t="str">
            <v>Centro Educativo</v>
          </cell>
          <cell r="O4161" t="str">
            <v>San Carlos</v>
          </cell>
          <cell r="P4161" t="str">
            <v>Esc. Tres Y Tres</v>
          </cell>
          <cell r="Q4161">
            <v>8</v>
          </cell>
          <cell r="R4161">
            <v>1387</v>
          </cell>
        </row>
        <row r="4162">
          <cell r="N4162" t="str">
            <v>Centro Educativo</v>
          </cell>
          <cell r="O4162" t="str">
            <v>San Carlos</v>
          </cell>
          <cell r="P4162" t="str">
            <v>Esc. Ulima</v>
          </cell>
          <cell r="Q4162">
            <v>6</v>
          </cell>
          <cell r="R4162">
            <v>1537</v>
          </cell>
        </row>
        <row r="4163">
          <cell r="N4163" t="str">
            <v>Centro Educativo</v>
          </cell>
          <cell r="O4163" t="str">
            <v>San Carlos</v>
          </cell>
          <cell r="P4163" t="str">
            <v>Esc. Vasconia</v>
          </cell>
          <cell r="Q4163">
            <v>4</v>
          </cell>
          <cell r="R4163">
            <v>1670</v>
          </cell>
        </row>
        <row r="4164">
          <cell r="N4164" t="str">
            <v>Centro Educativo</v>
          </cell>
          <cell r="O4164" t="str">
            <v>San Carlos</v>
          </cell>
          <cell r="P4164" t="str">
            <v>Esc. Viento Fresco</v>
          </cell>
          <cell r="Q4164">
            <v>4</v>
          </cell>
          <cell r="R4164">
            <v>5691</v>
          </cell>
        </row>
        <row r="4165">
          <cell r="N4165" t="str">
            <v>Centro Educativo</v>
          </cell>
          <cell r="O4165" t="str">
            <v>San Carlos</v>
          </cell>
          <cell r="P4165" t="str">
            <v>Esc. Villa María</v>
          </cell>
          <cell r="Q4165">
            <v>4</v>
          </cell>
          <cell r="R4165">
            <v>1498</v>
          </cell>
        </row>
        <row r="4166">
          <cell r="N4166" t="str">
            <v>Centro Educativo</v>
          </cell>
          <cell r="O4166" t="str">
            <v>San Carlos</v>
          </cell>
          <cell r="P4166" t="str">
            <v>Esc. Yucatán</v>
          </cell>
          <cell r="Q4166">
            <v>5</v>
          </cell>
          <cell r="R4166">
            <v>1426</v>
          </cell>
        </row>
        <row r="4167">
          <cell r="N4167" t="str">
            <v>Centro Educativo</v>
          </cell>
          <cell r="O4167" t="str">
            <v>San Carlos</v>
          </cell>
          <cell r="P4167" t="str">
            <v>Experimental Bilingüe De Los Ángeles</v>
          </cell>
          <cell r="Q4167">
            <v>6</v>
          </cell>
          <cell r="R4167">
            <v>5533</v>
          </cell>
        </row>
        <row r="4168">
          <cell r="N4168" t="str">
            <v>Centro Educativo</v>
          </cell>
          <cell r="O4168" t="str">
            <v>San Carlos</v>
          </cell>
          <cell r="P4168" t="str">
            <v>Liceo Boca De Arenal</v>
          </cell>
          <cell r="Q4168">
            <v>7</v>
          </cell>
          <cell r="R4168">
            <v>5532</v>
          </cell>
        </row>
        <row r="4169">
          <cell r="N4169" t="str">
            <v>Centro Educativo</v>
          </cell>
          <cell r="O4169" t="str">
            <v>San Carlos</v>
          </cell>
          <cell r="P4169" t="str">
            <v>Liceo Boca De Arenal</v>
          </cell>
          <cell r="Q4169">
            <v>7</v>
          </cell>
          <cell r="R4169">
            <v>6359</v>
          </cell>
        </row>
        <row r="4170">
          <cell r="N4170" t="str">
            <v>Centro Educativo</v>
          </cell>
          <cell r="O4170" t="str">
            <v>San Carlos</v>
          </cell>
          <cell r="P4170" t="str">
            <v>Liceo Buenos Aires De Pocosol</v>
          </cell>
          <cell r="Q4170">
            <v>7</v>
          </cell>
          <cell r="R4170">
            <v>5151</v>
          </cell>
        </row>
        <row r="4171">
          <cell r="N4171" t="str">
            <v>Centro Educativo</v>
          </cell>
          <cell r="O4171" t="str">
            <v>San Carlos</v>
          </cell>
          <cell r="P4171" t="str">
            <v>Liceo Capitan Manuel Quiros</v>
          </cell>
          <cell r="Q4171">
            <v>12</v>
          </cell>
          <cell r="R4171">
            <v>5303</v>
          </cell>
        </row>
        <row r="4172">
          <cell r="N4172" t="str">
            <v>Centro Educativo</v>
          </cell>
          <cell r="O4172" t="str">
            <v>San Carlos</v>
          </cell>
          <cell r="P4172" t="str">
            <v>Liceo Capitan Manuel Quiros</v>
          </cell>
          <cell r="Q4172">
            <v>12</v>
          </cell>
          <cell r="R4172">
            <v>6294</v>
          </cell>
        </row>
        <row r="4173">
          <cell r="N4173" t="str">
            <v>Centro Educativo</v>
          </cell>
          <cell r="O4173" t="str">
            <v>San Carlos</v>
          </cell>
          <cell r="P4173" t="str">
            <v>Liceo Coquital</v>
          </cell>
          <cell r="Q4173">
            <v>9</v>
          </cell>
          <cell r="R4173">
            <v>5598</v>
          </cell>
        </row>
        <row r="4174">
          <cell r="N4174" t="str">
            <v>Centro Educativo</v>
          </cell>
          <cell r="O4174" t="str">
            <v>San Carlos</v>
          </cell>
          <cell r="P4174" t="str">
            <v>Liceo De Florencia</v>
          </cell>
          <cell r="Q4174">
            <v>2</v>
          </cell>
          <cell r="R4174">
            <v>4042</v>
          </cell>
        </row>
        <row r="4175">
          <cell r="N4175" t="str">
            <v>Centro Educativo</v>
          </cell>
          <cell r="O4175" t="str">
            <v>San Carlos</v>
          </cell>
          <cell r="P4175" t="str">
            <v>Liceo De Florencia</v>
          </cell>
          <cell r="Q4175">
            <v>2</v>
          </cell>
          <cell r="R4175">
            <v>5518</v>
          </cell>
        </row>
        <row r="4176">
          <cell r="N4176" t="str">
            <v>Centro Educativo</v>
          </cell>
          <cell r="O4176" t="str">
            <v>San Carlos</v>
          </cell>
          <cell r="P4176" t="str">
            <v>Liceo De San Carlos</v>
          </cell>
          <cell r="Q4176">
            <v>3</v>
          </cell>
          <cell r="R4176">
            <v>4045</v>
          </cell>
        </row>
        <row r="4177">
          <cell r="N4177" t="str">
            <v>Centro Educativo</v>
          </cell>
          <cell r="O4177" t="str">
            <v>San Carlos</v>
          </cell>
          <cell r="P4177" t="str">
            <v>Liceo De San Carlos</v>
          </cell>
          <cell r="Q4177">
            <v>3</v>
          </cell>
          <cell r="R4177">
            <v>4522</v>
          </cell>
        </row>
        <row r="4178">
          <cell r="N4178" t="str">
            <v>Centro Educativo</v>
          </cell>
          <cell r="O4178" t="str">
            <v>San Carlos</v>
          </cell>
          <cell r="P4178" t="str">
            <v>Liceo El Saino</v>
          </cell>
          <cell r="Q4178">
            <v>5</v>
          </cell>
          <cell r="R4178">
            <v>5577</v>
          </cell>
        </row>
        <row r="4179">
          <cell r="N4179" t="str">
            <v>Centro Educativo</v>
          </cell>
          <cell r="O4179" t="str">
            <v>San Carlos</v>
          </cell>
          <cell r="P4179" t="str">
            <v>Liceo Francisco Amighetti Herrera</v>
          </cell>
          <cell r="Q4179">
            <v>3</v>
          </cell>
          <cell r="R4179">
            <v>5075</v>
          </cell>
        </row>
        <row r="4180">
          <cell r="N4180" t="str">
            <v>Centro Educativo</v>
          </cell>
          <cell r="O4180" t="str">
            <v>San Carlos</v>
          </cell>
          <cell r="P4180" t="str">
            <v>Liceo Gaston Peralta Carranza</v>
          </cell>
          <cell r="Q4180">
            <v>4</v>
          </cell>
          <cell r="R4180">
            <v>5076</v>
          </cell>
        </row>
        <row r="4181">
          <cell r="N4181" t="str">
            <v>Centro Educativo</v>
          </cell>
          <cell r="O4181" t="str">
            <v>San Carlos</v>
          </cell>
          <cell r="P4181" t="str">
            <v>Liceo La Amistad</v>
          </cell>
          <cell r="Q4181">
            <v>1</v>
          </cell>
          <cell r="R4181">
            <v>5994</v>
          </cell>
        </row>
        <row r="4182">
          <cell r="N4182" t="str">
            <v>Centro Educativo</v>
          </cell>
          <cell r="O4182" t="str">
            <v>San Carlos</v>
          </cell>
          <cell r="P4182" t="str">
            <v>Liceo La Palmera</v>
          </cell>
          <cell r="Q4182">
            <v>4</v>
          </cell>
          <cell r="R4182">
            <v>5817</v>
          </cell>
        </row>
        <row r="4183">
          <cell r="N4183" t="str">
            <v>Centro Educativo</v>
          </cell>
          <cell r="O4183" t="str">
            <v>San Carlos</v>
          </cell>
          <cell r="P4183" t="str">
            <v>Liceo Los Angeles</v>
          </cell>
          <cell r="Q4183">
            <v>5</v>
          </cell>
          <cell r="R4183">
            <v>5302</v>
          </cell>
        </row>
        <row r="4184">
          <cell r="N4184" t="str">
            <v>Centro Educativo</v>
          </cell>
          <cell r="O4184" t="str">
            <v>San Carlos</v>
          </cell>
          <cell r="P4184" t="str">
            <v>Liceo María Inmaculada (San Carlos)</v>
          </cell>
          <cell r="Q4184">
            <v>3</v>
          </cell>
          <cell r="R4184">
            <v>4046</v>
          </cell>
        </row>
        <row r="4185">
          <cell r="N4185" t="str">
            <v>Centro Educativo</v>
          </cell>
          <cell r="O4185" t="str">
            <v>San Carlos</v>
          </cell>
          <cell r="P4185" t="str">
            <v>Liceo Nicolas Aguilar Murillo</v>
          </cell>
          <cell r="Q4185">
            <v>11</v>
          </cell>
          <cell r="R4185">
            <v>5304</v>
          </cell>
        </row>
        <row r="4186">
          <cell r="N4186" t="str">
            <v>Centro Educativo</v>
          </cell>
          <cell r="O4186" t="str">
            <v>San Carlos</v>
          </cell>
          <cell r="P4186" t="str">
            <v>Liceo Pavon</v>
          </cell>
          <cell r="Q4186">
            <v>10</v>
          </cell>
          <cell r="R4186">
            <v>4043</v>
          </cell>
        </row>
        <row r="4187">
          <cell r="N4187" t="str">
            <v>Centro Educativo</v>
          </cell>
          <cell r="O4187" t="str">
            <v>San Carlos</v>
          </cell>
          <cell r="P4187" t="str">
            <v>Liceo Rural Banderas</v>
          </cell>
          <cell r="Q4187">
            <v>13</v>
          </cell>
          <cell r="R4187">
            <v>5975</v>
          </cell>
        </row>
        <row r="4188">
          <cell r="N4188" t="str">
            <v>Centro Educativo</v>
          </cell>
          <cell r="O4188" t="str">
            <v>San Carlos</v>
          </cell>
          <cell r="P4188" t="str">
            <v>Liceo Rural Boca Rio San Carlos</v>
          </cell>
          <cell r="Q4188">
            <v>5</v>
          </cell>
          <cell r="R4188">
            <v>5665</v>
          </cell>
        </row>
        <row r="4189">
          <cell r="N4189" t="str">
            <v>Centro Educativo</v>
          </cell>
          <cell r="O4189" t="str">
            <v>San Carlos</v>
          </cell>
          <cell r="P4189" t="str">
            <v>Liceo Rural Boca Tapada</v>
          </cell>
          <cell r="Q4189">
            <v>5</v>
          </cell>
          <cell r="R4189">
            <v>5293</v>
          </cell>
        </row>
        <row r="4190">
          <cell r="N4190" t="str">
            <v>Centro Educativo</v>
          </cell>
          <cell r="O4190" t="str">
            <v>San Carlos</v>
          </cell>
          <cell r="P4190" t="str">
            <v>Liceo Rural Coope San Juan</v>
          </cell>
          <cell r="Q4190">
            <v>5</v>
          </cell>
          <cell r="R4190">
            <v>5666</v>
          </cell>
        </row>
        <row r="4191">
          <cell r="N4191" t="str">
            <v>Centro Educativo</v>
          </cell>
          <cell r="O4191" t="str">
            <v>San Carlos</v>
          </cell>
          <cell r="P4191" t="str">
            <v>Liceo Rural El Castillo Fortuna</v>
          </cell>
          <cell r="Q4191">
            <v>6</v>
          </cell>
          <cell r="R4191">
            <v>5853</v>
          </cell>
        </row>
        <row r="4192">
          <cell r="N4192" t="str">
            <v>Centro Educativo</v>
          </cell>
          <cell r="O4192" t="str">
            <v>San Carlos</v>
          </cell>
          <cell r="P4192" t="str">
            <v>Liceo Rural El Concho</v>
          </cell>
          <cell r="Q4192">
            <v>13</v>
          </cell>
          <cell r="R4192">
            <v>5146</v>
          </cell>
        </row>
        <row r="4193">
          <cell r="N4193" t="str">
            <v>Centro Educativo</v>
          </cell>
          <cell r="O4193" t="str">
            <v>San Carlos</v>
          </cell>
          <cell r="P4193" t="str">
            <v>Liceo Rural El Venado</v>
          </cell>
          <cell r="Q4193">
            <v>11</v>
          </cell>
          <cell r="R4193">
            <v>5854</v>
          </cell>
        </row>
        <row r="4194">
          <cell r="N4194" t="str">
            <v>Centro Educativo</v>
          </cell>
          <cell r="O4194" t="str">
            <v>San Carlos</v>
          </cell>
          <cell r="P4194" t="str">
            <v>Liceo Rural Juanilama</v>
          </cell>
          <cell r="Q4194">
            <v>8</v>
          </cell>
          <cell r="R4194">
            <v>5667</v>
          </cell>
        </row>
        <row r="4195">
          <cell r="N4195" t="str">
            <v>Centro Educativo</v>
          </cell>
          <cell r="O4195" t="str">
            <v>San Carlos</v>
          </cell>
          <cell r="P4195" t="str">
            <v>Liceo Rural La Guaria De Pocosol</v>
          </cell>
          <cell r="Q4195">
            <v>13</v>
          </cell>
          <cell r="R4195">
            <v>5578</v>
          </cell>
        </row>
        <row r="4196">
          <cell r="N4196" t="str">
            <v>Centro Educativo</v>
          </cell>
          <cell r="O4196" t="str">
            <v>San Carlos</v>
          </cell>
          <cell r="P4196" t="str">
            <v>Liceo Rural Las Nubes Cristo Rey</v>
          </cell>
          <cell r="Q4196">
            <v>9</v>
          </cell>
          <cell r="R4196">
            <v>5860</v>
          </cell>
        </row>
        <row r="4197">
          <cell r="N4197" t="str">
            <v>Centro Educativo</v>
          </cell>
          <cell r="O4197" t="str">
            <v>San Carlos</v>
          </cell>
          <cell r="P4197" t="str">
            <v>Liceo Rural Los Almendros</v>
          </cell>
          <cell r="Q4197">
            <v>7</v>
          </cell>
          <cell r="R4197">
            <v>6267</v>
          </cell>
        </row>
        <row r="4198">
          <cell r="N4198" t="str">
            <v>Centro Educativo</v>
          </cell>
          <cell r="O4198" t="str">
            <v>San Carlos</v>
          </cell>
          <cell r="P4198" t="str">
            <v>Liceo Rural Medio Queso</v>
          </cell>
          <cell r="Q4198">
            <v>9</v>
          </cell>
          <cell r="R4198">
            <v>5149</v>
          </cell>
        </row>
        <row r="4199">
          <cell r="N4199" t="str">
            <v>Centro Educativo</v>
          </cell>
          <cell r="O4199" t="str">
            <v>San Carlos</v>
          </cell>
          <cell r="P4199" t="str">
            <v>Liceo Rural San Joaquin De Cutris</v>
          </cell>
          <cell r="Q4199">
            <v>12</v>
          </cell>
          <cell r="R4199">
            <v>5145</v>
          </cell>
        </row>
        <row r="4200">
          <cell r="N4200" t="str">
            <v>Centro Educativo</v>
          </cell>
          <cell r="O4200" t="str">
            <v>San Carlos</v>
          </cell>
          <cell r="P4200" t="str">
            <v>Liceo Rural San Jorge</v>
          </cell>
          <cell r="Q4200">
            <v>10</v>
          </cell>
          <cell r="R4200">
            <v>5142</v>
          </cell>
        </row>
        <row r="4201">
          <cell r="N4201" t="str">
            <v>Centro Educativo</v>
          </cell>
          <cell r="O4201" t="str">
            <v>San Carlos</v>
          </cell>
          <cell r="P4201" t="str">
            <v>Liceo Rural San Rafael</v>
          </cell>
          <cell r="Q4201">
            <v>13</v>
          </cell>
          <cell r="R4201">
            <v>5148</v>
          </cell>
        </row>
        <row r="4202">
          <cell r="N4202" t="str">
            <v>Centro Educativo</v>
          </cell>
          <cell r="O4202" t="str">
            <v>San Carlos</v>
          </cell>
          <cell r="P4202" t="str">
            <v>Liceo San Marcos</v>
          </cell>
          <cell r="Q4202">
            <v>7</v>
          </cell>
          <cell r="R4202">
            <v>5150</v>
          </cell>
        </row>
        <row r="4203">
          <cell r="N4203" t="str">
            <v>Centro Educativo</v>
          </cell>
          <cell r="O4203" t="str">
            <v>San Carlos</v>
          </cell>
          <cell r="P4203" t="str">
            <v>Liceo Santa Rita</v>
          </cell>
          <cell r="Q4203">
            <v>1</v>
          </cell>
          <cell r="R4203">
            <v>4044</v>
          </cell>
        </row>
        <row r="4204">
          <cell r="N4204" t="str">
            <v>Centro Educativo</v>
          </cell>
          <cell r="O4204" t="str">
            <v>San Carlos</v>
          </cell>
          <cell r="P4204" t="str">
            <v>Liceo Sonafluca</v>
          </cell>
          <cell r="Q4204">
            <v>6</v>
          </cell>
          <cell r="R4204">
            <v>6244</v>
          </cell>
        </row>
        <row r="4205">
          <cell r="N4205" t="str">
            <v>Centro Educativo</v>
          </cell>
          <cell r="O4205" t="str">
            <v>San Carlos</v>
          </cell>
          <cell r="P4205" t="str">
            <v>Liceo Sucre</v>
          </cell>
          <cell r="Q4205">
            <v>14</v>
          </cell>
          <cell r="R4205">
            <v>4041</v>
          </cell>
        </row>
        <row r="4206">
          <cell r="N4206" t="str">
            <v>Centro Educativo</v>
          </cell>
          <cell r="O4206" t="str">
            <v>San Carlos</v>
          </cell>
          <cell r="P4206" t="str">
            <v>Prog. Educ. Abierta San Carlos</v>
          </cell>
          <cell r="Q4206">
            <v>1</v>
          </cell>
          <cell r="R4206">
            <v>6606</v>
          </cell>
        </row>
        <row r="4207">
          <cell r="N4207" t="str">
            <v>Centro Educativo</v>
          </cell>
          <cell r="O4207" t="str">
            <v>San Carlos</v>
          </cell>
          <cell r="P4207" t="str">
            <v>Prog. Sordos Liceo De San Carlos</v>
          </cell>
          <cell r="Q4207">
            <v>1</v>
          </cell>
          <cell r="R4207">
            <v>6606</v>
          </cell>
        </row>
        <row r="4208">
          <cell r="N4208" t="str">
            <v>Centro Educativo</v>
          </cell>
          <cell r="O4208" t="str">
            <v>San Carlos</v>
          </cell>
          <cell r="P4208" t="str">
            <v>Programa Itinerante Segunda Lengua I Y Ii Ciclos</v>
          </cell>
          <cell r="Q4208">
            <v>1</v>
          </cell>
          <cell r="R4208">
            <v>5678</v>
          </cell>
        </row>
        <row r="4209">
          <cell r="N4209" t="str">
            <v>Centro Educativo</v>
          </cell>
          <cell r="O4209" t="str">
            <v>San Carlos</v>
          </cell>
          <cell r="P4209" t="str">
            <v>Programa Itinerante Segunda Lengua Trans</v>
          </cell>
          <cell r="Q4209">
            <v>1</v>
          </cell>
          <cell r="R4209">
            <v>5558</v>
          </cell>
        </row>
        <row r="4210">
          <cell r="N4210" t="str">
            <v>Centro Educativo</v>
          </cell>
          <cell r="O4210" t="str">
            <v>San Carlos</v>
          </cell>
          <cell r="P4210" t="str">
            <v>Serv. Itin. Ens. Espec. San Carlos</v>
          </cell>
          <cell r="Q4210">
            <v>1</v>
          </cell>
          <cell r="R4210">
            <v>4534</v>
          </cell>
        </row>
        <row r="4211">
          <cell r="N4211" t="str">
            <v>Centro Educativo</v>
          </cell>
          <cell r="O4211" t="str">
            <v>San Carlos</v>
          </cell>
          <cell r="P4211" t="str">
            <v>Telesecundaria La Urraca</v>
          </cell>
          <cell r="Q4211">
            <v>8</v>
          </cell>
          <cell r="R4211">
            <v>5668</v>
          </cell>
        </row>
        <row r="4212">
          <cell r="N4212" t="str">
            <v>Centro Educativo</v>
          </cell>
          <cell r="O4212" t="str">
            <v>San José Central</v>
          </cell>
          <cell r="P4212" t="str">
            <v>Asoc. Obras Del Espíritu Santo</v>
          </cell>
          <cell r="Q4212">
            <v>1</v>
          </cell>
          <cell r="R4212">
            <v>6278</v>
          </cell>
        </row>
        <row r="4213">
          <cell r="N4213" t="str">
            <v>Centro Educativo</v>
          </cell>
          <cell r="O4213" t="str">
            <v>San José Central</v>
          </cell>
          <cell r="P4213" t="str">
            <v>C.T.P. De Alajuelita</v>
          </cell>
          <cell r="Q4213">
            <v>6</v>
          </cell>
          <cell r="R4213">
            <v>6634</v>
          </cell>
        </row>
        <row r="4214">
          <cell r="N4214" t="str">
            <v>Centro Educativo</v>
          </cell>
          <cell r="O4214" t="str">
            <v>San José Central</v>
          </cell>
          <cell r="P4214" t="str">
            <v>C.T.P. Don Bosco (Secundaria)</v>
          </cell>
          <cell r="Q4214">
            <v>5</v>
          </cell>
          <cell r="R4214">
            <v>4154</v>
          </cell>
        </row>
        <row r="4215">
          <cell r="N4215" t="str">
            <v>Centro Educativo</v>
          </cell>
          <cell r="O4215" t="str">
            <v>San José Central</v>
          </cell>
          <cell r="P4215" t="str">
            <v>C.T.P. Granadilla</v>
          </cell>
          <cell r="Q4215">
            <v>4</v>
          </cell>
          <cell r="R4215">
            <v>6130</v>
          </cell>
        </row>
        <row r="4216">
          <cell r="N4216" t="str">
            <v>Centro Educativo</v>
          </cell>
          <cell r="O4216" t="str">
            <v>San José Central</v>
          </cell>
          <cell r="P4216" t="str">
            <v>C.T.P. Hatillo</v>
          </cell>
          <cell r="Q4216">
            <v>5</v>
          </cell>
          <cell r="R4216">
            <v>6719</v>
          </cell>
        </row>
        <row r="4217">
          <cell r="N4217" t="str">
            <v>Centro Educativo</v>
          </cell>
          <cell r="O4217" t="str">
            <v>San José Central</v>
          </cell>
          <cell r="P4217" t="str">
            <v>C.T.P. San Sebastian</v>
          </cell>
          <cell r="Q4217">
            <v>1</v>
          </cell>
          <cell r="R4217">
            <v>4157</v>
          </cell>
        </row>
        <row r="4218">
          <cell r="N4218" t="str">
            <v>Centro Educativo</v>
          </cell>
          <cell r="O4218" t="str">
            <v>San José Central</v>
          </cell>
          <cell r="P4218" t="str">
            <v>C.T.P. Uladislao Gamez Solano</v>
          </cell>
          <cell r="Q4218">
            <v>4</v>
          </cell>
          <cell r="R4218">
            <v>6016</v>
          </cell>
        </row>
        <row r="4219">
          <cell r="N4219" t="str">
            <v>Centro Educativo</v>
          </cell>
          <cell r="O4219" t="str">
            <v>San José Central</v>
          </cell>
          <cell r="P4219" t="str">
            <v>C.T.P. Uladislao Gamez Solano</v>
          </cell>
          <cell r="Q4219">
            <v>4</v>
          </cell>
          <cell r="R4219">
            <v>6150</v>
          </cell>
        </row>
        <row r="4220">
          <cell r="N4220" t="str">
            <v>Centro Educativo</v>
          </cell>
          <cell r="O4220" t="str">
            <v>San José Central</v>
          </cell>
          <cell r="P4220" t="str">
            <v>Caipad Andrea Jiménez</v>
          </cell>
          <cell r="Q4220">
            <v>3</v>
          </cell>
          <cell r="R4220">
            <v>5434</v>
          </cell>
        </row>
        <row r="4221">
          <cell r="N4221" t="str">
            <v>Centro Educativo</v>
          </cell>
          <cell r="O4221" t="str">
            <v>San José Central</v>
          </cell>
          <cell r="P4221" t="str">
            <v>Caipad Ascopa</v>
          </cell>
          <cell r="Q4221">
            <v>3</v>
          </cell>
          <cell r="R4221">
            <v>5447</v>
          </cell>
        </row>
        <row r="4222">
          <cell r="N4222" t="str">
            <v>Centro Educativo</v>
          </cell>
          <cell r="O4222" t="str">
            <v>San José Central</v>
          </cell>
          <cell r="P4222" t="str">
            <v>Caipad Cajane-Asoc. Abriendo Camino</v>
          </cell>
          <cell r="Q4222">
            <v>1</v>
          </cell>
          <cell r="R4222">
            <v>5719</v>
          </cell>
        </row>
        <row r="4223">
          <cell r="N4223" t="str">
            <v>Centro Educativo</v>
          </cell>
          <cell r="O4223" t="str">
            <v>San José Central</v>
          </cell>
          <cell r="P4223" t="str">
            <v>Caipad Funprojopace</v>
          </cell>
          <cell r="Q4223">
            <v>1</v>
          </cell>
          <cell r="R4223">
            <v>5095</v>
          </cell>
        </row>
        <row r="4224">
          <cell r="N4224" t="str">
            <v>Centro Educativo</v>
          </cell>
          <cell r="O4224" t="str">
            <v>San José Central</v>
          </cell>
          <cell r="P4224" t="str">
            <v>Centro Apoyos Infanto Juvenil H.Calderon Guardia</v>
          </cell>
          <cell r="Q4224">
            <v>2</v>
          </cell>
          <cell r="R4224">
            <v>4273</v>
          </cell>
        </row>
        <row r="4225">
          <cell r="N4225" t="str">
            <v>Centro Educativo</v>
          </cell>
          <cell r="O4225" t="str">
            <v>San José Central</v>
          </cell>
          <cell r="P4225" t="str">
            <v>Centro De Apoyo En Pedagogia Hospitalaria Hnn</v>
          </cell>
          <cell r="Q4225">
            <v>1</v>
          </cell>
          <cell r="R4225">
            <v>4238</v>
          </cell>
        </row>
        <row r="4226">
          <cell r="N4226" t="str">
            <v>Centro Educativo</v>
          </cell>
          <cell r="O4226" t="str">
            <v>San José Central</v>
          </cell>
          <cell r="P4226" t="str">
            <v>Cindea Alajuelita</v>
          </cell>
          <cell r="Q4226">
            <v>6</v>
          </cell>
          <cell r="R4226">
            <v>6832</v>
          </cell>
        </row>
        <row r="4227">
          <cell r="N4227" t="str">
            <v>Centro Educativo</v>
          </cell>
          <cell r="O4227" t="str">
            <v>San José Central</v>
          </cell>
          <cell r="P4227" t="str">
            <v>Cindea República De Nicaragua</v>
          </cell>
          <cell r="Q4227">
            <v>1</v>
          </cell>
          <cell r="R4227">
            <v>6675</v>
          </cell>
        </row>
        <row r="4228">
          <cell r="N4228" t="str">
            <v>Centro Educativo</v>
          </cell>
          <cell r="O4228" t="str">
            <v>San José Central</v>
          </cell>
          <cell r="P4228" t="str">
            <v>Cindea Ricardo Jimenez Oreamuno (Cemeja)</v>
          </cell>
          <cell r="Q4228">
            <v>1</v>
          </cell>
          <cell r="R4228">
            <v>4911</v>
          </cell>
        </row>
        <row r="4229">
          <cell r="N4229" t="str">
            <v>Centro Educativo</v>
          </cell>
          <cell r="O4229" t="str">
            <v>San José Central</v>
          </cell>
          <cell r="P4229" t="str">
            <v>Cnvmts. C.T.P. Uladislao Gamez Solano</v>
          </cell>
          <cell r="Q4229">
            <v>4</v>
          </cell>
          <cell r="R4229">
            <v>6245</v>
          </cell>
        </row>
        <row r="4230">
          <cell r="N4230" t="str">
            <v>Centro Educativo</v>
          </cell>
          <cell r="O4230" t="str">
            <v>San José Central</v>
          </cell>
          <cell r="P4230" t="str">
            <v>Cnvmts. Esc. Carolina Dent Alvarado</v>
          </cell>
          <cell r="Q4230">
            <v>1</v>
          </cell>
          <cell r="R4230">
            <v>6245</v>
          </cell>
        </row>
        <row r="4231">
          <cell r="N4231" t="str">
            <v>Centro Educativo</v>
          </cell>
          <cell r="O4231" t="str">
            <v>San José Central</v>
          </cell>
          <cell r="P4231" t="str">
            <v>Cnvmts. Liceo Édgar Cervantes Villalta</v>
          </cell>
          <cell r="Q4231">
            <v>5</v>
          </cell>
          <cell r="R4231">
            <v>6245</v>
          </cell>
        </row>
        <row r="4232">
          <cell r="N4232" t="str">
            <v>Centro Educativo</v>
          </cell>
          <cell r="O4232" t="str">
            <v>San José Central</v>
          </cell>
          <cell r="P4232" t="str">
            <v>Cnvmts. Liceo Ricardo Fernández Guardia</v>
          </cell>
          <cell r="Q4232">
            <v>1</v>
          </cell>
          <cell r="R4232">
            <v>6245</v>
          </cell>
        </row>
        <row r="4233">
          <cell r="N4233" t="str">
            <v>Centro Educativo</v>
          </cell>
          <cell r="O4233" t="str">
            <v>San José Central</v>
          </cell>
          <cell r="P4233" t="str">
            <v>Cnvmts. Liceo Rodrigo Facio Brenes</v>
          </cell>
          <cell r="Q4233">
            <v>3</v>
          </cell>
          <cell r="R4233">
            <v>6245</v>
          </cell>
        </row>
        <row r="4234">
          <cell r="N4234" t="str">
            <v>Centro Educativo</v>
          </cell>
          <cell r="O4234" t="str">
            <v>San José Central</v>
          </cell>
          <cell r="P4234" t="str">
            <v>Colegio El Rosario (Primaria)</v>
          </cell>
          <cell r="Q4234">
            <v>3</v>
          </cell>
          <cell r="R4234">
            <v>317</v>
          </cell>
        </row>
        <row r="4235">
          <cell r="N4235" t="str">
            <v>Centro Educativo</v>
          </cell>
          <cell r="O4235" t="str">
            <v>San José Central</v>
          </cell>
          <cell r="P4235" t="str">
            <v>Colegio El Rosario (Secundaria)</v>
          </cell>
          <cell r="Q4235">
            <v>3</v>
          </cell>
          <cell r="R4235">
            <v>3970</v>
          </cell>
        </row>
        <row r="4236">
          <cell r="N4236" t="str">
            <v>Centro Educativo</v>
          </cell>
          <cell r="O4236" t="str">
            <v>San José Central</v>
          </cell>
          <cell r="P4236" t="str">
            <v>Colegio Republica De Mexico</v>
          </cell>
          <cell r="Q4236">
            <v>2</v>
          </cell>
          <cell r="R4236">
            <v>3957</v>
          </cell>
        </row>
        <row r="4237">
          <cell r="N4237" t="str">
            <v>Centro Educativo</v>
          </cell>
          <cell r="O4237" t="str">
            <v>San José Central</v>
          </cell>
          <cell r="P4237" t="str">
            <v>Colegio Superior De Señoritas</v>
          </cell>
          <cell r="Q4237">
            <v>2</v>
          </cell>
          <cell r="R4237">
            <v>3938</v>
          </cell>
        </row>
        <row r="4238">
          <cell r="N4238" t="str">
            <v>Centro Educativo</v>
          </cell>
          <cell r="O4238" t="str">
            <v>San José Central</v>
          </cell>
          <cell r="P4238" t="str">
            <v>Coned San José</v>
          </cell>
          <cell r="Q4238">
            <v>2</v>
          </cell>
          <cell r="R4238">
            <v>6037</v>
          </cell>
        </row>
        <row r="4239">
          <cell r="N4239" t="str">
            <v>Centro Educativo</v>
          </cell>
          <cell r="O4239" t="str">
            <v>San José Central</v>
          </cell>
          <cell r="P4239" t="str">
            <v>Esc. Abraham Lincoln</v>
          </cell>
          <cell r="Q4239">
            <v>6</v>
          </cell>
          <cell r="R4239">
            <v>358</v>
          </cell>
        </row>
        <row r="4240">
          <cell r="N4240" t="str">
            <v>Centro Educativo</v>
          </cell>
          <cell r="O4240" t="str">
            <v>San José Central</v>
          </cell>
          <cell r="P4240" t="str">
            <v>Esc. Abraham Lincoln</v>
          </cell>
          <cell r="Q4240">
            <v>6</v>
          </cell>
          <cell r="R4240">
            <v>4269</v>
          </cell>
        </row>
        <row r="4241">
          <cell r="N4241" t="str">
            <v>Centro Educativo</v>
          </cell>
          <cell r="O4241" t="str">
            <v>San José Central</v>
          </cell>
          <cell r="P4241" t="str">
            <v>Esc. Buenaventura Corrales</v>
          </cell>
          <cell r="Q4241">
            <v>2</v>
          </cell>
          <cell r="R4241">
            <v>315</v>
          </cell>
        </row>
        <row r="4242">
          <cell r="N4242" t="str">
            <v>Centro Educativo</v>
          </cell>
          <cell r="O4242" t="str">
            <v>San José Central</v>
          </cell>
          <cell r="P4242" t="str">
            <v>Esc. Buenaventura Corrales</v>
          </cell>
          <cell r="Q4242">
            <v>2</v>
          </cell>
          <cell r="R4242">
            <v>4254</v>
          </cell>
        </row>
        <row r="4243">
          <cell r="N4243" t="str">
            <v>Centro Educativo</v>
          </cell>
          <cell r="O4243" t="str">
            <v>San José Central</v>
          </cell>
          <cell r="P4243" t="str">
            <v>Esc. Calle El Alto</v>
          </cell>
          <cell r="Q4243">
            <v>6</v>
          </cell>
          <cell r="R4243">
            <v>393</v>
          </cell>
        </row>
        <row r="4244">
          <cell r="N4244" t="str">
            <v>Centro Educativo</v>
          </cell>
          <cell r="O4244" t="str">
            <v>San José Central</v>
          </cell>
          <cell r="P4244" t="str">
            <v>Esc. Carmen Lyra</v>
          </cell>
          <cell r="Q4244">
            <v>6</v>
          </cell>
          <cell r="R4244">
            <v>311</v>
          </cell>
        </row>
        <row r="4245">
          <cell r="N4245" t="str">
            <v>Centro Educativo</v>
          </cell>
          <cell r="O4245" t="str">
            <v>San José Central</v>
          </cell>
          <cell r="P4245" t="str">
            <v>Esc. Carmen Lyra</v>
          </cell>
          <cell r="Q4245">
            <v>6</v>
          </cell>
          <cell r="R4245">
            <v>4350</v>
          </cell>
        </row>
        <row r="4246">
          <cell r="N4246" t="str">
            <v>Centro Educativo</v>
          </cell>
          <cell r="O4246" t="str">
            <v>San José Central</v>
          </cell>
          <cell r="P4246" t="str">
            <v>Esc. Carolina Dent Alvarado</v>
          </cell>
          <cell r="Q4246">
            <v>1</v>
          </cell>
          <cell r="R4246">
            <v>321</v>
          </cell>
        </row>
        <row r="4247">
          <cell r="N4247" t="str">
            <v>Centro Educativo</v>
          </cell>
          <cell r="O4247" t="str">
            <v>San José Central</v>
          </cell>
          <cell r="P4247" t="str">
            <v>Esc. Central De San Sebastian</v>
          </cell>
          <cell r="Q4247">
            <v>1</v>
          </cell>
          <cell r="R4247">
            <v>4357</v>
          </cell>
        </row>
        <row r="4248">
          <cell r="N4248" t="str">
            <v>Centro Educativo</v>
          </cell>
          <cell r="O4248" t="str">
            <v>San José Central</v>
          </cell>
          <cell r="P4248" t="str">
            <v>Esc. Central San Sebastián</v>
          </cell>
          <cell r="Q4248">
            <v>1</v>
          </cell>
          <cell r="R4248">
            <v>568</v>
          </cell>
        </row>
        <row r="4249">
          <cell r="N4249" t="str">
            <v>Centro Educativo</v>
          </cell>
          <cell r="O4249" t="str">
            <v>San José Central</v>
          </cell>
          <cell r="P4249" t="str">
            <v>Esc. Centro America</v>
          </cell>
          <cell r="Q4249">
            <v>4</v>
          </cell>
          <cell r="R4249">
            <v>4301</v>
          </cell>
        </row>
        <row r="4250">
          <cell r="N4250" t="str">
            <v>Centro Educativo</v>
          </cell>
          <cell r="O4250" t="str">
            <v>San José Central</v>
          </cell>
          <cell r="P4250" t="str">
            <v>Esc. Centroamérica</v>
          </cell>
          <cell r="Q4250">
            <v>4</v>
          </cell>
          <cell r="R4250">
            <v>441</v>
          </cell>
        </row>
        <row r="4251">
          <cell r="N4251" t="str">
            <v>Centro Educativo</v>
          </cell>
          <cell r="O4251" t="str">
            <v>San José Central</v>
          </cell>
          <cell r="P4251" t="str">
            <v>Esc. Cipreses</v>
          </cell>
          <cell r="Q4251">
            <v>4</v>
          </cell>
          <cell r="R4251">
            <v>457</v>
          </cell>
        </row>
        <row r="4252">
          <cell r="N4252" t="str">
            <v>Centro Educativo</v>
          </cell>
          <cell r="O4252" t="str">
            <v>San José Central</v>
          </cell>
          <cell r="P4252" t="str">
            <v>Esc. Ciudadelas Unidas</v>
          </cell>
          <cell r="Q4252">
            <v>6</v>
          </cell>
          <cell r="R4252">
            <v>356</v>
          </cell>
        </row>
        <row r="4253">
          <cell r="N4253" t="str">
            <v>Centro Educativo</v>
          </cell>
          <cell r="O4253" t="str">
            <v>San José Central</v>
          </cell>
          <cell r="P4253" t="str">
            <v>Esc. Concepcion</v>
          </cell>
          <cell r="Q4253">
            <v>6</v>
          </cell>
          <cell r="R4253">
            <v>4284</v>
          </cell>
        </row>
        <row r="4254">
          <cell r="N4254" t="str">
            <v>Centro Educativo</v>
          </cell>
          <cell r="O4254" t="str">
            <v>San José Central</v>
          </cell>
          <cell r="P4254" t="str">
            <v>Esc. Concepción</v>
          </cell>
          <cell r="Q4254">
            <v>6</v>
          </cell>
          <cell r="R4254">
            <v>330</v>
          </cell>
        </row>
        <row r="4255">
          <cell r="N4255" t="str">
            <v>Centro Educativo</v>
          </cell>
          <cell r="O4255" t="str">
            <v>San José Central</v>
          </cell>
          <cell r="P4255" t="str">
            <v>Esc. Doctor Jose María Castro Madriz</v>
          </cell>
          <cell r="Q4255">
            <v>3</v>
          </cell>
          <cell r="R4255">
            <v>369</v>
          </cell>
        </row>
        <row r="4256">
          <cell r="N4256" t="str">
            <v>Centro Educativo</v>
          </cell>
          <cell r="O4256" t="str">
            <v>San José Central</v>
          </cell>
          <cell r="P4256" t="str">
            <v>Esc. El Llano</v>
          </cell>
          <cell r="Q4256">
            <v>6</v>
          </cell>
          <cell r="R4256">
            <v>340</v>
          </cell>
        </row>
        <row r="4257">
          <cell r="N4257" t="str">
            <v>Centro Educativo</v>
          </cell>
          <cell r="O4257" t="str">
            <v>San José Central</v>
          </cell>
          <cell r="P4257" t="str">
            <v>Esc. España</v>
          </cell>
          <cell r="Q4257">
            <v>2</v>
          </cell>
          <cell r="R4257">
            <v>344</v>
          </cell>
        </row>
        <row r="4258">
          <cell r="N4258" t="str">
            <v>Centro Educativo</v>
          </cell>
          <cell r="O4258" t="str">
            <v>San José Central</v>
          </cell>
          <cell r="P4258" t="str">
            <v>Esc. General Manuel Belgrano González</v>
          </cell>
          <cell r="Q4258">
            <v>5</v>
          </cell>
          <cell r="R4258">
            <v>388</v>
          </cell>
        </row>
        <row r="4259">
          <cell r="N4259" t="str">
            <v>Centro Educativo</v>
          </cell>
          <cell r="O4259" t="str">
            <v>San José Central</v>
          </cell>
          <cell r="P4259" t="str">
            <v>Esc. Granadilla Norte</v>
          </cell>
          <cell r="Q4259">
            <v>4</v>
          </cell>
          <cell r="R4259">
            <v>438</v>
          </cell>
        </row>
        <row r="4260">
          <cell r="N4260" t="str">
            <v>Centro Educativo</v>
          </cell>
          <cell r="O4260" t="str">
            <v>San José Central</v>
          </cell>
          <cell r="P4260" t="str">
            <v>Esc. Granadilla Norte</v>
          </cell>
          <cell r="Q4260">
            <v>4</v>
          </cell>
          <cell r="R4260">
            <v>4318</v>
          </cell>
        </row>
        <row r="4261">
          <cell r="N4261" t="str">
            <v>Centro Educativo</v>
          </cell>
          <cell r="O4261" t="str">
            <v>San José Central</v>
          </cell>
          <cell r="P4261" t="str">
            <v>Esc. Hatillo 2</v>
          </cell>
          <cell r="Q4261">
            <v>5</v>
          </cell>
          <cell r="R4261">
            <v>463</v>
          </cell>
        </row>
        <row r="4262">
          <cell r="N4262" t="str">
            <v>Centro Educativo</v>
          </cell>
          <cell r="O4262" t="str">
            <v>San José Central</v>
          </cell>
          <cell r="P4262" t="str">
            <v>Esc. Hospital Nacional De Niños</v>
          </cell>
          <cell r="Q4262">
            <v>1</v>
          </cell>
          <cell r="R4262">
            <v>6642</v>
          </cell>
        </row>
        <row r="4263">
          <cell r="N4263" t="str">
            <v>Centro Educativo</v>
          </cell>
          <cell r="O4263" t="str">
            <v>San José Central</v>
          </cell>
          <cell r="P4263" t="str">
            <v>Esc. Ismael Coto Fernández</v>
          </cell>
          <cell r="Q4263">
            <v>6</v>
          </cell>
          <cell r="R4263">
            <v>431</v>
          </cell>
        </row>
        <row r="4264">
          <cell r="N4264" t="str">
            <v>Centro Educativo</v>
          </cell>
          <cell r="O4264" t="str">
            <v>San José Central</v>
          </cell>
          <cell r="P4264" t="str">
            <v>Esc. Jorge Debravo</v>
          </cell>
          <cell r="Q4264">
            <v>5</v>
          </cell>
          <cell r="R4264">
            <v>469</v>
          </cell>
        </row>
        <row r="4265">
          <cell r="N4265" t="str">
            <v>Centro Educativo</v>
          </cell>
          <cell r="O4265" t="str">
            <v>San José Central</v>
          </cell>
          <cell r="P4265" t="str">
            <v>Esc. Jorge Debravo</v>
          </cell>
          <cell r="Q4265">
            <v>5</v>
          </cell>
          <cell r="R4265">
            <v>5226</v>
          </cell>
        </row>
        <row r="4266">
          <cell r="N4266" t="str">
            <v>Centro Educativo</v>
          </cell>
          <cell r="O4266" t="str">
            <v>San José Central</v>
          </cell>
          <cell r="P4266" t="str">
            <v>Esc. José Ángel Vieto Rangel</v>
          </cell>
          <cell r="Q4266">
            <v>4</v>
          </cell>
          <cell r="R4266">
            <v>349</v>
          </cell>
        </row>
        <row r="4267">
          <cell r="N4267" t="str">
            <v>Centro Educativo</v>
          </cell>
          <cell r="O4267" t="str">
            <v>San José Central</v>
          </cell>
          <cell r="P4267" t="str">
            <v>Esc. José María Zeledón Brenes</v>
          </cell>
          <cell r="Q4267">
            <v>4</v>
          </cell>
          <cell r="R4267">
            <v>471</v>
          </cell>
        </row>
        <row r="4268">
          <cell r="N4268" t="str">
            <v>Centro Educativo</v>
          </cell>
          <cell r="O4268" t="str">
            <v>San José Central</v>
          </cell>
          <cell r="P4268" t="str">
            <v>Esc. Josefita Jurado De Alvarado</v>
          </cell>
          <cell r="Q4268">
            <v>4</v>
          </cell>
          <cell r="R4268">
            <v>436</v>
          </cell>
        </row>
        <row r="4269">
          <cell r="N4269" t="str">
            <v>Centro Educativo</v>
          </cell>
          <cell r="O4269" t="str">
            <v>San José Central</v>
          </cell>
          <cell r="P4269" t="str">
            <v>Esc. Juan Santamaria</v>
          </cell>
          <cell r="Q4269">
            <v>4</v>
          </cell>
          <cell r="R4269">
            <v>4249</v>
          </cell>
        </row>
        <row r="4270">
          <cell r="N4270" t="str">
            <v>Centro Educativo</v>
          </cell>
          <cell r="O4270" t="str">
            <v>San José Central</v>
          </cell>
          <cell r="P4270" t="str">
            <v>Esc. Juan Santamaría</v>
          </cell>
          <cell r="Q4270">
            <v>4</v>
          </cell>
          <cell r="R4270">
            <v>335</v>
          </cell>
        </row>
        <row r="4271">
          <cell r="N4271" t="str">
            <v>Centro Educativo</v>
          </cell>
          <cell r="O4271" t="str">
            <v>San José Central</v>
          </cell>
          <cell r="P4271" t="str">
            <v>Esc. La Lía</v>
          </cell>
          <cell r="Q4271">
            <v>4</v>
          </cell>
          <cell r="R4271">
            <v>459</v>
          </cell>
        </row>
        <row r="4272">
          <cell r="N4272" t="str">
            <v>Centro Educativo</v>
          </cell>
          <cell r="O4272" t="str">
            <v>San José Central</v>
          </cell>
          <cell r="P4272" t="str">
            <v>Esc. Los Filtros</v>
          </cell>
          <cell r="Q4272">
            <v>6</v>
          </cell>
          <cell r="R4272">
            <v>5342</v>
          </cell>
        </row>
        <row r="4273">
          <cell r="N4273" t="str">
            <v>Centro Educativo</v>
          </cell>
          <cell r="O4273" t="str">
            <v>San José Central</v>
          </cell>
          <cell r="P4273" t="str">
            <v>Esc. Los Pinos</v>
          </cell>
          <cell r="Q4273">
            <v>6</v>
          </cell>
          <cell r="R4273">
            <v>472</v>
          </cell>
        </row>
        <row r="4274">
          <cell r="N4274" t="str">
            <v>Centro Educativo</v>
          </cell>
          <cell r="O4274" t="str">
            <v>San José Central</v>
          </cell>
          <cell r="P4274" t="str">
            <v>Esc. Marcelino García Flamenco</v>
          </cell>
          <cell r="Q4274">
            <v>2</v>
          </cell>
          <cell r="R4274">
            <v>347</v>
          </cell>
        </row>
        <row r="4275">
          <cell r="N4275" t="str">
            <v>Centro Educativo</v>
          </cell>
          <cell r="O4275" t="str">
            <v>San José Central</v>
          </cell>
          <cell r="P4275" t="str">
            <v>Esc. María Auxiliadora</v>
          </cell>
          <cell r="Q4275">
            <v>1</v>
          </cell>
          <cell r="R4275">
            <v>389</v>
          </cell>
        </row>
        <row r="4276">
          <cell r="N4276" t="str">
            <v>Centro Educativo</v>
          </cell>
          <cell r="O4276" t="str">
            <v>San José Central</v>
          </cell>
          <cell r="P4276" t="str">
            <v>Esc. Mauro Fernández Acuña</v>
          </cell>
          <cell r="Q4276">
            <v>1</v>
          </cell>
          <cell r="R4276">
            <v>387</v>
          </cell>
        </row>
        <row r="4277">
          <cell r="N4277" t="str">
            <v>Centro Educativo</v>
          </cell>
          <cell r="O4277" t="str">
            <v>San José Central</v>
          </cell>
          <cell r="P4277" t="str">
            <v>Esc. Miguel De Cervantes Saavedra</v>
          </cell>
          <cell r="Q4277">
            <v>5</v>
          </cell>
          <cell r="R4277">
            <v>454</v>
          </cell>
        </row>
        <row r="4278">
          <cell r="N4278" t="str">
            <v>Centro Educativo</v>
          </cell>
          <cell r="O4278" t="str">
            <v>San José Central</v>
          </cell>
          <cell r="P4278" t="str">
            <v>Esc. Música De San José</v>
          </cell>
          <cell r="Q4278">
            <v>4</v>
          </cell>
          <cell r="R4278">
            <v>6678</v>
          </cell>
        </row>
        <row r="4279">
          <cell r="N4279" t="str">
            <v>Centro Educativo</v>
          </cell>
          <cell r="O4279" t="str">
            <v>San José Central</v>
          </cell>
          <cell r="P4279" t="str">
            <v>Esc. Naciones Unidas</v>
          </cell>
          <cell r="Q4279">
            <v>2</v>
          </cell>
          <cell r="R4279">
            <v>394</v>
          </cell>
        </row>
        <row r="4280">
          <cell r="N4280" t="str">
            <v>Centro Educativo</v>
          </cell>
          <cell r="O4280" t="str">
            <v>San José Central</v>
          </cell>
          <cell r="P4280" t="str">
            <v>Esc. Napoleón Quesada Salazar</v>
          </cell>
          <cell r="Q4280">
            <v>3</v>
          </cell>
          <cell r="R4280">
            <v>447</v>
          </cell>
        </row>
        <row r="4281">
          <cell r="N4281" t="str">
            <v>Centro Educativo</v>
          </cell>
          <cell r="O4281" t="str">
            <v>San José Central</v>
          </cell>
          <cell r="P4281" t="str">
            <v>Esc. Niño Jesús De Praga (Hospital)</v>
          </cell>
          <cell r="Q4281">
            <v>1</v>
          </cell>
          <cell r="R4281">
            <v>395</v>
          </cell>
        </row>
        <row r="4282">
          <cell r="N4282" t="str">
            <v>Centro Educativo</v>
          </cell>
          <cell r="O4282" t="str">
            <v>San José Central</v>
          </cell>
          <cell r="P4282" t="str">
            <v>Esc. Omar Dengo Guerrero</v>
          </cell>
          <cell r="Q4282">
            <v>1</v>
          </cell>
          <cell r="R4282">
            <v>397</v>
          </cell>
        </row>
        <row r="4283">
          <cell r="N4283" t="str">
            <v>Centro Educativo</v>
          </cell>
          <cell r="O4283" t="str">
            <v>San José Central</v>
          </cell>
          <cell r="P4283" t="str">
            <v>Esc. Omar Dengo Guerrero</v>
          </cell>
          <cell r="Q4283">
            <v>1</v>
          </cell>
          <cell r="R4283">
            <v>4278</v>
          </cell>
        </row>
        <row r="4284">
          <cell r="N4284" t="str">
            <v>Centro Educativo</v>
          </cell>
          <cell r="O4284" t="str">
            <v>San José Central</v>
          </cell>
          <cell r="P4284" t="str">
            <v>Esc. Pacifica Fernandez Oreamuno</v>
          </cell>
          <cell r="Q4284">
            <v>5</v>
          </cell>
          <cell r="R4284">
            <v>4250</v>
          </cell>
        </row>
        <row r="4285">
          <cell r="N4285" t="str">
            <v>Centro Educativo</v>
          </cell>
          <cell r="O4285" t="str">
            <v>San José Central</v>
          </cell>
          <cell r="P4285" t="str">
            <v>Esc. Pacífica Fernández Oreamuno</v>
          </cell>
          <cell r="Q4285">
            <v>5</v>
          </cell>
          <cell r="R4285">
            <v>379</v>
          </cell>
        </row>
        <row r="4286">
          <cell r="N4286" t="str">
            <v>Centro Educativo</v>
          </cell>
          <cell r="O4286" t="str">
            <v>San José Central</v>
          </cell>
          <cell r="P4286" t="str">
            <v>Esc. Quince De Agosto</v>
          </cell>
          <cell r="Q4286">
            <v>4</v>
          </cell>
          <cell r="R4286">
            <v>415</v>
          </cell>
        </row>
        <row r="4287">
          <cell r="N4287" t="str">
            <v>Centro Educativo</v>
          </cell>
          <cell r="O4287" t="str">
            <v>San José Central</v>
          </cell>
          <cell r="P4287" t="str">
            <v>Esc. Quince De Agosto</v>
          </cell>
          <cell r="Q4287">
            <v>4</v>
          </cell>
          <cell r="R4287">
            <v>4300</v>
          </cell>
        </row>
        <row r="4288">
          <cell r="N4288" t="str">
            <v>Centro Educativo</v>
          </cell>
          <cell r="O4288" t="str">
            <v>San José Central</v>
          </cell>
          <cell r="P4288" t="str">
            <v>Esc. Quince De Setiembre</v>
          </cell>
          <cell r="Q4288">
            <v>5</v>
          </cell>
          <cell r="R4288">
            <v>329</v>
          </cell>
        </row>
        <row r="4289">
          <cell r="N4289" t="str">
            <v>Centro Educativo</v>
          </cell>
          <cell r="O4289" t="str">
            <v>San José Central</v>
          </cell>
          <cell r="P4289" t="str">
            <v>Esc. Quince De Setiembre</v>
          </cell>
          <cell r="Q4289">
            <v>5</v>
          </cell>
          <cell r="R4289">
            <v>4306</v>
          </cell>
        </row>
        <row r="4290">
          <cell r="N4290" t="str">
            <v>Centro Educativo</v>
          </cell>
          <cell r="O4290" t="str">
            <v>San José Central</v>
          </cell>
          <cell r="P4290" t="str">
            <v>Esc. República De Chile</v>
          </cell>
          <cell r="Q4290">
            <v>2</v>
          </cell>
          <cell r="R4290">
            <v>410</v>
          </cell>
        </row>
        <row r="4291">
          <cell r="N4291" t="str">
            <v>Centro Educativo</v>
          </cell>
          <cell r="O4291" t="str">
            <v>San José Central</v>
          </cell>
          <cell r="P4291" t="str">
            <v>Esc. Republica De Haiti</v>
          </cell>
          <cell r="Q4291">
            <v>1</v>
          </cell>
          <cell r="R4291">
            <v>4356</v>
          </cell>
        </row>
        <row r="4292">
          <cell r="N4292" t="str">
            <v>Centro Educativo</v>
          </cell>
          <cell r="O4292" t="str">
            <v>San José Central</v>
          </cell>
          <cell r="P4292" t="str">
            <v>Esc. República De Haití</v>
          </cell>
          <cell r="Q4292">
            <v>1</v>
          </cell>
          <cell r="R4292">
            <v>542</v>
          </cell>
        </row>
        <row r="4293">
          <cell r="N4293" t="str">
            <v>Centro Educativo</v>
          </cell>
          <cell r="O4293" t="str">
            <v>San José Central</v>
          </cell>
          <cell r="P4293" t="str">
            <v>Esc. República De Nicaragua</v>
          </cell>
          <cell r="Q4293">
            <v>1</v>
          </cell>
          <cell r="R4293">
            <v>413</v>
          </cell>
        </row>
        <row r="4294">
          <cell r="N4294" t="str">
            <v>Centro Educativo</v>
          </cell>
          <cell r="O4294" t="str">
            <v>San José Central</v>
          </cell>
          <cell r="P4294" t="str">
            <v>Esc. República De Paraguay</v>
          </cell>
          <cell r="Q4294">
            <v>5</v>
          </cell>
          <cell r="R4294">
            <v>363</v>
          </cell>
        </row>
        <row r="4295">
          <cell r="N4295" t="str">
            <v>Centro Educativo</v>
          </cell>
          <cell r="O4295" t="str">
            <v>San José Central</v>
          </cell>
          <cell r="P4295" t="str">
            <v>Esc. Republica Del Paraguay</v>
          </cell>
          <cell r="Q4295">
            <v>5</v>
          </cell>
          <cell r="R4295">
            <v>4283</v>
          </cell>
        </row>
        <row r="4296">
          <cell r="N4296" t="str">
            <v>Centro Educativo</v>
          </cell>
          <cell r="O4296" t="str">
            <v>San José Central</v>
          </cell>
          <cell r="P4296" t="str">
            <v>Esc. República Del Perú-Vitalia Madrigal A.</v>
          </cell>
          <cell r="Q4296">
            <v>2</v>
          </cell>
          <cell r="R4296">
            <v>5516</v>
          </cell>
        </row>
        <row r="4297">
          <cell r="N4297" t="str">
            <v>Centro Educativo</v>
          </cell>
          <cell r="O4297" t="str">
            <v>San José Central</v>
          </cell>
          <cell r="P4297" t="str">
            <v>Esc. República Dominicana</v>
          </cell>
          <cell r="Q4297">
            <v>3</v>
          </cell>
          <cell r="R4297">
            <v>426</v>
          </cell>
        </row>
        <row r="4298">
          <cell r="N4298" t="str">
            <v>Centro Educativo</v>
          </cell>
          <cell r="O4298" t="str">
            <v>San José Central</v>
          </cell>
          <cell r="P4298" t="str">
            <v>Esc. Ricardo Jiménez Oreamuno</v>
          </cell>
          <cell r="Q4298">
            <v>1</v>
          </cell>
          <cell r="R4298">
            <v>414</v>
          </cell>
        </row>
        <row r="4299">
          <cell r="N4299" t="str">
            <v>Centro Educativo</v>
          </cell>
          <cell r="O4299" t="str">
            <v>San José Central</v>
          </cell>
          <cell r="P4299" t="str">
            <v>Esc. San Felipe</v>
          </cell>
          <cell r="Q4299">
            <v>6</v>
          </cell>
          <cell r="R4299">
            <v>428</v>
          </cell>
        </row>
        <row r="4300">
          <cell r="N4300" t="str">
            <v>Centro Educativo</v>
          </cell>
          <cell r="O4300" t="str">
            <v>San José Central</v>
          </cell>
          <cell r="P4300" t="str">
            <v>Esc. San Felipe</v>
          </cell>
          <cell r="Q4300">
            <v>6</v>
          </cell>
          <cell r="R4300">
            <v>4319</v>
          </cell>
        </row>
        <row r="4301">
          <cell r="N4301" t="str">
            <v>Centro Educativo</v>
          </cell>
          <cell r="O4301" t="str">
            <v>San José Central</v>
          </cell>
          <cell r="P4301" t="str">
            <v>Esc. Santa Marta</v>
          </cell>
          <cell r="Q4301">
            <v>3</v>
          </cell>
          <cell r="R4301">
            <v>462</v>
          </cell>
        </row>
        <row r="4302">
          <cell r="N4302" t="str">
            <v>Centro Educativo</v>
          </cell>
          <cell r="O4302" t="str">
            <v>San José Central</v>
          </cell>
          <cell r="P4302" t="str">
            <v>Esc. Tejarcillos</v>
          </cell>
          <cell r="Q4302">
            <v>6</v>
          </cell>
          <cell r="R4302">
            <v>353</v>
          </cell>
        </row>
        <row r="4303">
          <cell r="N4303" t="str">
            <v>Centro Educativo</v>
          </cell>
          <cell r="O4303" t="str">
            <v>San José Central</v>
          </cell>
          <cell r="P4303" t="str">
            <v>Guardería Infantil Niño Jesús</v>
          </cell>
          <cell r="Q4303">
            <v>1</v>
          </cell>
          <cell r="R4303">
            <v>416</v>
          </cell>
        </row>
        <row r="4304">
          <cell r="N4304" t="str">
            <v>Centro Educativo</v>
          </cell>
          <cell r="O4304" t="str">
            <v>San José Central</v>
          </cell>
          <cell r="P4304" t="str">
            <v>Hogares Madre De Dios</v>
          </cell>
          <cell r="Q4304">
            <v>1</v>
          </cell>
          <cell r="R4304">
            <v>6155</v>
          </cell>
        </row>
        <row r="4305">
          <cell r="N4305" t="str">
            <v>Centro Educativo</v>
          </cell>
          <cell r="O4305" t="str">
            <v>San José Central</v>
          </cell>
          <cell r="P4305" t="str">
            <v>Ins.Reh. Ciegos Hellen Keller</v>
          </cell>
          <cell r="Q4305">
            <v>3</v>
          </cell>
          <cell r="R4305">
            <v>4242</v>
          </cell>
        </row>
        <row r="4306">
          <cell r="N4306" t="str">
            <v>Centro Educativo</v>
          </cell>
          <cell r="O4306" t="str">
            <v>San José Central</v>
          </cell>
          <cell r="P4306" t="str">
            <v>Instituto Andrea Jiménez</v>
          </cell>
          <cell r="Q4306">
            <v>3</v>
          </cell>
          <cell r="R4306">
            <v>4241</v>
          </cell>
        </row>
        <row r="4307">
          <cell r="N4307" t="str">
            <v>Centro Educativo</v>
          </cell>
          <cell r="O4307" t="str">
            <v>San José Central</v>
          </cell>
          <cell r="P4307" t="str">
            <v>Instituto Hellen Keller (Secundaria)</v>
          </cell>
          <cell r="Q4307">
            <v>3</v>
          </cell>
          <cell r="R4307">
            <v>5287</v>
          </cell>
        </row>
        <row r="4308">
          <cell r="N4308" t="str">
            <v>Centro Educativo</v>
          </cell>
          <cell r="O4308" t="str">
            <v>San José Central</v>
          </cell>
          <cell r="P4308" t="str">
            <v>Ipec 15 De Setiembre</v>
          </cell>
          <cell r="Q4308">
            <v>5</v>
          </cell>
          <cell r="R4308">
            <v>4830</v>
          </cell>
        </row>
        <row r="4309">
          <cell r="N4309" t="str">
            <v>Centro Educativo</v>
          </cell>
          <cell r="O4309" t="str">
            <v>San José Central</v>
          </cell>
          <cell r="P4309" t="str">
            <v>J.N. Arturo Urien Galloso</v>
          </cell>
          <cell r="Q4309">
            <v>2</v>
          </cell>
          <cell r="R4309">
            <v>453</v>
          </cell>
        </row>
        <row r="4310">
          <cell r="N4310" t="str">
            <v>Centro Educativo</v>
          </cell>
          <cell r="O4310" t="str">
            <v>San José Central</v>
          </cell>
          <cell r="P4310" t="str">
            <v>J.N. Colonia Kennedy</v>
          </cell>
          <cell r="Q4310">
            <v>1</v>
          </cell>
          <cell r="R4310">
            <v>486</v>
          </cell>
        </row>
        <row r="4311">
          <cell r="N4311" t="str">
            <v>Centro Educativo</v>
          </cell>
          <cell r="O4311" t="str">
            <v>San José Central</v>
          </cell>
          <cell r="P4311" t="str">
            <v>J.N. Concepcion</v>
          </cell>
          <cell r="Q4311">
            <v>6</v>
          </cell>
          <cell r="R4311">
            <v>331</v>
          </cell>
        </row>
        <row r="4312">
          <cell r="N4312" t="str">
            <v>Centro Educativo</v>
          </cell>
          <cell r="O4312" t="str">
            <v>San José Central</v>
          </cell>
          <cell r="P4312" t="str">
            <v>J.N. Cristo Rey</v>
          </cell>
          <cell r="Q4312">
            <v>1</v>
          </cell>
          <cell r="R4312">
            <v>384</v>
          </cell>
        </row>
        <row r="4313">
          <cell r="N4313" t="str">
            <v>Centro Educativo</v>
          </cell>
          <cell r="O4313" t="str">
            <v>San José Central</v>
          </cell>
          <cell r="P4313" t="str">
            <v>J.N. Ismael Coto Fernandez</v>
          </cell>
          <cell r="Q4313">
            <v>6</v>
          </cell>
          <cell r="R4313">
            <v>430</v>
          </cell>
        </row>
        <row r="4314">
          <cell r="N4314" t="str">
            <v>Centro Educativo</v>
          </cell>
          <cell r="O4314" t="str">
            <v>San José Central</v>
          </cell>
          <cell r="P4314" t="str">
            <v>J.N. Jorge Debravo</v>
          </cell>
          <cell r="Q4314">
            <v>5</v>
          </cell>
          <cell r="R4314">
            <v>467</v>
          </cell>
        </row>
        <row r="4315">
          <cell r="N4315" t="str">
            <v>Centro Educativo</v>
          </cell>
          <cell r="O4315" t="str">
            <v>San José Central</v>
          </cell>
          <cell r="P4315" t="str">
            <v>J.N. Justo A. Facio</v>
          </cell>
          <cell r="Q4315">
            <v>2</v>
          </cell>
          <cell r="R4315">
            <v>451</v>
          </cell>
        </row>
        <row r="4316">
          <cell r="N4316" t="str">
            <v>Centro Educativo</v>
          </cell>
          <cell r="O4316" t="str">
            <v>San José Central</v>
          </cell>
          <cell r="P4316" t="str">
            <v>J.N. Lilia Ramos Valverde</v>
          </cell>
          <cell r="Q4316">
            <v>1</v>
          </cell>
          <cell r="R4316">
            <v>452</v>
          </cell>
        </row>
        <row r="4317">
          <cell r="N4317" t="str">
            <v>Centro Educativo</v>
          </cell>
          <cell r="O4317" t="str">
            <v>San José Central</v>
          </cell>
          <cell r="P4317" t="str">
            <v>J.N. Manuel Belgrano</v>
          </cell>
          <cell r="Q4317">
            <v>5</v>
          </cell>
          <cell r="R4317">
            <v>4918</v>
          </cell>
        </row>
        <row r="4318">
          <cell r="N4318" t="str">
            <v>Centro Educativo</v>
          </cell>
          <cell r="O4318" t="str">
            <v>San José Central</v>
          </cell>
          <cell r="P4318" t="str">
            <v>J.N. Maternal Montesoriano</v>
          </cell>
          <cell r="Q4318">
            <v>2</v>
          </cell>
          <cell r="R4318">
            <v>392</v>
          </cell>
        </row>
        <row r="4319">
          <cell r="N4319" t="str">
            <v>Centro Educativo</v>
          </cell>
          <cell r="O4319" t="str">
            <v>San José Central</v>
          </cell>
          <cell r="P4319" t="str">
            <v>J.N. Miguel De Cervantes Saavedra</v>
          </cell>
          <cell r="Q4319">
            <v>5</v>
          </cell>
          <cell r="R4319">
            <v>355</v>
          </cell>
        </row>
        <row r="4320">
          <cell r="N4320" t="str">
            <v>Centro Educativo</v>
          </cell>
          <cell r="O4320" t="str">
            <v>San José Central</v>
          </cell>
          <cell r="P4320" t="str">
            <v>J.N. Napoleon Quesada</v>
          </cell>
          <cell r="Q4320">
            <v>3</v>
          </cell>
          <cell r="R4320">
            <v>446</v>
          </cell>
        </row>
        <row r="4321">
          <cell r="N4321" t="str">
            <v>Centro Educativo</v>
          </cell>
          <cell r="O4321" t="str">
            <v>San José Central</v>
          </cell>
          <cell r="P4321" t="str">
            <v>J.N. Omar Dengo Guerrero</v>
          </cell>
          <cell r="Q4321">
            <v>1</v>
          </cell>
          <cell r="R4321">
            <v>371</v>
          </cell>
        </row>
        <row r="4322">
          <cell r="N4322" t="str">
            <v>Centro Educativo</v>
          </cell>
          <cell r="O4322" t="str">
            <v>San José Central</v>
          </cell>
          <cell r="P4322" t="str">
            <v>J.N. Republica De Haiti</v>
          </cell>
          <cell r="Q4322">
            <v>1</v>
          </cell>
          <cell r="R4322">
            <v>541</v>
          </cell>
        </row>
        <row r="4323">
          <cell r="N4323" t="str">
            <v>Centro Educativo</v>
          </cell>
          <cell r="O4323" t="str">
            <v>San José Central</v>
          </cell>
          <cell r="P4323" t="str">
            <v>J.N. Republica Del Paraguay</v>
          </cell>
          <cell r="Q4323">
            <v>5</v>
          </cell>
          <cell r="R4323">
            <v>364</v>
          </cell>
        </row>
        <row r="4324">
          <cell r="N4324" t="str">
            <v>Centro Educativo</v>
          </cell>
          <cell r="O4324" t="str">
            <v>San José Central</v>
          </cell>
          <cell r="P4324" t="str">
            <v>J.N. Republica Dominicana</v>
          </cell>
          <cell r="Q4324">
            <v>3</v>
          </cell>
          <cell r="R4324">
            <v>427</v>
          </cell>
        </row>
        <row r="4325">
          <cell r="N4325" t="str">
            <v>Centro Educativo</v>
          </cell>
          <cell r="O4325" t="str">
            <v>San José Central</v>
          </cell>
          <cell r="P4325" t="str">
            <v>J.N. Republica Popular China</v>
          </cell>
          <cell r="Q4325">
            <v>6</v>
          </cell>
          <cell r="R4325">
            <v>417</v>
          </cell>
        </row>
        <row r="4326">
          <cell r="N4326" t="str">
            <v>Centro Educativo</v>
          </cell>
          <cell r="O4326" t="str">
            <v>San José Central</v>
          </cell>
          <cell r="P4326" t="str">
            <v>J.N. República Popular China</v>
          </cell>
          <cell r="Q4326">
            <v>6</v>
          </cell>
          <cell r="R4326">
            <v>6871</v>
          </cell>
        </row>
        <row r="4327">
          <cell r="N4327" t="str">
            <v>Centro Educativo</v>
          </cell>
          <cell r="O4327" t="str">
            <v>San José Central</v>
          </cell>
          <cell r="P4327" t="str">
            <v>J.N. San Sebastian</v>
          </cell>
          <cell r="Q4327">
            <v>1</v>
          </cell>
          <cell r="R4327">
            <v>569</v>
          </cell>
        </row>
        <row r="4328">
          <cell r="N4328" t="str">
            <v>Centro Educativo</v>
          </cell>
          <cell r="O4328" t="str">
            <v>San José Central</v>
          </cell>
          <cell r="P4328" t="str">
            <v>J.N. Sarita Montealegre</v>
          </cell>
          <cell r="Q4328">
            <v>4</v>
          </cell>
          <cell r="R4328">
            <v>367</v>
          </cell>
        </row>
        <row r="4329">
          <cell r="N4329" t="str">
            <v>Centro Educativo</v>
          </cell>
          <cell r="O4329" t="str">
            <v>San José Central</v>
          </cell>
          <cell r="P4329" t="str">
            <v>Liceo Alajuelita</v>
          </cell>
          <cell r="Q4329">
            <v>6</v>
          </cell>
          <cell r="R4329">
            <v>3961</v>
          </cell>
        </row>
        <row r="4330">
          <cell r="N4330" t="str">
            <v>Centro Educativo</v>
          </cell>
          <cell r="O4330" t="str">
            <v>San José Central</v>
          </cell>
          <cell r="P4330" t="str">
            <v>Liceo Alajuelita</v>
          </cell>
          <cell r="Q4330">
            <v>6</v>
          </cell>
          <cell r="R4330">
            <v>4311</v>
          </cell>
        </row>
        <row r="4331">
          <cell r="N4331" t="str">
            <v>Centro Educativo</v>
          </cell>
          <cell r="O4331" t="str">
            <v>San José Central</v>
          </cell>
          <cell r="P4331" t="str">
            <v>Liceo De Costa Rica</v>
          </cell>
          <cell r="Q4331">
            <v>2</v>
          </cell>
          <cell r="R4331">
            <v>3940</v>
          </cell>
        </row>
        <row r="4332">
          <cell r="N4332" t="str">
            <v>Centro Educativo</v>
          </cell>
          <cell r="O4332" t="str">
            <v>San José Central</v>
          </cell>
          <cell r="P4332" t="str">
            <v>Liceo De Curridabat</v>
          </cell>
          <cell r="Q4332">
            <v>4</v>
          </cell>
          <cell r="R4332">
            <v>3960</v>
          </cell>
        </row>
        <row r="4333">
          <cell r="N4333" t="str">
            <v>Centro Educativo</v>
          </cell>
          <cell r="O4333" t="str">
            <v>San José Central</v>
          </cell>
          <cell r="P4333" t="str">
            <v>Liceo Del Sur</v>
          </cell>
          <cell r="Q4333">
            <v>1</v>
          </cell>
          <cell r="R4333">
            <v>3942</v>
          </cell>
        </row>
        <row r="4334">
          <cell r="N4334" t="str">
            <v>Centro Educativo</v>
          </cell>
          <cell r="O4334" t="str">
            <v>San José Central</v>
          </cell>
          <cell r="P4334" t="str">
            <v>Liceo Del Sur</v>
          </cell>
          <cell r="Q4334">
            <v>1</v>
          </cell>
          <cell r="R4334">
            <v>4332</v>
          </cell>
        </row>
        <row r="4335">
          <cell r="N4335" t="str">
            <v>Centro Educativo</v>
          </cell>
          <cell r="O4335" t="str">
            <v>San José Central</v>
          </cell>
          <cell r="P4335" t="str">
            <v>Liceo Dr. Jose Maria Castro Madriz</v>
          </cell>
          <cell r="Q4335">
            <v>3</v>
          </cell>
          <cell r="R4335">
            <v>3950</v>
          </cell>
        </row>
        <row r="4336">
          <cell r="N4336" t="str">
            <v>Centro Educativo</v>
          </cell>
          <cell r="O4336" t="str">
            <v>San José Central</v>
          </cell>
          <cell r="P4336" t="str">
            <v>Liceo Edgar Cervantes Villalta</v>
          </cell>
          <cell r="Q4336">
            <v>5</v>
          </cell>
          <cell r="R4336">
            <v>4336</v>
          </cell>
        </row>
        <row r="4337">
          <cell r="N4337" t="str">
            <v>Centro Educativo</v>
          </cell>
          <cell r="O4337" t="str">
            <v>San José Central</v>
          </cell>
          <cell r="P4337" t="str">
            <v>Liceo Édgar Cervantes Villalta</v>
          </cell>
          <cell r="Q4337">
            <v>5</v>
          </cell>
          <cell r="R4337">
            <v>3956</v>
          </cell>
        </row>
        <row r="4338">
          <cell r="N4338" t="str">
            <v>Centro Educativo</v>
          </cell>
          <cell r="O4338" t="str">
            <v>San José Central</v>
          </cell>
          <cell r="P4338" t="str">
            <v>Liceo Franco Costarricense (Primaria)</v>
          </cell>
          <cell r="Q4338">
            <v>4</v>
          </cell>
          <cell r="R4338">
            <v>456</v>
          </cell>
        </row>
        <row r="4339">
          <cell r="N4339" t="str">
            <v>Centro Educativo</v>
          </cell>
          <cell r="O4339" t="str">
            <v>San José Central</v>
          </cell>
          <cell r="P4339" t="str">
            <v>Liceo Franco Costarricense (Secundaria)</v>
          </cell>
          <cell r="Q4339">
            <v>4</v>
          </cell>
          <cell r="R4339">
            <v>3951</v>
          </cell>
        </row>
        <row r="4340">
          <cell r="N4340" t="str">
            <v>Centro Educativo</v>
          </cell>
          <cell r="O4340" t="str">
            <v>San José Central</v>
          </cell>
          <cell r="P4340" t="str">
            <v>Liceo María Auxiliadora</v>
          </cell>
          <cell r="Q4340">
            <v>1</v>
          </cell>
          <cell r="R4340">
            <v>3972</v>
          </cell>
        </row>
        <row r="4341">
          <cell r="N4341" t="str">
            <v>Centro Educativo</v>
          </cell>
          <cell r="O4341" t="str">
            <v>San José Central</v>
          </cell>
          <cell r="P4341" t="str">
            <v>Liceo Ricardo Fernandez Guardia</v>
          </cell>
          <cell r="Q4341">
            <v>1</v>
          </cell>
          <cell r="R4341">
            <v>3986</v>
          </cell>
        </row>
        <row r="4342">
          <cell r="N4342" t="str">
            <v>Centro Educativo</v>
          </cell>
          <cell r="O4342" t="str">
            <v>San José Central</v>
          </cell>
          <cell r="P4342" t="str">
            <v>Liceo Ricardo Fernandez Guardia</v>
          </cell>
          <cell r="Q4342">
            <v>1</v>
          </cell>
          <cell r="R4342">
            <v>4274</v>
          </cell>
        </row>
        <row r="4343">
          <cell r="N4343" t="str">
            <v>Centro Educativo</v>
          </cell>
          <cell r="O4343" t="str">
            <v>San José Central</v>
          </cell>
          <cell r="P4343" t="str">
            <v>Liceo Roberto Brenes Mesen</v>
          </cell>
          <cell r="Q4343">
            <v>5</v>
          </cell>
          <cell r="R4343">
            <v>3948</v>
          </cell>
        </row>
        <row r="4344">
          <cell r="N4344" t="str">
            <v>Centro Educativo</v>
          </cell>
          <cell r="O4344" t="str">
            <v>San José Central</v>
          </cell>
          <cell r="P4344" t="str">
            <v>Liceo Rodrigo Facio Brenes</v>
          </cell>
          <cell r="Q4344">
            <v>3</v>
          </cell>
          <cell r="R4344">
            <v>3947</v>
          </cell>
        </row>
        <row r="4345">
          <cell r="N4345" t="str">
            <v>Centro Educativo</v>
          </cell>
          <cell r="O4345" t="str">
            <v>San José Central</v>
          </cell>
          <cell r="P4345" t="str">
            <v>Liceo Teodoro Picado</v>
          </cell>
          <cell r="Q4345">
            <v>6</v>
          </cell>
          <cell r="R4345">
            <v>3979</v>
          </cell>
        </row>
        <row r="4346">
          <cell r="N4346" t="str">
            <v>Centro Educativo</v>
          </cell>
          <cell r="O4346" t="str">
            <v>San José Central</v>
          </cell>
          <cell r="P4346" t="str">
            <v>Nocturno De Hatillo</v>
          </cell>
          <cell r="Q4346">
            <v>5</v>
          </cell>
          <cell r="R4346">
            <v>4824</v>
          </cell>
        </row>
        <row r="4347">
          <cell r="N4347" t="str">
            <v>Centro Educativo</v>
          </cell>
          <cell r="O4347" t="str">
            <v>San José Central</v>
          </cell>
          <cell r="P4347" t="str">
            <v>Oratorio Don Bosco - Sor María Romero (Educ. Especial)</v>
          </cell>
          <cell r="Q4347">
            <v>2</v>
          </cell>
          <cell r="R4347">
            <v>6383</v>
          </cell>
        </row>
        <row r="4348">
          <cell r="N4348" t="str">
            <v>Centro Educativo</v>
          </cell>
          <cell r="O4348" t="str">
            <v>San José Central</v>
          </cell>
          <cell r="P4348" t="str">
            <v>Oratorio Don Bosco - Sor María Romero (Primaria)</v>
          </cell>
          <cell r="Q4348">
            <v>2</v>
          </cell>
          <cell r="R4348">
            <v>6365</v>
          </cell>
        </row>
        <row r="4349">
          <cell r="N4349" t="str">
            <v>Centro Educativo</v>
          </cell>
          <cell r="O4349" t="str">
            <v>San José Central</v>
          </cell>
          <cell r="P4349" t="str">
            <v>Prog. Educ. Abierta San José Central</v>
          </cell>
          <cell r="Q4349">
            <v>2</v>
          </cell>
          <cell r="R4349">
            <v>5100</v>
          </cell>
        </row>
        <row r="4350">
          <cell r="N4350" t="str">
            <v>Centro Educativo</v>
          </cell>
          <cell r="O4350" t="str">
            <v>San José Central</v>
          </cell>
          <cell r="P4350" t="str">
            <v>Programa Itinerante Segunda Lengua Trans</v>
          </cell>
          <cell r="Q4350">
            <v>1</v>
          </cell>
          <cell r="R4350">
            <v>5558</v>
          </cell>
        </row>
        <row r="4351">
          <cell r="N4351" t="str">
            <v>Centro Educativo</v>
          </cell>
          <cell r="O4351" t="str">
            <v>San José Central</v>
          </cell>
          <cell r="P4351" t="str">
            <v>Sedes Don Bosco (Educ. Especial)</v>
          </cell>
          <cell r="Q4351">
            <v>5</v>
          </cell>
          <cell r="R4351">
            <v>6061</v>
          </cell>
        </row>
        <row r="4352">
          <cell r="N4352" t="str">
            <v>Centro Educativo</v>
          </cell>
          <cell r="O4352" t="str">
            <v>San José Central</v>
          </cell>
          <cell r="P4352" t="str">
            <v>Sedes Don Bosco (Preescolar)</v>
          </cell>
          <cell r="Q4352">
            <v>5</v>
          </cell>
          <cell r="R4352">
            <v>305</v>
          </cell>
        </row>
        <row r="4353">
          <cell r="N4353" t="str">
            <v>Centro Educativo</v>
          </cell>
          <cell r="O4353" t="str">
            <v>San José Central</v>
          </cell>
          <cell r="P4353" t="str">
            <v>Sedes Don Bosco (Primaria)</v>
          </cell>
          <cell r="Q4353">
            <v>5</v>
          </cell>
          <cell r="R4353">
            <v>305</v>
          </cell>
        </row>
        <row r="4354">
          <cell r="N4354" t="str">
            <v>Centro Educativo</v>
          </cell>
          <cell r="O4354" t="str">
            <v>San José Central</v>
          </cell>
          <cell r="P4354" t="str">
            <v>Serv. Itin. Ens. Espec. San José Central</v>
          </cell>
          <cell r="Q4354">
            <v>1</v>
          </cell>
          <cell r="R4354">
            <v>5083</v>
          </cell>
        </row>
        <row r="4355">
          <cell r="N4355" t="str">
            <v>Centro Educativo</v>
          </cell>
          <cell r="O4355" t="str">
            <v>San José Norte</v>
          </cell>
          <cell r="P4355" t="str">
            <v>C.A.I. Guadalupe</v>
          </cell>
          <cell r="Q4355">
            <v>2</v>
          </cell>
          <cell r="R4355">
            <v>4298</v>
          </cell>
        </row>
        <row r="4356">
          <cell r="N4356" t="str">
            <v>Centro Educativo</v>
          </cell>
          <cell r="O4356" t="str">
            <v>San José Norte</v>
          </cell>
          <cell r="P4356" t="str">
            <v>C.T.P. Abelardo Bonilla Baldares</v>
          </cell>
          <cell r="Q4356">
            <v>5</v>
          </cell>
          <cell r="R4356">
            <v>6529</v>
          </cell>
        </row>
        <row r="4357">
          <cell r="N4357" t="str">
            <v>Centro Educativo</v>
          </cell>
          <cell r="O4357" t="str">
            <v>San José Norte</v>
          </cell>
          <cell r="P4357" t="str">
            <v>C.T.P. Calle Blancos</v>
          </cell>
          <cell r="Q4357">
            <v>1</v>
          </cell>
          <cell r="R4357">
            <v>4155</v>
          </cell>
        </row>
        <row r="4358">
          <cell r="N4358" t="str">
            <v>Centro Educativo</v>
          </cell>
          <cell r="O4358" t="str">
            <v>San José Norte</v>
          </cell>
          <cell r="P4358" t="str">
            <v>C.T.P. Calle Blancos</v>
          </cell>
          <cell r="Q4358">
            <v>1</v>
          </cell>
          <cell r="R4358">
            <v>4246</v>
          </cell>
        </row>
        <row r="4359">
          <cell r="N4359" t="str">
            <v>Centro Educativo</v>
          </cell>
          <cell r="O4359" t="str">
            <v>San José Norte</v>
          </cell>
          <cell r="P4359" t="str">
            <v>C.T.P. Purral</v>
          </cell>
          <cell r="Q4359">
            <v>2</v>
          </cell>
          <cell r="R4359">
            <v>4329</v>
          </cell>
        </row>
        <row r="4360">
          <cell r="N4360" t="str">
            <v>Centro Educativo</v>
          </cell>
          <cell r="O4360" t="str">
            <v>San José Norte</v>
          </cell>
          <cell r="P4360" t="str">
            <v>C.T.P. Purral</v>
          </cell>
          <cell r="Q4360">
            <v>2</v>
          </cell>
          <cell r="R4360">
            <v>6528</v>
          </cell>
        </row>
        <row r="4361">
          <cell r="N4361" t="str">
            <v>Centro Educativo</v>
          </cell>
          <cell r="O4361" t="str">
            <v>San José Norte</v>
          </cell>
          <cell r="P4361" t="str">
            <v>C.T.P. Vasquez De Coronado</v>
          </cell>
          <cell r="Q4361">
            <v>6</v>
          </cell>
          <cell r="R4361">
            <v>6358</v>
          </cell>
        </row>
        <row r="4362">
          <cell r="N4362" t="str">
            <v>Centro Educativo</v>
          </cell>
          <cell r="O4362" t="str">
            <v>San José Norte</v>
          </cell>
          <cell r="P4362" t="str">
            <v>Caipad Acocone</v>
          </cell>
          <cell r="Q4362">
            <v>6</v>
          </cell>
          <cell r="R4362">
            <v>5900</v>
          </cell>
        </row>
        <row r="4363">
          <cell r="N4363" t="str">
            <v>Centro Educativo</v>
          </cell>
          <cell r="O4363" t="str">
            <v>San José Norte</v>
          </cell>
          <cell r="P4363" t="str">
            <v>Caipad Acopecone-Acopane</v>
          </cell>
          <cell r="Q4363">
            <v>1</v>
          </cell>
          <cell r="R4363">
            <v>4815</v>
          </cell>
        </row>
        <row r="4364">
          <cell r="N4364" t="str">
            <v>Centro Educativo</v>
          </cell>
          <cell r="O4364" t="str">
            <v>San José Norte</v>
          </cell>
          <cell r="P4364" t="str">
            <v>Caipad Anpremf</v>
          </cell>
          <cell r="Q4364">
            <v>4</v>
          </cell>
          <cell r="R4364">
            <v>5099</v>
          </cell>
        </row>
        <row r="4365">
          <cell r="N4365" t="str">
            <v>Centro Educativo</v>
          </cell>
          <cell r="O4365" t="str">
            <v>San José Norte</v>
          </cell>
          <cell r="P4365" t="str">
            <v>Caipad Funadis- Prog. Adultos Cai-Pci Goicoechea</v>
          </cell>
          <cell r="Q4365">
            <v>1</v>
          </cell>
          <cell r="R4365">
            <v>5094</v>
          </cell>
        </row>
        <row r="4366">
          <cell r="N4366" t="str">
            <v>Centro Educativo</v>
          </cell>
          <cell r="O4366" t="str">
            <v>San José Norte</v>
          </cell>
          <cell r="P4366" t="str">
            <v>Cindea Coronado</v>
          </cell>
          <cell r="Q4366">
            <v>6</v>
          </cell>
          <cell r="R4366">
            <v>6797</v>
          </cell>
        </row>
        <row r="4367">
          <cell r="N4367" t="str">
            <v>Centro Educativo</v>
          </cell>
          <cell r="O4367" t="str">
            <v>San José Norte</v>
          </cell>
          <cell r="P4367" t="str">
            <v>Cindea Montes De Oca (Cieja)</v>
          </cell>
          <cell r="Q4367">
            <v>3</v>
          </cell>
          <cell r="R4367">
            <v>6741</v>
          </cell>
        </row>
        <row r="4368">
          <cell r="N4368" t="str">
            <v>Centro Educativo</v>
          </cell>
          <cell r="O4368" t="str">
            <v>San José Norte</v>
          </cell>
          <cell r="P4368" t="str">
            <v>Cindea Moravia</v>
          </cell>
          <cell r="Q4368">
            <v>5</v>
          </cell>
          <cell r="R4368">
            <v>6798</v>
          </cell>
        </row>
        <row r="4369">
          <cell r="N4369" t="str">
            <v>Centro Educativo</v>
          </cell>
          <cell r="O4369" t="str">
            <v>San José Norte</v>
          </cell>
          <cell r="P4369" t="str">
            <v>Cnvmts. Colegio Braulio Carrillo Colina</v>
          </cell>
          <cell r="Q4369">
            <v>4</v>
          </cell>
          <cell r="R4369">
            <v>6794</v>
          </cell>
        </row>
        <row r="4370">
          <cell r="N4370" t="str">
            <v>Centro Educativo</v>
          </cell>
          <cell r="O4370" t="str">
            <v>San José Norte</v>
          </cell>
          <cell r="P4370" t="str">
            <v>Cnvmts. Esc. Juan Flores Umaña</v>
          </cell>
          <cell r="Q4370">
            <v>2</v>
          </cell>
          <cell r="R4370">
            <v>6794</v>
          </cell>
        </row>
        <row r="4371">
          <cell r="N4371" t="str">
            <v>Centro Educativo</v>
          </cell>
          <cell r="O4371" t="str">
            <v>San José Norte</v>
          </cell>
          <cell r="P4371" t="str">
            <v>Cnvmts. Iegb America Central/Liceo José Joaquín Jiménez Núñez</v>
          </cell>
          <cell r="Q4371">
            <v>1</v>
          </cell>
          <cell r="R4371">
            <v>6794</v>
          </cell>
        </row>
        <row r="4372">
          <cell r="N4372" t="str">
            <v>Centro Educativo</v>
          </cell>
          <cell r="O4372" t="str">
            <v>San José Norte</v>
          </cell>
          <cell r="P4372" t="str">
            <v>Cnvmts. Liceo San Antonio</v>
          </cell>
          <cell r="Q4372">
            <v>6</v>
          </cell>
          <cell r="R4372">
            <v>6794</v>
          </cell>
        </row>
        <row r="4373">
          <cell r="N4373" t="str">
            <v>Centro Educativo</v>
          </cell>
          <cell r="O4373" t="str">
            <v>San José Norte</v>
          </cell>
          <cell r="P4373" t="str">
            <v>Colegio Cedros</v>
          </cell>
          <cell r="Q4373">
            <v>3</v>
          </cell>
          <cell r="R4373">
            <v>3962</v>
          </cell>
        </row>
        <row r="4374">
          <cell r="N4374" t="str">
            <v>Centro Educativo</v>
          </cell>
          <cell r="O4374" t="str">
            <v>San José Norte</v>
          </cell>
          <cell r="P4374" t="str">
            <v>Colegio Cedros</v>
          </cell>
          <cell r="Q4374">
            <v>3</v>
          </cell>
          <cell r="R4374">
            <v>4304</v>
          </cell>
        </row>
        <row r="4375">
          <cell r="N4375" t="str">
            <v>Centro Educativo</v>
          </cell>
          <cell r="O4375" t="str">
            <v>San José Norte</v>
          </cell>
          <cell r="P4375" t="str">
            <v>Colegio Mata De Platano</v>
          </cell>
          <cell r="Q4375">
            <v>2</v>
          </cell>
          <cell r="R4375">
            <v>6269</v>
          </cell>
        </row>
        <row r="4376">
          <cell r="N4376" t="str">
            <v>Centro Educativo</v>
          </cell>
          <cell r="O4376" t="str">
            <v>San José Norte</v>
          </cell>
          <cell r="P4376" t="str">
            <v>Esc. America Central</v>
          </cell>
          <cell r="Q4376">
            <v>1</v>
          </cell>
          <cell r="R4376">
            <v>4265</v>
          </cell>
        </row>
        <row r="4377">
          <cell r="N4377" t="str">
            <v>Centro Educativo</v>
          </cell>
          <cell r="O4377" t="str">
            <v>San José Norte</v>
          </cell>
          <cell r="P4377" t="str">
            <v>Esc. América Central</v>
          </cell>
          <cell r="Q4377">
            <v>1</v>
          </cell>
          <cell r="R4377">
            <v>351</v>
          </cell>
        </row>
        <row r="4378">
          <cell r="N4378" t="str">
            <v>Centro Educativo</v>
          </cell>
          <cell r="O4378" t="str">
            <v>San José Norte</v>
          </cell>
          <cell r="P4378" t="str">
            <v>Esc. Apolinar Lobo Umana</v>
          </cell>
          <cell r="Q4378">
            <v>5</v>
          </cell>
          <cell r="R4378">
            <v>338</v>
          </cell>
        </row>
        <row r="4379">
          <cell r="N4379" t="str">
            <v>Centro Educativo</v>
          </cell>
          <cell r="O4379" t="str">
            <v>San José Norte</v>
          </cell>
          <cell r="P4379" t="str">
            <v>Esc. Barrio Pinto</v>
          </cell>
          <cell r="Q4379">
            <v>3</v>
          </cell>
          <cell r="R4379">
            <v>460</v>
          </cell>
        </row>
        <row r="4380">
          <cell r="N4380" t="str">
            <v>Centro Educativo</v>
          </cell>
          <cell r="O4380" t="str">
            <v>San José Norte</v>
          </cell>
          <cell r="P4380" t="str">
            <v>Esc. Betania</v>
          </cell>
          <cell r="Q4380">
            <v>3</v>
          </cell>
          <cell r="R4380">
            <v>309</v>
          </cell>
        </row>
        <row r="4381">
          <cell r="N4381" t="str">
            <v>Centro Educativo</v>
          </cell>
          <cell r="O4381" t="str">
            <v>San José Norte</v>
          </cell>
          <cell r="P4381" t="str">
            <v>Esc. Cedros</v>
          </cell>
          <cell r="Q4381">
            <v>3</v>
          </cell>
          <cell r="R4381">
            <v>455</v>
          </cell>
        </row>
        <row r="4382">
          <cell r="N4382" t="str">
            <v>Centro Educativo</v>
          </cell>
          <cell r="O4382" t="str">
            <v>San José Norte</v>
          </cell>
          <cell r="P4382" t="str">
            <v>Esc. Claudio Cortes Castro</v>
          </cell>
          <cell r="Q4382">
            <v>1</v>
          </cell>
          <cell r="R4382">
            <v>4261</v>
          </cell>
        </row>
        <row r="4383">
          <cell r="N4383" t="str">
            <v>Centro Educativo</v>
          </cell>
          <cell r="O4383" t="str">
            <v>San José Norte</v>
          </cell>
          <cell r="P4383" t="str">
            <v>Esc. Claudio Cortés Castro</v>
          </cell>
          <cell r="Q4383">
            <v>1</v>
          </cell>
          <cell r="R4383">
            <v>346</v>
          </cell>
        </row>
        <row r="4384">
          <cell r="N4384" t="str">
            <v>Centro Educativo</v>
          </cell>
          <cell r="O4384" t="str">
            <v>San José Norte</v>
          </cell>
          <cell r="P4384" t="str">
            <v>Esc. Dante Alighieri</v>
          </cell>
          <cell r="Q4384">
            <v>3</v>
          </cell>
          <cell r="R4384">
            <v>386</v>
          </cell>
        </row>
        <row r="4385">
          <cell r="N4385" t="str">
            <v>Centro Educativo</v>
          </cell>
          <cell r="O4385" t="str">
            <v>San José Norte</v>
          </cell>
          <cell r="P4385" t="str">
            <v>Esc. Doctor Ferraz</v>
          </cell>
          <cell r="Q4385">
            <v>1</v>
          </cell>
          <cell r="R4385">
            <v>345</v>
          </cell>
        </row>
        <row r="4386">
          <cell r="N4386" t="str">
            <v>Centro Educativo</v>
          </cell>
          <cell r="O4386" t="str">
            <v>San José Norte</v>
          </cell>
          <cell r="P4386" t="str">
            <v>Esc. Dulce Nombre</v>
          </cell>
          <cell r="Q4386">
            <v>6</v>
          </cell>
          <cell r="R4386">
            <v>339</v>
          </cell>
        </row>
        <row r="4387">
          <cell r="N4387" t="str">
            <v>Centro Educativo</v>
          </cell>
          <cell r="O4387" t="str">
            <v>San José Norte</v>
          </cell>
          <cell r="P4387" t="str">
            <v>Esc. Esmeralda Oreamuno</v>
          </cell>
          <cell r="Q4387">
            <v>4</v>
          </cell>
          <cell r="R4387">
            <v>325</v>
          </cell>
        </row>
        <row r="4388">
          <cell r="N4388" t="str">
            <v>Centro Educativo</v>
          </cell>
          <cell r="O4388" t="str">
            <v>San José Norte</v>
          </cell>
          <cell r="P4388" t="str">
            <v>Esc. Estado De Israel</v>
          </cell>
          <cell r="Q4388">
            <v>6</v>
          </cell>
          <cell r="R4388">
            <v>380</v>
          </cell>
        </row>
        <row r="4389">
          <cell r="N4389" t="str">
            <v>Centro Educativo</v>
          </cell>
          <cell r="O4389" t="str">
            <v>San José Norte</v>
          </cell>
          <cell r="P4389" t="str">
            <v>Esc. Estado De Israel</v>
          </cell>
          <cell r="Q4389">
            <v>6</v>
          </cell>
          <cell r="R4389">
            <v>4290</v>
          </cell>
        </row>
        <row r="4390">
          <cell r="N4390" t="str">
            <v>Centro Educativo</v>
          </cell>
          <cell r="O4390" t="str">
            <v>San José Norte</v>
          </cell>
          <cell r="P4390" t="str">
            <v>Esc. Filomena Blanco De Quiros</v>
          </cell>
          <cell r="Q4390">
            <v>2</v>
          </cell>
          <cell r="R4390">
            <v>444</v>
          </cell>
        </row>
        <row r="4391">
          <cell r="N4391" t="str">
            <v>Centro Educativo</v>
          </cell>
          <cell r="O4391" t="str">
            <v>San José Norte</v>
          </cell>
          <cell r="P4391" t="str">
            <v>Esc. Franklin Delano Roosevelt</v>
          </cell>
          <cell r="Q4391">
            <v>3</v>
          </cell>
          <cell r="R4391">
            <v>432</v>
          </cell>
        </row>
        <row r="4392">
          <cell r="N4392" t="str">
            <v>Centro Educativo</v>
          </cell>
          <cell r="O4392" t="str">
            <v>San José Norte</v>
          </cell>
          <cell r="P4392" t="str">
            <v>Esc. Franklin Delano Roosevelt</v>
          </cell>
          <cell r="Q4392">
            <v>3</v>
          </cell>
          <cell r="R4392">
            <v>4259</v>
          </cell>
        </row>
        <row r="4393">
          <cell r="N4393" t="str">
            <v>Centro Educativo</v>
          </cell>
          <cell r="O4393" t="str">
            <v>San José Norte</v>
          </cell>
          <cell r="P4393" t="str">
            <v>Esc. Inglaterra</v>
          </cell>
          <cell r="Q4393">
            <v>3</v>
          </cell>
          <cell r="R4393">
            <v>435</v>
          </cell>
        </row>
        <row r="4394">
          <cell r="N4394" t="str">
            <v>Centro Educativo</v>
          </cell>
          <cell r="O4394" t="str">
            <v>San José Norte</v>
          </cell>
          <cell r="P4394" t="str">
            <v>Esc. Inglaterra</v>
          </cell>
          <cell r="Q4394">
            <v>3</v>
          </cell>
          <cell r="R4394">
            <v>4299</v>
          </cell>
        </row>
        <row r="4395">
          <cell r="N4395" t="str">
            <v>Centro Educativo</v>
          </cell>
          <cell r="O4395" t="str">
            <v>San José Norte</v>
          </cell>
          <cell r="P4395" t="str">
            <v>Esc. Jesus Jimenez Zamora</v>
          </cell>
          <cell r="Q4395">
            <v>4</v>
          </cell>
          <cell r="R4395">
            <v>4302</v>
          </cell>
        </row>
        <row r="4396">
          <cell r="N4396" t="str">
            <v>Centro Educativo</v>
          </cell>
          <cell r="O4396" t="str">
            <v>San José Norte</v>
          </cell>
          <cell r="P4396" t="str">
            <v>Esc. Jesús Jiménez Zamora</v>
          </cell>
          <cell r="Q4396">
            <v>4</v>
          </cell>
          <cell r="R4396">
            <v>319</v>
          </cell>
        </row>
        <row r="4397">
          <cell r="N4397" t="str">
            <v>Centro Educativo</v>
          </cell>
          <cell r="O4397" t="str">
            <v>San José Norte</v>
          </cell>
          <cell r="P4397" t="str">
            <v>Esc. Jose Ana Marin Cubero</v>
          </cell>
          <cell r="Q4397">
            <v>6</v>
          </cell>
          <cell r="R4397">
            <v>4291</v>
          </cell>
        </row>
        <row r="4398">
          <cell r="N4398" t="str">
            <v>Centro Educativo</v>
          </cell>
          <cell r="O4398" t="str">
            <v>San José Norte</v>
          </cell>
          <cell r="P4398" t="str">
            <v>Esc. Jose Ana Marín Cubero</v>
          </cell>
          <cell r="Q4398">
            <v>6</v>
          </cell>
          <cell r="R4398">
            <v>439</v>
          </cell>
        </row>
        <row r="4399">
          <cell r="N4399" t="str">
            <v>Centro Educativo</v>
          </cell>
          <cell r="O4399" t="str">
            <v>San José Norte</v>
          </cell>
          <cell r="P4399" t="str">
            <v>Esc. Jose Cubero Munoz</v>
          </cell>
          <cell r="Q4399">
            <v>2</v>
          </cell>
          <cell r="R4399">
            <v>4334</v>
          </cell>
        </row>
        <row r="4400">
          <cell r="N4400" t="str">
            <v>Centro Educativo</v>
          </cell>
          <cell r="O4400" t="str">
            <v>San José Norte</v>
          </cell>
          <cell r="P4400" t="str">
            <v>Esc. José Cubero Muñoz</v>
          </cell>
          <cell r="Q4400">
            <v>2</v>
          </cell>
          <cell r="R4400">
            <v>390</v>
          </cell>
        </row>
        <row r="4401">
          <cell r="N4401" t="str">
            <v>Centro Educativo</v>
          </cell>
          <cell r="O4401" t="str">
            <v>San José Norte</v>
          </cell>
          <cell r="P4401" t="str">
            <v>Esc. José Fabio Garnier Ugalde</v>
          </cell>
          <cell r="Q4401">
            <v>2</v>
          </cell>
          <cell r="R4401">
            <v>408</v>
          </cell>
        </row>
        <row r="4402">
          <cell r="N4402" t="str">
            <v>Centro Educativo</v>
          </cell>
          <cell r="O4402" t="str">
            <v>San José Norte</v>
          </cell>
          <cell r="P4402" t="str">
            <v>Esc. José Figueres Ferrer</v>
          </cell>
          <cell r="Q4402">
            <v>3</v>
          </cell>
          <cell r="R4402">
            <v>421</v>
          </cell>
        </row>
        <row r="4403">
          <cell r="N4403" t="str">
            <v>Centro Educativo</v>
          </cell>
          <cell r="O4403" t="str">
            <v>San José Norte</v>
          </cell>
          <cell r="P4403" t="str">
            <v>Esc. José Rafael Araya Rojas</v>
          </cell>
          <cell r="Q4403">
            <v>4</v>
          </cell>
          <cell r="R4403">
            <v>373</v>
          </cell>
        </row>
        <row r="4404">
          <cell r="N4404" t="str">
            <v>Centro Educativo</v>
          </cell>
          <cell r="O4404" t="str">
            <v>San José Norte</v>
          </cell>
          <cell r="P4404" t="str">
            <v>Esc. Juan Enrique Pestalozzi</v>
          </cell>
          <cell r="Q4404">
            <v>2</v>
          </cell>
          <cell r="R4404">
            <v>4919</v>
          </cell>
        </row>
        <row r="4405">
          <cell r="N4405" t="str">
            <v>Centro Educativo</v>
          </cell>
          <cell r="O4405" t="str">
            <v>San José Norte</v>
          </cell>
          <cell r="P4405" t="str">
            <v>Esc. Juan Enrique Pestalozzi</v>
          </cell>
          <cell r="Q4405">
            <v>2</v>
          </cell>
          <cell r="R4405">
            <v>5220</v>
          </cell>
        </row>
        <row r="4406">
          <cell r="N4406" t="str">
            <v>Centro Educativo</v>
          </cell>
          <cell r="O4406" t="str">
            <v>San José Norte</v>
          </cell>
          <cell r="P4406" t="str">
            <v>Esc. Juan Flores Umaña</v>
          </cell>
          <cell r="Q4406">
            <v>2</v>
          </cell>
          <cell r="R4406">
            <v>366</v>
          </cell>
        </row>
        <row r="4407">
          <cell r="N4407" t="str">
            <v>Centro Educativo</v>
          </cell>
          <cell r="O4407" t="str">
            <v>San José Norte</v>
          </cell>
          <cell r="P4407" t="str">
            <v>Esc. La Isla</v>
          </cell>
          <cell r="Q4407">
            <v>5</v>
          </cell>
          <cell r="R4407">
            <v>374</v>
          </cell>
        </row>
        <row r="4408">
          <cell r="N4408" t="str">
            <v>Centro Educativo</v>
          </cell>
          <cell r="O4408" t="str">
            <v>San José Norte</v>
          </cell>
          <cell r="P4408" t="str">
            <v>Esc. La Trinidad</v>
          </cell>
          <cell r="Q4408">
            <v>5</v>
          </cell>
          <cell r="R4408">
            <v>376</v>
          </cell>
        </row>
        <row r="4409">
          <cell r="N4409" t="str">
            <v>Centro Educativo</v>
          </cell>
          <cell r="O4409" t="str">
            <v>San José Norte</v>
          </cell>
          <cell r="P4409" t="str">
            <v>Esc. Laboratorio Emma Gamboa Ucr</v>
          </cell>
          <cell r="Q4409">
            <v>3</v>
          </cell>
          <cell r="R4409">
            <v>396</v>
          </cell>
        </row>
        <row r="4410">
          <cell r="N4410" t="str">
            <v>Centro Educativo</v>
          </cell>
          <cell r="O4410" t="str">
            <v>San José Norte</v>
          </cell>
          <cell r="P4410" t="str">
            <v>Esc. Las Nubes</v>
          </cell>
          <cell r="Q4410">
            <v>6</v>
          </cell>
          <cell r="R4410">
            <v>381</v>
          </cell>
        </row>
        <row r="4411">
          <cell r="N4411" t="str">
            <v>Centro Educativo</v>
          </cell>
          <cell r="O4411" t="str">
            <v>San José Norte</v>
          </cell>
          <cell r="P4411" t="str">
            <v>Esc. Los Ángeles</v>
          </cell>
          <cell r="Q4411">
            <v>2</v>
          </cell>
          <cell r="R4411">
            <v>383</v>
          </cell>
        </row>
        <row r="4412">
          <cell r="N4412" t="str">
            <v>Centro Educativo</v>
          </cell>
          <cell r="O4412" t="str">
            <v>San José Norte</v>
          </cell>
          <cell r="P4412" t="str">
            <v>Esc. Los Sitios</v>
          </cell>
          <cell r="Q4412">
            <v>5</v>
          </cell>
          <cell r="R4412">
            <v>348</v>
          </cell>
        </row>
        <row r="4413">
          <cell r="N4413" t="str">
            <v>Centro Educativo</v>
          </cell>
          <cell r="O4413" t="str">
            <v>San José Norte</v>
          </cell>
          <cell r="P4413" t="str">
            <v>Esc. Luis Demetrio Tinoco Castro</v>
          </cell>
          <cell r="Q4413">
            <v>2</v>
          </cell>
          <cell r="R4413">
            <v>360</v>
          </cell>
        </row>
        <row r="4414">
          <cell r="N4414" t="str">
            <v>Centro Educativo</v>
          </cell>
          <cell r="O4414" t="str">
            <v>San José Norte</v>
          </cell>
          <cell r="P4414" t="str">
            <v>Esc. Luis Demetrio Tinoco Castro</v>
          </cell>
          <cell r="Q4414">
            <v>2</v>
          </cell>
          <cell r="R4414">
            <v>5224</v>
          </cell>
        </row>
        <row r="4415">
          <cell r="N4415" t="str">
            <v>Centro Educativo</v>
          </cell>
          <cell r="O4415" t="str">
            <v>San José Norte</v>
          </cell>
          <cell r="P4415" t="str">
            <v>Esc. Madre Del Divino Pastor</v>
          </cell>
          <cell r="Q4415">
            <v>1</v>
          </cell>
          <cell r="R4415">
            <v>302</v>
          </cell>
        </row>
        <row r="4416">
          <cell r="N4416" t="str">
            <v>Centro Educativo</v>
          </cell>
          <cell r="O4416" t="str">
            <v>San José Norte</v>
          </cell>
          <cell r="P4416" t="str">
            <v>Esc. Manuel Maria Gutierrez Zamora</v>
          </cell>
          <cell r="Q4416">
            <v>6</v>
          </cell>
          <cell r="R4416">
            <v>4296</v>
          </cell>
        </row>
        <row r="4417">
          <cell r="N4417" t="str">
            <v>Centro Educativo</v>
          </cell>
          <cell r="O4417" t="str">
            <v>San José Norte</v>
          </cell>
          <cell r="P4417" t="str">
            <v>Esc. Manuel María Gutiérrez Zamora</v>
          </cell>
          <cell r="Q4417">
            <v>6</v>
          </cell>
          <cell r="R4417">
            <v>433</v>
          </cell>
        </row>
        <row r="4418">
          <cell r="N4418" t="str">
            <v>Centro Educativo</v>
          </cell>
          <cell r="O4418" t="str">
            <v>San José Norte</v>
          </cell>
          <cell r="P4418" t="str">
            <v>Esc. María Inmaculada (Moravia)</v>
          </cell>
          <cell r="Q4418">
            <v>5</v>
          </cell>
          <cell r="R4418">
            <v>301</v>
          </cell>
        </row>
        <row r="4419">
          <cell r="N4419" t="str">
            <v>Centro Educativo</v>
          </cell>
          <cell r="O4419" t="str">
            <v>San José Norte</v>
          </cell>
          <cell r="P4419" t="str">
            <v>Esc. Miguel Obregon Lizano</v>
          </cell>
          <cell r="Q4419">
            <v>4</v>
          </cell>
          <cell r="R4419">
            <v>4258</v>
          </cell>
        </row>
        <row r="4420">
          <cell r="N4420" t="str">
            <v>Centro Educativo</v>
          </cell>
          <cell r="O4420" t="str">
            <v>San José Norte</v>
          </cell>
          <cell r="P4420" t="str">
            <v>Esc. Miguel Obregón Lizano</v>
          </cell>
          <cell r="Q4420">
            <v>4</v>
          </cell>
          <cell r="R4420">
            <v>465</v>
          </cell>
        </row>
        <row r="4421">
          <cell r="N4421" t="str">
            <v>Centro Educativo</v>
          </cell>
          <cell r="O4421" t="str">
            <v>San José Norte</v>
          </cell>
          <cell r="P4421" t="str">
            <v>Esc. Monsenor Anselmo Llorente Y La Fuente</v>
          </cell>
          <cell r="Q4421">
            <v>4</v>
          </cell>
          <cell r="R4421">
            <v>382</v>
          </cell>
        </row>
        <row r="4422">
          <cell r="N4422" t="str">
            <v>Centro Educativo</v>
          </cell>
          <cell r="O4422" t="str">
            <v>San José Norte</v>
          </cell>
          <cell r="P4422" t="str">
            <v>Esc. Monserrat</v>
          </cell>
          <cell r="Q4422">
            <v>6</v>
          </cell>
          <cell r="R4422">
            <v>359</v>
          </cell>
        </row>
        <row r="4423">
          <cell r="N4423" t="str">
            <v>Centro Educativo</v>
          </cell>
          <cell r="O4423" t="str">
            <v>San José Norte</v>
          </cell>
          <cell r="P4423" t="str">
            <v>Esc. Monterrey Vargas Araya</v>
          </cell>
          <cell r="Q4423">
            <v>3</v>
          </cell>
          <cell r="R4423">
            <v>314</v>
          </cell>
        </row>
        <row r="4424">
          <cell r="N4424" t="str">
            <v>Centro Educativo</v>
          </cell>
          <cell r="O4424" t="str">
            <v>San José Norte</v>
          </cell>
          <cell r="P4424" t="str">
            <v>Esc. Patio De Agua</v>
          </cell>
          <cell r="Q4424">
            <v>6</v>
          </cell>
          <cell r="R4424">
            <v>313</v>
          </cell>
        </row>
        <row r="4425">
          <cell r="N4425" t="str">
            <v>Centro Educativo</v>
          </cell>
          <cell r="O4425" t="str">
            <v>San José Norte</v>
          </cell>
          <cell r="P4425" t="str">
            <v>Esc. Pilar Jiménez Solís</v>
          </cell>
          <cell r="Q4425">
            <v>1</v>
          </cell>
          <cell r="R4425">
            <v>352</v>
          </cell>
        </row>
        <row r="4426">
          <cell r="N4426" t="str">
            <v>Centro Educativo</v>
          </cell>
          <cell r="O4426" t="str">
            <v>San José Norte</v>
          </cell>
          <cell r="P4426" t="str">
            <v>Esc. Pío Xii</v>
          </cell>
          <cell r="Q4426">
            <v>6</v>
          </cell>
          <cell r="R4426">
            <v>322</v>
          </cell>
        </row>
        <row r="4427">
          <cell r="N4427" t="str">
            <v>Centro Educativo</v>
          </cell>
          <cell r="O4427" t="str">
            <v>San José Norte</v>
          </cell>
          <cell r="P4427" t="str">
            <v>Esc. Platanares</v>
          </cell>
          <cell r="Q4427">
            <v>5</v>
          </cell>
          <cell r="R4427">
            <v>333</v>
          </cell>
        </row>
        <row r="4428">
          <cell r="N4428" t="str">
            <v>Centro Educativo</v>
          </cell>
          <cell r="O4428" t="str">
            <v>San José Norte</v>
          </cell>
          <cell r="P4428" t="str">
            <v>Esc. Porfirio Brenes Castro</v>
          </cell>
          <cell r="Q4428">
            <v>5</v>
          </cell>
          <cell r="R4428">
            <v>401</v>
          </cell>
        </row>
        <row r="4429">
          <cell r="N4429" t="str">
            <v>Centro Educativo</v>
          </cell>
          <cell r="O4429" t="str">
            <v>San José Norte</v>
          </cell>
          <cell r="P4429" t="str">
            <v>Esc. Porfirio Brenes Castro</v>
          </cell>
          <cell r="Q4429">
            <v>5</v>
          </cell>
          <cell r="R4429">
            <v>4271</v>
          </cell>
        </row>
        <row r="4430">
          <cell r="N4430" t="str">
            <v>Centro Educativo</v>
          </cell>
          <cell r="O4430" t="str">
            <v>San José Norte</v>
          </cell>
          <cell r="P4430" t="str">
            <v>Esc. Roberto Cantillano Vindas</v>
          </cell>
          <cell r="Q4430">
            <v>2</v>
          </cell>
          <cell r="R4430">
            <v>418</v>
          </cell>
        </row>
        <row r="4431">
          <cell r="N4431" t="str">
            <v>Centro Educativo</v>
          </cell>
          <cell r="O4431" t="str">
            <v>San José Norte</v>
          </cell>
          <cell r="P4431" t="str">
            <v>Esc. Roberto Cantillano Vindas</v>
          </cell>
          <cell r="Q4431">
            <v>2</v>
          </cell>
          <cell r="R4431">
            <v>4247</v>
          </cell>
        </row>
        <row r="4432">
          <cell r="N4432" t="str">
            <v>Centro Educativo</v>
          </cell>
          <cell r="O4432" t="str">
            <v>San José Norte</v>
          </cell>
          <cell r="P4432" t="str">
            <v>Esc. San Blas</v>
          </cell>
          <cell r="Q4432">
            <v>5</v>
          </cell>
          <cell r="R4432">
            <v>425</v>
          </cell>
        </row>
        <row r="4433">
          <cell r="N4433" t="str">
            <v>Centro Educativo</v>
          </cell>
          <cell r="O4433" t="str">
            <v>San José Norte</v>
          </cell>
          <cell r="P4433" t="str">
            <v>Esc. San Blas</v>
          </cell>
          <cell r="Q4433">
            <v>5</v>
          </cell>
          <cell r="R4433">
            <v>4286</v>
          </cell>
        </row>
        <row r="4434">
          <cell r="N4434" t="str">
            <v>Centro Educativo</v>
          </cell>
          <cell r="O4434" t="str">
            <v>San José Norte</v>
          </cell>
          <cell r="P4434" t="str">
            <v>Esc. San Francisco</v>
          </cell>
          <cell r="Q4434">
            <v>6</v>
          </cell>
          <cell r="R4434">
            <v>357</v>
          </cell>
        </row>
        <row r="4435">
          <cell r="N4435" t="str">
            <v>Centro Educativo</v>
          </cell>
          <cell r="O4435" t="str">
            <v>San José Norte</v>
          </cell>
          <cell r="P4435" t="str">
            <v>Esc. San Jerónimo</v>
          </cell>
          <cell r="Q4435">
            <v>5</v>
          </cell>
          <cell r="R4435">
            <v>429</v>
          </cell>
        </row>
        <row r="4436">
          <cell r="N4436" t="str">
            <v>Centro Educativo</v>
          </cell>
          <cell r="O4436" t="str">
            <v>San José Norte</v>
          </cell>
          <cell r="P4436" t="str">
            <v>Esc. San Rafael (Tibás)</v>
          </cell>
          <cell r="Q4436">
            <v>4</v>
          </cell>
          <cell r="R4436">
            <v>312</v>
          </cell>
        </row>
        <row r="4437">
          <cell r="N4437" t="str">
            <v>Centro Educativo</v>
          </cell>
          <cell r="O4437" t="str">
            <v>San José Norte</v>
          </cell>
          <cell r="P4437" t="str">
            <v>Esc. San Rafael (Vásquez De Coronado)</v>
          </cell>
          <cell r="Q4437">
            <v>6</v>
          </cell>
          <cell r="R4437">
            <v>434</v>
          </cell>
        </row>
        <row r="4438">
          <cell r="N4438" t="str">
            <v>Centro Educativo</v>
          </cell>
          <cell r="O4438" t="str">
            <v>San José Norte</v>
          </cell>
          <cell r="P4438" t="str">
            <v>Esc. Santa Marta</v>
          </cell>
          <cell r="Q4438">
            <v>3</v>
          </cell>
          <cell r="R4438">
            <v>461</v>
          </cell>
        </row>
        <row r="4439">
          <cell r="N4439" t="str">
            <v>Centro Educativo</v>
          </cell>
          <cell r="O4439" t="str">
            <v>San José Norte</v>
          </cell>
          <cell r="P4439" t="str">
            <v>Experimental Bilingue La Trinidad</v>
          </cell>
          <cell r="Q4439">
            <v>5</v>
          </cell>
          <cell r="R4439">
            <v>3973</v>
          </cell>
        </row>
        <row r="4440">
          <cell r="N4440" t="str">
            <v>Centro Educativo</v>
          </cell>
          <cell r="O4440" t="str">
            <v>San José Norte</v>
          </cell>
          <cell r="P4440" t="str">
            <v>Fernando Centeno Güell-Audicion Y Lenguaje</v>
          </cell>
          <cell r="Q4440">
            <v>1</v>
          </cell>
          <cell r="R4440">
            <v>4236</v>
          </cell>
        </row>
        <row r="4441">
          <cell r="N4441" t="str">
            <v>Centro Educativo</v>
          </cell>
          <cell r="O4441" t="str">
            <v>San José Norte</v>
          </cell>
          <cell r="P4441" t="str">
            <v>Fernando Centeno Güell-Ciegos Y Defic. Visuales</v>
          </cell>
          <cell r="Q4441">
            <v>1</v>
          </cell>
          <cell r="R4441">
            <v>4235</v>
          </cell>
        </row>
        <row r="4442">
          <cell r="N4442" t="str">
            <v>Centro Educativo</v>
          </cell>
          <cell r="O4442" t="str">
            <v>San José Norte</v>
          </cell>
          <cell r="P4442" t="str">
            <v>Fernando Centeno Güell-Retardo Mental</v>
          </cell>
          <cell r="Q4442">
            <v>1</v>
          </cell>
          <cell r="R4442">
            <v>4234</v>
          </cell>
        </row>
        <row r="4443">
          <cell r="N4443" t="str">
            <v>Centro Educativo</v>
          </cell>
          <cell r="O4443" t="str">
            <v>San José Norte</v>
          </cell>
          <cell r="P4443" t="str">
            <v>Hogar San Antonio (Guadalupe)</v>
          </cell>
          <cell r="Q4443">
            <v>1</v>
          </cell>
          <cell r="R4443">
            <v>6380</v>
          </cell>
        </row>
        <row r="4444">
          <cell r="N4444" t="str">
            <v>Centro Educativo</v>
          </cell>
          <cell r="O4444" t="str">
            <v>San José Norte</v>
          </cell>
          <cell r="P4444" t="str">
            <v>I.E.G.B. America Central</v>
          </cell>
          <cell r="Q4444">
            <v>1</v>
          </cell>
          <cell r="R4444">
            <v>6128</v>
          </cell>
        </row>
        <row r="4445">
          <cell r="N4445" t="str">
            <v>Centro Educativo</v>
          </cell>
          <cell r="O4445" t="str">
            <v>San José Norte</v>
          </cell>
          <cell r="P4445" t="str">
            <v>Iafa Centro Nac. De Atenc. Int. Personas</v>
          </cell>
          <cell r="Q4445">
            <v>1</v>
          </cell>
          <cell r="R4445">
            <v>6377</v>
          </cell>
        </row>
        <row r="4446">
          <cell r="N4446" t="str">
            <v>Centro Educativo</v>
          </cell>
          <cell r="O4446" t="str">
            <v>San José Norte</v>
          </cell>
          <cell r="P4446" t="str">
            <v>Instituto De Educación Integral</v>
          </cell>
          <cell r="Q4446">
            <v>6</v>
          </cell>
          <cell r="R4446">
            <v>3954</v>
          </cell>
        </row>
        <row r="4447">
          <cell r="N4447" t="str">
            <v>Centro Educativo</v>
          </cell>
          <cell r="O4447" t="str">
            <v>San José Norte</v>
          </cell>
          <cell r="P4447" t="str">
            <v>J.N. Dante Alighieri</v>
          </cell>
          <cell r="Q4447">
            <v>3</v>
          </cell>
          <cell r="R4447">
            <v>385</v>
          </cell>
        </row>
        <row r="4448">
          <cell r="N4448" t="str">
            <v>Centro Educativo</v>
          </cell>
          <cell r="O4448" t="str">
            <v>San José Norte</v>
          </cell>
          <cell r="P4448" t="str">
            <v>J.N. Dulce Nombre</v>
          </cell>
          <cell r="Q4448">
            <v>6</v>
          </cell>
          <cell r="R4448">
            <v>5323</v>
          </cell>
        </row>
        <row r="4449">
          <cell r="N4449" t="str">
            <v>Centro Educativo</v>
          </cell>
          <cell r="O4449" t="str">
            <v>San José Norte</v>
          </cell>
          <cell r="P4449" t="str">
            <v>J.N. Esmeralda Oreamuno</v>
          </cell>
          <cell r="Q4449">
            <v>4</v>
          </cell>
          <cell r="R4449">
            <v>326</v>
          </cell>
        </row>
        <row r="4450">
          <cell r="N4450" t="str">
            <v>Centro Educativo</v>
          </cell>
          <cell r="O4450" t="str">
            <v>San José Norte</v>
          </cell>
          <cell r="P4450" t="str">
            <v>J.N. Flora Chacon Cordoba</v>
          </cell>
          <cell r="Q4450">
            <v>1</v>
          </cell>
          <cell r="R4450">
            <v>450</v>
          </cell>
        </row>
        <row r="4451">
          <cell r="N4451" t="str">
            <v>Centro Educativo</v>
          </cell>
          <cell r="O4451" t="str">
            <v>San José Norte</v>
          </cell>
          <cell r="P4451" t="str">
            <v>J.N. Inglaterra</v>
          </cell>
          <cell r="Q4451">
            <v>3</v>
          </cell>
          <cell r="R4451">
            <v>5642</v>
          </cell>
        </row>
        <row r="4452">
          <cell r="N4452" t="str">
            <v>Centro Educativo</v>
          </cell>
          <cell r="O4452" t="str">
            <v>San José Norte</v>
          </cell>
          <cell r="P4452" t="str">
            <v>J.N. Jardines De Tibas</v>
          </cell>
          <cell r="Q4452">
            <v>4</v>
          </cell>
          <cell r="R4452">
            <v>420</v>
          </cell>
        </row>
        <row r="4453">
          <cell r="N4453" t="str">
            <v>Centro Educativo</v>
          </cell>
          <cell r="O4453" t="str">
            <v>San José Norte</v>
          </cell>
          <cell r="P4453" t="str">
            <v>J.N. Jose Ana Marin Cubero</v>
          </cell>
          <cell r="Q4453">
            <v>6</v>
          </cell>
          <cell r="R4453">
            <v>440</v>
          </cell>
        </row>
        <row r="4454">
          <cell r="N4454" t="str">
            <v>Centro Educativo</v>
          </cell>
          <cell r="O4454" t="str">
            <v>San José Norte</v>
          </cell>
          <cell r="P4454" t="str">
            <v>J.N. Jose Rafael Araya Rojas</v>
          </cell>
          <cell r="Q4454">
            <v>4</v>
          </cell>
          <cell r="R4454">
            <v>372</v>
          </cell>
        </row>
        <row r="4455">
          <cell r="N4455" t="str">
            <v>Centro Educativo</v>
          </cell>
          <cell r="O4455" t="str">
            <v>San José Norte</v>
          </cell>
          <cell r="P4455" t="str">
            <v>J.N. Juan Enrique Pestalozzi</v>
          </cell>
          <cell r="Q4455">
            <v>2</v>
          </cell>
          <cell r="R4455">
            <v>5543</v>
          </cell>
        </row>
        <row r="4456">
          <cell r="N4456" t="str">
            <v>Centro Educativo</v>
          </cell>
          <cell r="O4456" t="str">
            <v>San José Norte</v>
          </cell>
          <cell r="P4456" t="str">
            <v>J.N. Miguel Obregon Lizano</v>
          </cell>
          <cell r="Q4456">
            <v>4</v>
          </cell>
          <cell r="R4456">
            <v>362</v>
          </cell>
        </row>
        <row r="4457">
          <cell r="N4457" t="str">
            <v>Centro Educativo</v>
          </cell>
          <cell r="O4457" t="str">
            <v>San José Norte</v>
          </cell>
          <cell r="P4457" t="str">
            <v>J.N. Porfirio Brenes Castro</v>
          </cell>
          <cell r="Q4457">
            <v>5</v>
          </cell>
          <cell r="R4457">
            <v>402</v>
          </cell>
        </row>
        <row r="4458">
          <cell r="N4458" t="str">
            <v>Centro Educativo</v>
          </cell>
          <cell r="O4458" t="str">
            <v>San José Norte</v>
          </cell>
          <cell r="P4458" t="str">
            <v>J.N. Roberto Cantillano Vindas</v>
          </cell>
          <cell r="Q4458">
            <v>2</v>
          </cell>
          <cell r="R4458">
            <v>419</v>
          </cell>
        </row>
        <row r="4459">
          <cell r="N4459" t="str">
            <v>Centro Educativo</v>
          </cell>
          <cell r="O4459" t="str">
            <v>San José Norte</v>
          </cell>
          <cell r="P4459" t="str">
            <v>Liceo Anastasio Alfaro</v>
          </cell>
          <cell r="Q4459">
            <v>3</v>
          </cell>
          <cell r="R4459">
            <v>3939</v>
          </cell>
        </row>
        <row r="4460">
          <cell r="N4460" t="str">
            <v>Centro Educativo</v>
          </cell>
          <cell r="O4460" t="str">
            <v>San José Norte</v>
          </cell>
          <cell r="P4460" t="str">
            <v>Liceo De Cascajal</v>
          </cell>
          <cell r="Q4460">
            <v>6</v>
          </cell>
          <cell r="R4460">
            <v>5290</v>
          </cell>
        </row>
        <row r="4461">
          <cell r="N4461" t="str">
            <v>Centro Educativo</v>
          </cell>
          <cell r="O4461" t="str">
            <v>San José Norte</v>
          </cell>
          <cell r="P4461" t="str">
            <v>Liceo De Coronado</v>
          </cell>
          <cell r="Q4461">
            <v>6</v>
          </cell>
          <cell r="R4461">
            <v>3953</v>
          </cell>
        </row>
        <row r="4462">
          <cell r="N4462" t="str">
            <v>Centro Educativo</v>
          </cell>
          <cell r="O4462" t="str">
            <v>San José Norte</v>
          </cell>
          <cell r="P4462" t="str">
            <v>Liceo De Coronado</v>
          </cell>
          <cell r="Q4462">
            <v>6</v>
          </cell>
          <cell r="R4462">
            <v>4331</v>
          </cell>
        </row>
        <row r="4463">
          <cell r="N4463" t="str">
            <v>Centro Educativo</v>
          </cell>
          <cell r="O4463" t="str">
            <v>San José Norte</v>
          </cell>
          <cell r="P4463" t="str">
            <v>Liceo De Moravia</v>
          </cell>
          <cell r="Q4463">
            <v>5</v>
          </cell>
          <cell r="R4463">
            <v>3949</v>
          </cell>
        </row>
        <row r="4464">
          <cell r="N4464" t="str">
            <v>Centro Educativo</v>
          </cell>
          <cell r="O4464" t="str">
            <v>San José Norte</v>
          </cell>
          <cell r="P4464" t="str">
            <v>Liceo De Moravia</v>
          </cell>
          <cell r="Q4464">
            <v>5</v>
          </cell>
          <cell r="R4464">
            <v>5467</v>
          </cell>
        </row>
        <row r="4465">
          <cell r="N4465" t="str">
            <v>Centro Educativo</v>
          </cell>
          <cell r="O4465" t="str">
            <v>San José Norte</v>
          </cell>
          <cell r="P4465" t="str">
            <v>Liceo Hernan Zamora Elizondo</v>
          </cell>
          <cell r="Q4465">
            <v>5</v>
          </cell>
          <cell r="R4465">
            <v>3980</v>
          </cell>
        </row>
        <row r="4466">
          <cell r="N4466" t="str">
            <v>Centro Educativo</v>
          </cell>
          <cell r="O4466" t="str">
            <v>San José Norte</v>
          </cell>
          <cell r="P4466" t="str">
            <v>Liceo Jose Joaquin Vargas Calvo</v>
          </cell>
          <cell r="Q4466">
            <v>3</v>
          </cell>
          <cell r="R4466">
            <v>3944</v>
          </cell>
        </row>
        <row r="4467">
          <cell r="N4467" t="str">
            <v>Centro Educativo</v>
          </cell>
          <cell r="O4467" t="str">
            <v>San José Norte</v>
          </cell>
          <cell r="P4467" t="str">
            <v>Liceo Laboratorio Emma Gamboa Ucr</v>
          </cell>
          <cell r="Q4467">
            <v>5</v>
          </cell>
          <cell r="R4467">
            <v>3958</v>
          </cell>
        </row>
        <row r="4468">
          <cell r="N4468" t="str">
            <v>Centro Educativo</v>
          </cell>
          <cell r="O4468" t="str">
            <v>San José Norte</v>
          </cell>
          <cell r="P4468" t="str">
            <v>Liceo Madre Del Divino Pastor</v>
          </cell>
          <cell r="Q4468">
            <v>1</v>
          </cell>
          <cell r="R4468">
            <v>3966</v>
          </cell>
        </row>
        <row r="4469">
          <cell r="N4469" t="str">
            <v>Centro Educativo</v>
          </cell>
          <cell r="O4469" t="str">
            <v>San José Norte</v>
          </cell>
          <cell r="P4469" t="str">
            <v>Liceo María Inmaculada (Moravia)</v>
          </cell>
          <cell r="Q4469">
            <v>5</v>
          </cell>
          <cell r="R4469">
            <v>3965</v>
          </cell>
        </row>
        <row r="4470">
          <cell r="N4470" t="str">
            <v>Centro Educativo</v>
          </cell>
          <cell r="O4470" t="str">
            <v>San José Norte</v>
          </cell>
          <cell r="P4470" t="str">
            <v>Liceo Mauro Fernandez Acuna</v>
          </cell>
          <cell r="Q4470">
            <v>4</v>
          </cell>
          <cell r="R4470">
            <v>3946</v>
          </cell>
        </row>
        <row r="4471">
          <cell r="N4471" t="str">
            <v>Centro Educativo</v>
          </cell>
          <cell r="O4471" t="str">
            <v>San José Norte</v>
          </cell>
          <cell r="P4471" t="str">
            <v>Liceo Napoleon Quesada Salazar</v>
          </cell>
          <cell r="Q4471">
            <v>1</v>
          </cell>
          <cell r="R4471">
            <v>3945</v>
          </cell>
        </row>
        <row r="4472">
          <cell r="N4472" t="str">
            <v>Centro Educativo</v>
          </cell>
          <cell r="O4472" t="str">
            <v>San José Norte</v>
          </cell>
          <cell r="P4472" t="str">
            <v>Liceo Salvador Umaña Castro</v>
          </cell>
          <cell r="Q4472">
            <v>2</v>
          </cell>
          <cell r="R4472">
            <v>3955</v>
          </cell>
        </row>
        <row r="4473">
          <cell r="N4473" t="str">
            <v>Centro Educativo</v>
          </cell>
          <cell r="O4473" t="str">
            <v>San José Norte</v>
          </cell>
          <cell r="P4473" t="str">
            <v>Liceo San Antonio</v>
          </cell>
          <cell r="Q4473">
            <v>6</v>
          </cell>
          <cell r="R4473">
            <v>3977</v>
          </cell>
        </row>
        <row r="4474">
          <cell r="N4474" t="str">
            <v>Centro Educativo</v>
          </cell>
          <cell r="O4474" t="str">
            <v>San José Norte</v>
          </cell>
          <cell r="P4474" t="str">
            <v>Liceo Virgen Medalla Milagrosa</v>
          </cell>
          <cell r="Q4474">
            <v>2</v>
          </cell>
          <cell r="R4474">
            <v>6030</v>
          </cell>
        </row>
        <row r="4475">
          <cell r="N4475" t="str">
            <v>Centro Educativo</v>
          </cell>
          <cell r="O4475" t="str">
            <v>San José Norte</v>
          </cell>
          <cell r="P4475" t="str">
            <v>Neuro Psiquiatrico Infantil</v>
          </cell>
          <cell r="Q4475">
            <v>4</v>
          </cell>
          <cell r="R4475">
            <v>4239</v>
          </cell>
        </row>
        <row r="4476">
          <cell r="N4476" t="str">
            <v>Centro Educativo</v>
          </cell>
          <cell r="O4476" t="str">
            <v>San José Norte</v>
          </cell>
          <cell r="P4476" t="str">
            <v>Nocturno Braulio Carrillo Colina</v>
          </cell>
          <cell r="Q4476">
            <v>4</v>
          </cell>
          <cell r="R4476">
            <v>4825</v>
          </cell>
        </row>
        <row r="4477">
          <cell r="N4477" t="str">
            <v>Centro Educativo</v>
          </cell>
          <cell r="O4477" t="str">
            <v>San José Norte</v>
          </cell>
          <cell r="P4477" t="str">
            <v>Nocturno José Joaquín Jiménez Núñez</v>
          </cell>
          <cell r="Q4477">
            <v>1</v>
          </cell>
          <cell r="R4477">
            <v>4822</v>
          </cell>
        </row>
        <row r="4478">
          <cell r="N4478" t="str">
            <v>Centro Educativo</v>
          </cell>
          <cell r="O4478" t="str">
            <v>San José Norte</v>
          </cell>
          <cell r="P4478" t="str">
            <v>Prog. Educ. Abierta San José Norte</v>
          </cell>
          <cell r="Q4478">
            <v>1</v>
          </cell>
          <cell r="R4478">
            <v>6772</v>
          </cell>
        </row>
        <row r="4479">
          <cell r="N4479" t="str">
            <v>Centro Educativo</v>
          </cell>
          <cell r="O4479" t="str">
            <v>San José Norte</v>
          </cell>
          <cell r="P4479" t="str">
            <v>Prog. Sordos Liceo José Joaquín Jiménez Núñez-Primaria</v>
          </cell>
          <cell r="Q4479">
            <v>2</v>
          </cell>
          <cell r="R4479">
            <v>5592</v>
          </cell>
        </row>
        <row r="4480">
          <cell r="N4480" t="str">
            <v>Centro Educativo</v>
          </cell>
          <cell r="O4480" t="str">
            <v>San José Norte</v>
          </cell>
          <cell r="P4480" t="str">
            <v>Prog. Sordos Liceo Noc. José Joaquín Jiménez Núñez-Secundaria</v>
          </cell>
          <cell r="Q4480">
            <v>2</v>
          </cell>
          <cell r="R4480">
            <v>5592</v>
          </cell>
        </row>
        <row r="4481">
          <cell r="N4481" t="str">
            <v>Centro Educativo</v>
          </cell>
          <cell r="O4481" t="str">
            <v>San José Norte</v>
          </cell>
          <cell r="P4481" t="str">
            <v>Prog. Sordos Liceo República De México</v>
          </cell>
          <cell r="Q4481">
            <v>2</v>
          </cell>
          <cell r="R4481">
            <v>5592</v>
          </cell>
        </row>
        <row r="4482">
          <cell r="N4482" t="str">
            <v>Centro Educativo</v>
          </cell>
          <cell r="O4482" t="str">
            <v>San José Norte</v>
          </cell>
          <cell r="P4482" t="str">
            <v>Programa Itinerante Segunda Lengua Trans</v>
          </cell>
          <cell r="Q4482">
            <v>1</v>
          </cell>
          <cell r="R4482">
            <v>5558</v>
          </cell>
        </row>
        <row r="4483">
          <cell r="N4483" t="str">
            <v>Centro Educativo</v>
          </cell>
          <cell r="O4483" t="str">
            <v>San José Norte</v>
          </cell>
          <cell r="P4483" t="str">
            <v>Serv. Itin. Ens. Espec. San José Norte</v>
          </cell>
          <cell r="Q4483">
            <v>1</v>
          </cell>
          <cell r="R4483">
            <v>6791</v>
          </cell>
        </row>
        <row r="4484">
          <cell r="N4484" t="str">
            <v>Centro Educativo</v>
          </cell>
          <cell r="O4484" t="str">
            <v>San José Norte</v>
          </cell>
          <cell r="P4484" t="str">
            <v>Unidad Pedagógica José Rafael Araya Rojas</v>
          </cell>
          <cell r="Q4484">
            <v>4</v>
          </cell>
          <cell r="R4484">
            <v>3975</v>
          </cell>
        </row>
        <row r="4485">
          <cell r="N4485" t="str">
            <v>Centro Educativo</v>
          </cell>
          <cell r="O4485" t="str">
            <v>San José Oeste</v>
          </cell>
          <cell r="P4485" t="str">
            <v>C.T.P. De Escazu</v>
          </cell>
          <cell r="Q4485">
            <v>3</v>
          </cell>
          <cell r="R4485">
            <v>5818</v>
          </cell>
        </row>
        <row r="4486">
          <cell r="N4486" t="str">
            <v>Centro Educativo</v>
          </cell>
          <cell r="O4486" t="str">
            <v>San José Oeste</v>
          </cell>
          <cell r="P4486" t="str">
            <v>C.T.P. Educacion Comercial Y De Servicios</v>
          </cell>
          <cell r="Q4486">
            <v>1</v>
          </cell>
          <cell r="R4486">
            <v>4156</v>
          </cell>
        </row>
        <row r="4487">
          <cell r="N4487" t="str">
            <v>Centro Educativo</v>
          </cell>
          <cell r="O4487" t="str">
            <v>San José Oeste</v>
          </cell>
          <cell r="P4487" t="str">
            <v>C.T.P. La Carpio</v>
          </cell>
          <cell r="Q4487">
            <v>5</v>
          </cell>
          <cell r="R4487">
            <v>6718</v>
          </cell>
        </row>
        <row r="4488">
          <cell r="N4488" t="str">
            <v>Centro Educativo</v>
          </cell>
          <cell r="O4488" t="str">
            <v>San José Oeste</v>
          </cell>
          <cell r="P4488" t="str">
            <v>C.T.P. Pavas</v>
          </cell>
          <cell r="Q4488">
            <v>2</v>
          </cell>
          <cell r="R4488">
            <v>6530</v>
          </cell>
        </row>
        <row r="4489">
          <cell r="N4489" t="str">
            <v>Centro Educativo</v>
          </cell>
          <cell r="O4489" t="str">
            <v>San José Oeste</v>
          </cell>
          <cell r="P4489" t="str">
            <v>C.T.P. Santa Ana</v>
          </cell>
          <cell r="Q4489">
            <v>4</v>
          </cell>
          <cell r="R4489">
            <v>5680</v>
          </cell>
        </row>
        <row r="4490">
          <cell r="N4490" t="str">
            <v>Centro Educativo</v>
          </cell>
          <cell r="O4490" t="str">
            <v>San José Oeste</v>
          </cell>
          <cell r="P4490" t="str">
            <v>Centro Educacion Especial La Pitahaya</v>
          </cell>
          <cell r="Q4490">
            <v>1</v>
          </cell>
          <cell r="R4490">
            <v>4240</v>
          </cell>
        </row>
        <row r="4491">
          <cell r="N4491" t="str">
            <v>Centro Educativo</v>
          </cell>
          <cell r="O4491" t="str">
            <v>San José Oeste</v>
          </cell>
          <cell r="P4491" t="str">
            <v>Centro Educacion Especial Santa Ana</v>
          </cell>
          <cell r="Q4491">
            <v>4</v>
          </cell>
          <cell r="R4491">
            <v>4237</v>
          </cell>
        </row>
        <row r="4492">
          <cell r="N4492" t="str">
            <v>Centro Educativo</v>
          </cell>
          <cell r="O4492" t="str">
            <v>San José Oeste</v>
          </cell>
          <cell r="P4492" t="str">
            <v>Cindea Ccm Maria Mazzarello</v>
          </cell>
          <cell r="Q4492">
            <v>1</v>
          </cell>
          <cell r="R4492">
            <v>4827</v>
          </cell>
        </row>
        <row r="4493">
          <cell r="N4493" t="str">
            <v>Centro Educativo</v>
          </cell>
          <cell r="O4493" t="str">
            <v>San José Oeste</v>
          </cell>
          <cell r="P4493" t="str">
            <v>Cindea Esc. Nocturna Alberto Manuel Brenes Mora</v>
          </cell>
          <cell r="Q4493">
            <v>1</v>
          </cell>
          <cell r="R4493">
            <v>4834</v>
          </cell>
        </row>
        <row r="4494">
          <cell r="N4494" t="str">
            <v>Centro Educativo</v>
          </cell>
          <cell r="O4494" t="str">
            <v>San José Oeste</v>
          </cell>
          <cell r="P4494" t="str">
            <v>Cindea Escazú</v>
          </cell>
          <cell r="Q4494">
            <v>3</v>
          </cell>
          <cell r="R4494">
            <v>6669</v>
          </cell>
        </row>
        <row r="4495">
          <cell r="N4495" t="str">
            <v>Centro Educativo</v>
          </cell>
          <cell r="O4495" t="str">
            <v>San José Oeste</v>
          </cell>
          <cell r="P4495" t="str">
            <v>Cindea Pavas</v>
          </cell>
          <cell r="Q4495">
            <v>2</v>
          </cell>
          <cell r="R4495">
            <v>6668</v>
          </cell>
        </row>
        <row r="4496">
          <cell r="N4496" t="str">
            <v>Centro Educativo</v>
          </cell>
          <cell r="O4496" t="str">
            <v>San José Oeste</v>
          </cell>
          <cell r="P4496" t="str">
            <v>Cindea Santa Ana</v>
          </cell>
          <cell r="Q4496">
            <v>4</v>
          </cell>
          <cell r="R4496">
            <v>4828</v>
          </cell>
        </row>
        <row r="4497">
          <cell r="N4497" t="str">
            <v>Centro Educativo</v>
          </cell>
          <cell r="O4497" t="str">
            <v>San José Oeste</v>
          </cell>
          <cell r="P4497" t="str">
            <v>Cnvmts. Liceo De Escazú</v>
          </cell>
          <cell r="Q4497">
            <v>3</v>
          </cell>
          <cell r="R4497">
            <v>6802</v>
          </cell>
        </row>
        <row r="4498">
          <cell r="N4498" t="str">
            <v>Centro Educativo</v>
          </cell>
          <cell r="O4498" t="str">
            <v>San José Oeste</v>
          </cell>
          <cell r="P4498" t="str">
            <v>Cnvmts. Liceo De Pavas</v>
          </cell>
          <cell r="Q4498">
            <v>2</v>
          </cell>
          <cell r="R4498">
            <v>6802</v>
          </cell>
        </row>
        <row r="4499">
          <cell r="N4499" t="str">
            <v>Centro Educativo</v>
          </cell>
          <cell r="O4499" t="str">
            <v>San José Oeste</v>
          </cell>
          <cell r="P4499" t="str">
            <v>Cnvmts. Liceo De San José</v>
          </cell>
          <cell r="Q4499">
            <v>1</v>
          </cell>
          <cell r="R4499">
            <v>6802</v>
          </cell>
        </row>
        <row r="4500">
          <cell r="N4500" t="str">
            <v>Centro Educativo</v>
          </cell>
          <cell r="O4500" t="str">
            <v>San José Oeste</v>
          </cell>
          <cell r="P4500" t="str">
            <v>Cnvmts. Liceo Julio Fonseca Gutiérrez</v>
          </cell>
          <cell r="Q4500">
            <v>5</v>
          </cell>
          <cell r="R4500">
            <v>6802</v>
          </cell>
        </row>
        <row r="4501">
          <cell r="N4501" t="str">
            <v>Centro Educativo</v>
          </cell>
          <cell r="O4501" t="str">
            <v>San José Oeste</v>
          </cell>
          <cell r="P4501" t="str">
            <v>Colegio Rincon Grande</v>
          </cell>
          <cell r="Q4501">
            <v>2</v>
          </cell>
          <cell r="R4501">
            <v>3978</v>
          </cell>
        </row>
        <row r="4502">
          <cell r="N4502" t="str">
            <v>Centro Educativo</v>
          </cell>
          <cell r="O4502" t="str">
            <v>San José Oeste</v>
          </cell>
          <cell r="P4502" t="str">
            <v>Esc. Andres Bello Lopez</v>
          </cell>
          <cell r="Q4502">
            <v>4</v>
          </cell>
          <cell r="R4502">
            <v>4263</v>
          </cell>
        </row>
        <row r="4503">
          <cell r="N4503" t="str">
            <v>Centro Educativo</v>
          </cell>
          <cell r="O4503" t="str">
            <v>San José Oeste</v>
          </cell>
          <cell r="P4503" t="str">
            <v>Esc. Andrés Bello López</v>
          </cell>
          <cell r="Q4503">
            <v>4</v>
          </cell>
          <cell r="R4503">
            <v>361</v>
          </cell>
        </row>
        <row r="4504">
          <cell r="N4504" t="str">
            <v>Centro Educativo</v>
          </cell>
          <cell r="O4504" t="str">
            <v>San José Oeste</v>
          </cell>
          <cell r="P4504" t="str">
            <v>Esc. Antonio José De Sucre</v>
          </cell>
          <cell r="Q4504">
            <v>5</v>
          </cell>
          <cell r="R4504">
            <v>377</v>
          </cell>
        </row>
        <row r="4505">
          <cell r="N4505" t="str">
            <v>Centro Educativo</v>
          </cell>
          <cell r="O4505" t="str">
            <v>San José Oeste</v>
          </cell>
          <cell r="P4505" t="str">
            <v>Esc. Bello Horizonte</v>
          </cell>
          <cell r="Q4505">
            <v>3</v>
          </cell>
          <cell r="R4505">
            <v>308</v>
          </cell>
        </row>
        <row r="4506">
          <cell r="N4506" t="str">
            <v>Centro Educativo</v>
          </cell>
          <cell r="O4506" t="str">
            <v>San José Oeste</v>
          </cell>
          <cell r="P4506" t="str">
            <v>Esc. Benjamin Herrera Angulo</v>
          </cell>
          <cell r="Q4506">
            <v>3</v>
          </cell>
          <cell r="R4506">
            <v>4279</v>
          </cell>
        </row>
        <row r="4507">
          <cell r="N4507" t="str">
            <v>Centro Educativo</v>
          </cell>
          <cell r="O4507" t="str">
            <v>San José Oeste</v>
          </cell>
          <cell r="P4507" t="str">
            <v>Esc. Benjamín Herrera Angulo</v>
          </cell>
          <cell r="Q4507">
            <v>3</v>
          </cell>
          <cell r="R4507">
            <v>405</v>
          </cell>
        </row>
        <row r="4508">
          <cell r="N4508" t="str">
            <v>Centro Educativo</v>
          </cell>
          <cell r="O4508" t="str">
            <v>San José Oeste</v>
          </cell>
          <cell r="P4508" t="str">
            <v>Esc. Brasil De Santa Ana</v>
          </cell>
          <cell r="Q4508">
            <v>4</v>
          </cell>
          <cell r="R4508">
            <v>310</v>
          </cell>
        </row>
        <row r="4509">
          <cell r="N4509" t="str">
            <v>Centro Educativo</v>
          </cell>
          <cell r="O4509" t="str">
            <v>San José Oeste</v>
          </cell>
          <cell r="P4509" t="str">
            <v>Esc. Carlos Sanabria Mora</v>
          </cell>
          <cell r="Q4509">
            <v>2</v>
          </cell>
          <cell r="R4509">
            <v>320</v>
          </cell>
        </row>
        <row r="4510">
          <cell r="N4510" t="str">
            <v>Centro Educativo</v>
          </cell>
          <cell r="O4510" t="str">
            <v>San José Oeste</v>
          </cell>
          <cell r="P4510" t="str">
            <v>Esc. Carlos Sanabria Mora</v>
          </cell>
          <cell r="Q4510">
            <v>2</v>
          </cell>
          <cell r="R4510">
            <v>4275</v>
          </cell>
        </row>
        <row r="4511">
          <cell r="N4511" t="str">
            <v>Centro Educativo</v>
          </cell>
          <cell r="O4511" t="str">
            <v>San José Oeste</v>
          </cell>
          <cell r="P4511" t="str">
            <v>Esc. Ciudadela De Pavas</v>
          </cell>
          <cell r="Q4511">
            <v>2</v>
          </cell>
          <cell r="R4511">
            <v>328</v>
          </cell>
        </row>
        <row r="4512">
          <cell r="N4512" t="str">
            <v>Centro Educativo</v>
          </cell>
          <cell r="O4512" t="str">
            <v>San José Oeste</v>
          </cell>
          <cell r="P4512" t="str">
            <v>Esc. Ciudadela De Pavas</v>
          </cell>
          <cell r="Q4512">
            <v>2</v>
          </cell>
          <cell r="R4512">
            <v>4315</v>
          </cell>
        </row>
        <row r="4513">
          <cell r="N4513" t="str">
            <v>Centro Educativo</v>
          </cell>
          <cell r="O4513" t="str">
            <v>San José Oeste</v>
          </cell>
          <cell r="P4513" t="str">
            <v>Esc. Corazón De Jesús (Escazú)</v>
          </cell>
          <cell r="Q4513">
            <v>3</v>
          </cell>
          <cell r="R4513">
            <v>327</v>
          </cell>
        </row>
        <row r="4514">
          <cell r="N4514" t="str">
            <v>Centro Educativo</v>
          </cell>
          <cell r="O4514" t="str">
            <v>San José Oeste</v>
          </cell>
          <cell r="P4514" t="str">
            <v>Esc. Corazón De Jesús (La Uruca)</v>
          </cell>
          <cell r="Q4514">
            <v>5</v>
          </cell>
          <cell r="R4514">
            <v>332</v>
          </cell>
        </row>
        <row r="4515">
          <cell r="N4515" t="str">
            <v>Centro Educativo</v>
          </cell>
          <cell r="O4515" t="str">
            <v>San José Oeste</v>
          </cell>
          <cell r="P4515" t="str">
            <v>Esc. Costa Rica</v>
          </cell>
          <cell r="Q4515">
            <v>1</v>
          </cell>
          <cell r="R4515">
            <v>334</v>
          </cell>
        </row>
        <row r="4516">
          <cell r="N4516" t="str">
            <v>Centro Educativo</v>
          </cell>
          <cell r="O4516" t="str">
            <v>San José Oeste</v>
          </cell>
          <cell r="P4516" t="str">
            <v>Esc. Cuatro Reinas</v>
          </cell>
          <cell r="Q4516">
            <v>5</v>
          </cell>
          <cell r="R4516">
            <v>458</v>
          </cell>
        </row>
        <row r="4517">
          <cell r="N4517" t="str">
            <v>Centro Educativo</v>
          </cell>
          <cell r="O4517" t="str">
            <v>San José Oeste</v>
          </cell>
          <cell r="P4517" t="str">
            <v>Esc. Daniel Oduber Quiros</v>
          </cell>
          <cell r="Q4517">
            <v>2</v>
          </cell>
          <cell r="R4517">
            <v>464</v>
          </cell>
        </row>
        <row r="4518">
          <cell r="N4518" t="str">
            <v>Centro Educativo</v>
          </cell>
          <cell r="O4518" t="str">
            <v>San José Oeste</v>
          </cell>
          <cell r="P4518" t="str">
            <v>Esc. Daniel Oduber Quiros</v>
          </cell>
          <cell r="Q4518">
            <v>2</v>
          </cell>
          <cell r="R4518">
            <v>4264</v>
          </cell>
        </row>
        <row r="4519">
          <cell r="N4519" t="str">
            <v>Centro Educativo</v>
          </cell>
          <cell r="O4519" t="str">
            <v>San José Oeste</v>
          </cell>
          <cell r="P4519" t="str">
            <v>Esc. David Marín Hidalgo</v>
          </cell>
          <cell r="Q4519">
            <v>3</v>
          </cell>
          <cell r="R4519">
            <v>307</v>
          </cell>
        </row>
        <row r="4520">
          <cell r="N4520" t="str">
            <v>Centro Educativo</v>
          </cell>
          <cell r="O4520" t="str">
            <v>San José Oeste</v>
          </cell>
          <cell r="P4520" t="str">
            <v>Esc. El Carmen</v>
          </cell>
          <cell r="Q4520">
            <v>3</v>
          </cell>
          <cell r="R4520">
            <v>306</v>
          </cell>
        </row>
        <row r="4521">
          <cell r="N4521" t="str">
            <v>Centro Educativo</v>
          </cell>
          <cell r="O4521" t="str">
            <v>San José Oeste</v>
          </cell>
          <cell r="P4521" t="str">
            <v>Esc. El Carmen</v>
          </cell>
          <cell r="Q4521">
            <v>3</v>
          </cell>
          <cell r="R4521">
            <v>4335</v>
          </cell>
        </row>
        <row r="4522">
          <cell r="N4522" t="str">
            <v>Centro Educativo</v>
          </cell>
          <cell r="O4522" t="str">
            <v>San José Oeste</v>
          </cell>
          <cell r="P4522" t="str">
            <v>Esc. Ezequiel Morales Aguilar</v>
          </cell>
          <cell r="Q4522">
            <v>4</v>
          </cell>
          <cell r="R4522">
            <v>400</v>
          </cell>
        </row>
        <row r="4523">
          <cell r="N4523" t="str">
            <v>Centro Educativo</v>
          </cell>
          <cell r="O4523" t="str">
            <v>San José Oeste</v>
          </cell>
          <cell r="P4523" t="str">
            <v>Esc. Finca San Juan</v>
          </cell>
          <cell r="Q4523">
            <v>2</v>
          </cell>
          <cell r="R4523">
            <v>466</v>
          </cell>
        </row>
        <row r="4524">
          <cell r="N4524" t="str">
            <v>Centro Educativo</v>
          </cell>
          <cell r="O4524" t="str">
            <v>San José Oeste</v>
          </cell>
          <cell r="P4524" t="str">
            <v>Esc. Guachipelín</v>
          </cell>
          <cell r="Q4524">
            <v>3</v>
          </cell>
          <cell r="R4524">
            <v>350</v>
          </cell>
        </row>
        <row r="4525">
          <cell r="N4525" t="str">
            <v>Centro Educativo</v>
          </cell>
          <cell r="O4525" t="str">
            <v>San José Oeste</v>
          </cell>
          <cell r="P4525" t="str">
            <v>Esc. Honduras</v>
          </cell>
          <cell r="Q4525">
            <v>4</v>
          </cell>
          <cell r="R4525">
            <v>354</v>
          </cell>
        </row>
        <row r="4526">
          <cell r="N4526" t="str">
            <v>Centro Educativo</v>
          </cell>
          <cell r="O4526" t="str">
            <v>San José Oeste</v>
          </cell>
          <cell r="P4526" t="str">
            <v>Esc. Isabel La Catolica</v>
          </cell>
          <cell r="Q4526">
            <v>4</v>
          </cell>
          <cell r="R4526">
            <v>4262</v>
          </cell>
        </row>
        <row r="4527">
          <cell r="N4527" t="str">
            <v>Centro Educativo</v>
          </cell>
          <cell r="O4527" t="str">
            <v>San José Oeste</v>
          </cell>
          <cell r="P4527" t="str">
            <v>Esc. Isabel La Católica</v>
          </cell>
          <cell r="Q4527">
            <v>4</v>
          </cell>
          <cell r="R4527">
            <v>378</v>
          </cell>
        </row>
        <row r="4528">
          <cell r="N4528" t="str">
            <v>Centro Educativo</v>
          </cell>
          <cell r="O4528" t="str">
            <v>San José Oeste</v>
          </cell>
          <cell r="P4528" t="str">
            <v>Esc. Jorge Volio Jiménez</v>
          </cell>
          <cell r="Q4528">
            <v>4</v>
          </cell>
          <cell r="R4528">
            <v>422</v>
          </cell>
        </row>
        <row r="4529">
          <cell r="N4529" t="str">
            <v>Centro Educativo</v>
          </cell>
          <cell r="O4529" t="str">
            <v>San José Oeste</v>
          </cell>
          <cell r="P4529" t="str">
            <v>Esc. Jose Fidel Tristan</v>
          </cell>
          <cell r="Q4529">
            <v>1</v>
          </cell>
          <cell r="R4529">
            <v>4270</v>
          </cell>
        </row>
        <row r="4530">
          <cell r="N4530" t="str">
            <v>Centro Educativo</v>
          </cell>
          <cell r="O4530" t="str">
            <v>San José Oeste</v>
          </cell>
          <cell r="P4530" t="str">
            <v>Esc. Jose Fidel Tristán</v>
          </cell>
          <cell r="Q4530">
            <v>1</v>
          </cell>
          <cell r="R4530">
            <v>368</v>
          </cell>
        </row>
        <row r="4531">
          <cell r="N4531" t="str">
            <v>Centro Educativo</v>
          </cell>
          <cell r="O4531" t="str">
            <v>San José Oeste</v>
          </cell>
          <cell r="P4531" t="str">
            <v>Esc. Juan Álvarez Azofeifa</v>
          </cell>
          <cell r="Q4531">
            <v>4</v>
          </cell>
          <cell r="R4531">
            <v>391</v>
          </cell>
        </row>
        <row r="4532">
          <cell r="N4532" t="str">
            <v>Centro Educativo</v>
          </cell>
          <cell r="O4532" t="str">
            <v>San José Oeste</v>
          </cell>
          <cell r="P4532" t="str">
            <v>Esc. Juan Rafael Mora  Porras</v>
          </cell>
          <cell r="Q4532">
            <v>1</v>
          </cell>
          <cell r="R4532">
            <v>370</v>
          </cell>
        </row>
        <row r="4533">
          <cell r="N4533" t="str">
            <v>Centro Educativo</v>
          </cell>
          <cell r="O4533" t="str">
            <v>San José Oeste</v>
          </cell>
          <cell r="P4533" t="str">
            <v>Esc. Juan Xxiii</v>
          </cell>
          <cell r="Q4533">
            <v>3</v>
          </cell>
          <cell r="R4533">
            <v>423</v>
          </cell>
        </row>
        <row r="4534">
          <cell r="N4534" t="str">
            <v>Centro Educativo</v>
          </cell>
          <cell r="O4534" t="str">
            <v>San José Oeste</v>
          </cell>
          <cell r="P4534" t="str">
            <v>Esc. Juan Xxiii</v>
          </cell>
          <cell r="Q4534">
            <v>3</v>
          </cell>
          <cell r="R4534">
            <v>4288</v>
          </cell>
        </row>
        <row r="4535">
          <cell r="N4535" t="str">
            <v>Centro Educativo</v>
          </cell>
          <cell r="O4535" t="str">
            <v>San José Oeste</v>
          </cell>
          <cell r="P4535" t="str">
            <v>Esc. La Carpio</v>
          </cell>
          <cell r="Q4535">
            <v>5</v>
          </cell>
          <cell r="R4535">
            <v>443</v>
          </cell>
        </row>
        <row r="4536">
          <cell r="N4536" t="str">
            <v>Centro Educativo</v>
          </cell>
          <cell r="O4536" t="str">
            <v>San José Oeste</v>
          </cell>
          <cell r="P4536" t="str">
            <v>Esc. La Carpio</v>
          </cell>
          <cell r="Q4536">
            <v>5</v>
          </cell>
          <cell r="R4536">
            <v>4309</v>
          </cell>
        </row>
        <row r="4537">
          <cell r="N4537" t="str">
            <v>Centro Educativo</v>
          </cell>
          <cell r="O4537" t="str">
            <v>San José Oeste</v>
          </cell>
          <cell r="P4537" t="str">
            <v>Esc. La Mina</v>
          </cell>
          <cell r="Q4537">
            <v>4</v>
          </cell>
          <cell r="R4537">
            <v>375</v>
          </cell>
        </row>
        <row r="4538">
          <cell r="N4538" t="str">
            <v>Centro Educativo</v>
          </cell>
          <cell r="O4538" t="str">
            <v>San José Oeste</v>
          </cell>
          <cell r="P4538" t="str">
            <v>Esc. La Peregrina</v>
          </cell>
          <cell r="Q4538">
            <v>5</v>
          </cell>
          <cell r="R4538">
            <v>318</v>
          </cell>
        </row>
        <row r="4539">
          <cell r="N4539" t="str">
            <v>Centro Educativo</v>
          </cell>
          <cell r="O4539" t="str">
            <v>San José Oeste</v>
          </cell>
          <cell r="P4539" t="str">
            <v>Esc. La Peregrina</v>
          </cell>
          <cell r="Q4539">
            <v>5</v>
          </cell>
          <cell r="R4539">
            <v>4281</v>
          </cell>
        </row>
        <row r="4540">
          <cell r="N4540" t="str">
            <v>Centro Educativo</v>
          </cell>
          <cell r="O4540" t="str">
            <v>San José Oeste</v>
          </cell>
          <cell r="P4540" t="str">
            <v>Esc. Lagos De Lindora</v>
          </cell>
          <cell r="Q4540">
            <v>4</v>
          </cell>
          <cell r="R4540">
            <v>404</v>
          </cell>
        </row>
        <row r="4541">
          <cell r="N4541" t="str">
            <v>Centro Educativo</v>
          </cell>
          <cell r="O4541" t="str">
            <v>San José Oeste</v>
          </cell>
          <cell r="P4541" t="str">
            <v>Esc. Las Brisas</v>
          </cell>
          <cell r="Q4541">
            <v>5</v>
          </cell>
          <cell r="R4541">
            <v>337</v>
          </cell>
        </row>
        <row r="4542">
          <cell r="N4542" t="str">
            <v>Centro Educativo</v>
          </cell>
          <cell r="O4542" t="str">
            <v>San José Oeste</v>
          </cell>
          <cell r="P4542" t="str">
            <v>Esc. Leon Xiii</v>
          </cell>
          <cell r="Q4542">
            <v>5</v>
          </cell>
          <cell r="R4542">
            <v>336</v>
          </cell>
        </row>
        <row r="4543">
          <cell r="N4543" t="str">
            <v>Centro Educativo</v>
          </cell>
          <cell r="O4543" t="str">
            <v>San José Oeste</v>
          </cell>
          <cell r="P4543" t="str">
            <v>Esc. Lomas Del Rio</v>
          </cell>
          <cell r="Q4543">
            <v>2</v>
          </cell>
          <cell r="R4543">
            <v>4303</v>
          </cell>
        </row>
        <row r="4544">
          <cell r="N4544" t="str">
            <v>Centro Educativo</v>
          </cell>
          <cell r="O4544" t="str">
            <v>San José Oeste</v>
          </cell>
          <cell r="P4544" t="str">
            <v>Esc. Lomas Del Río</v>
          </cell>
          <cell r="Q4544">
            <v>2</v>
          </cell>
          <cell r="R4544">
            <v>342</v>
          </cell>
        </row>
        <row r="4545">
          <cell r="N4545" t="str">
            <v>Centro Educativo</v>
          </cell>
          <cell r="O4545" t="str">
            <v>San José Oeste</v>
          </cell>
          <cell r="P4545" t="str">
            <v>Esc. Nocturna Alberto Manuel Brenes Mora</v>
          </cell>
          <cell r="Q4545">
            <v>1</v>
          </cell>
          <cell r="R4545">
            <v>4834</v>
          </cell>
        </row>
        <row r="4546">
          <cell r="N4546" t="str">
            <v>Centro Educativo</v>
          </cell>
          <cell r="O4546" t="str">
            <v>San José Oeste</v>
          </cell>
          <cell r="P4546" t="str">
            <v>Esc. Otto Hubbe</v>
          </cell>
          <cell r="Q4546">
            <v>5</v>
          </cell>
          <cell r="R4546">
            <v>442</v>
          </cell>
        </row>
        <row r="4547">
          <cell r="N4547" t="str">
            <v>Centro Educativo</v>
          </cell>
          <cell r="O4547" t="str">
            <v>San José Oeste</v>
          </cell>
          <cell r="P4547" t="str">
            <v>Esc. Pabellón</v>
          </cell>
          <cell r="Q4547">
            <v>4</v>
          </cell>
          <cell r="R4547">
            <v>341</v>
          </cell>
        </row>
        <row r="4548">
          <cell r="N4548" t="str">
            <v>Centro Educativo</v>
          </cell>
          <cell r="O4548" t="str">
            <v>San José Oeste</v>
          </cell>
          <cell r="P4548" t="str">
            <v>Esc. Pbro Yanuario Quesada</v>
          </cell>
          <cell r="Q4548">
            <v>3</v>
          </cell>
          <cell r="R4548">
            <v>4280</v>
          </cell>
        </row>
        <row r="4549">
          <cell r="N4549" t="str">
            <v>Centro Educativo</v>
          </cell>
          <cell r="O4549" t="str">
            <v>San José Oeste</v>
          </cell>
          <cell r="P4549" t="str">
            <v>Esc. Pbro. Yanuario Quesada</v>
          </cell>
          <cell r="Q4549">
            <v>3</v>
          </cell>
          <cell r="R4549">
            <v>406</v>
          </cell>
        </row>
        <row r="4550">
          <cell r="N4550" t="str">
            <v>Centro Educativo</v>
          </cell>
          <cell r="O4550" t="str">
            <v>San José Oeste</v>
          </cell>
          <cell r="P4550" t="str">
            <v>Esc. Rafael Francisco Osejo</v>
          </cell>
          <cell r="Q4550">
            <v>1</v>
          </cell>
          <cell r="R4550">
            <v>398</v>
          </cell>
        </row>
        <row r="4551">
          <cell r="N4551" t="str">
            <v>Centro Educativo</v>
          </cell>
          <cell r="O4551" t="str">
            <v>San José Oeste</v>
          </cell>
          <cell r="P4551" t="str">
            <v>Esc. Rafael Francisco Osejo</v>
          </cell>
          <cell r="Q4551">
            <v>1</v>
          </cell>
          <cell r="R4551">
            <v>4245</v>
          </cell>
        </row>
        <row r="4552">
          <cell r="N4552" t="str">
            <v>Centro Educativo</v>
          </cell>
          <cell r="O4552" t="str">
            <v>San José Oeste</v>
          </cell>
          <cell r="P4552" t="str">
            <v>Esc. Rafael Vargas Quiros</v>
          </cell>
          <cell r="Q4552">
            <v>5</v>
          </cell>
          <cell r="R4552">
            <v>4917</v>
          </cell>
        </row>
        <row r="4553">
          <cell r="N4553" t="str">
            <v>Centro Educativo</v>
          </cell>
          <cell r="O4553" t="str">
            <v>San José Oeste</v>
          </cell>
          <cell r="P4553" t="str">
            <v>Esc. Republica De Argentina</v>
          </cell>
          <cell r="Q4553">
            <v>1</v>
          </cell>
          <cell r="R4553">
            <v>409</v>
          </cell>
        </row>
        <row r="4554">
          <cell r="N4554" t="str">
            <v>Centro Educativo</v>
          </cell>
          <cell r="O4554" t="str">
            <v>San José Oeste</v>
          </cell>
          <cell r="P4554" t="str">
            <v>Esc. Republica De Francia</v>
          </cell>
          <cell r="Q4554">
            <v>4</v>
          </cell>
          <cell r="R4554">
            <v>4324</v>
          </cell>
        </row>
        <row r="4555">
          <cell r="N4555" t="str">
            <v>Centro Educativo</v>
          </cell>
          <cell r="O4555" t="str">
            <v>San José Oeste</v>
          </cell>
          <cell r="P4555" t="str">
            <v>Esc. República De Francia</v>
          </cell>
          <cell r="Q4555">
            <v>4</v>
          </cell>
          <cell r="R4555">
            <v>403</v>
          </cell>
        </row>
        <row r="4556">
          <cell r="N4556" t="str">
            <v>Centro Educativo</v>
          </cell>
          <cell r="O4556" t="str">
            <v>San José Oeste</v>
          </cell>
          <cell r="P4556" t="str">
            <v>Esc. República De Venezuela</v>
          </cell>
          <cell r="Q4556">
            <v>3</v>
          </cell>
          <cell r="R4556">
            <v>343</v>
          </cell>
        </row>
        <row r="4557">
          <cell r="N4557" t="str">
            <v>Centro Educativo</v>
          </cell>
          <cell r="O4557" t="str">
            <v>San José Oeste</v>
          </cell>
          <cell r="P4557" t="str">
            <v>Esc. Rincón Grande</v>
          </cell>
          <cell r="Q4557">
            <v>2</v>
          </cell>
          <cell r="R4557">
            <v>470</v>
          </cell>
        </row>
        <row r="4558">
          <cell r="N4558" t="str">
            <v>Centro Educativo</v>
          </cell>
          <cell r="O4558" t="str">
            <v>San José Oeste</v>
          </cell>
          <cell r="P4558" t="str">
            <v>Esc. Rincon Grande De Pavas</v>
          </cell>
          <cell r="Q4558">
            <v>2</v>
          </cell>
          <cell r="R4558">
            <v>4312</v>
          </cell>
        </row>
        <row r="4559">
          <cell r="N4559" t="str">
            <v>Centro Educativo</v>
          </cell>
          <cell r="O4559" t="str">
            <v>San José Oeste</v>
          </cell>
          <cell r="P4559" t="str">
            <v>Esc. San Rafael</v>
          </cell>
          <cell r="Q4559">
            <v>4</v>
          </cell>
          <cell r="R4559">
            <v>324</v>
          </cell>
        </row>
        <row r="4560">
          <cell r="N4560" t="str">
            <v>Centro Educativo</v>
          </cell>
          <cell r="O4560" t="str">
            <v>San José Oeste</v>
          </cell>
          <cell r="P4560" t="str">
            <v>I.E.G.B. Andres Bello Lopez</v>
          </cell>
          <cell r="Q4560">
            <v>4</v>
          </cell>
          <cell r="R4560">
            <v>6127</v>
          </cell>
        </row>
        <row r="4561">
          <cell r="N4561" t="str">
            <v>Centro Educativo</v>
          </cell>
          <cell r="O4561" t="str">
            <v>San José Oeste</v>
          </cell>
          <cell r="P4561" t="str">
            <v>I.E.G.B. Pbro. Yanuario Quesada</v>
          </cell>
          <cell r="Q4561">
            <v>3</v>
          </cell>
          <cell r="R4561">
            <v>6106</v>
          </cell>
        </row>
        <row r="4562">
          <cell r="N4562" t="str">
            <v>Centro Educativo</v>
          </cell>
          <cell r="O4562" t="str">
            <v>San José Oeste</v>
          </cell>
          <cell r="P4562" t="str">
            <v>Ipec De San José</v>
          </cell>
          <cell r="Q4562">
            <v>1</v>
          </cell>
          <cell r="R4562">
            <v>4826</v>
          </cell>
        </row>
        <row r="4563">
          <cell r="N4563" t="str">
            <v>Centro Educativo</v>
          </cell>
          <cell r="O4563" t="str">
            <v>San José Oeste</v>
          </cell>
          <cell r="P4563" t="str">
            <v>J.N. Andres Bello Lopez</v>
          </cell>
          <cell r="Q4563">
            <v>4</v>
          </cell>
          <cell r="R4563">
            <v>304</v>
          </cell>
        </row>
        <row r="4564">
          <cell r="N4564" t="str">
            <v>Centro Educativo</v>
          </cell>
          <cell r="O4564" t="str">
            <v>San José Oeste</v>
          </cell>
          <cell r="P4564" t="str">
            <v>J.N. Carlos Sanabria Mora</v>
          </cell>
          <cell r="Q4564">
            <v>2</v>
          </cell>
          <cell r="R4564">
            <v>399</v>
          </cell>
        </row>
        <row r="4565">
          <cell r="N4565" t="str">
            <v>Centro Educativo</v>
          </cell>
          <cell r="O4565" t="str">
            <v>San José Oeste</v>
          </cell>
          <cell r="P4565" t="str">
            <v>J.N. Finca La Caja</v>
          </cell>
          <cell r="Q4565">
            <v>5</v>
          </cell>
          <cell r="R4565">
            <v>6095</v>
          </cell>
        </row>
        <row r="4566">
          <cell r="N4566" t="str">
            <v>Centro Educativo</v>
          </cell>
          <cell r="O4566" t="str">
            <v>San José Oeste</v>
          </cell>
          <cell r="P4566" t="str">
            <v>J.N. Juan Rafael Mora</v>
          </cell>
          <cell r="Q4566">
            <v>1</v>
          </cell>
          <cell r="R4566">
            <v>448</v>
          </cell>
        </row>
        <row r="4567">
          <cell r="N4567" t="str">
            <v>Centro Educativo</v>
          </cell>
          <cell r="O4567" t="str">
            <v>San José Oeste</v>
          </cell>
          <cell r="P4567" t="str">
            <v>J.N. Juan Xxiii</v>
          </cell>
          <cell r="Q4567">
            <v>3</v>
          </cell>
          <cell r="R4567">
            <v>424</v>
          </cell>
        </row>
        <row r="4568">
          <cell r="N4568" t="str">
            <v>Centro Educativo</v>
          </cell>
          <cell r="O4568" t="str">
            <v>San José Oeste</v>
          </cell>
          <cell r="P4568" t="str">
            <v>J.N. Lomas Del Rio</v>
          </cell>
          <cell r="Q4568">
            <v>2</v>
          </cell>
          <cell r="R4568">
            <v>5542</v>
          </cell>
        </row>
        <row r="4569">
          <cell r="N4569" t="str">
            <v>Centro Educativo</v>
          </cell>
          <cell r="O4569" t="str">
            <v>San José Oeste</v>
          </cell>
          <cell r="P4569" t="str">
            <v>J.N. Margarita Esquivel</v>
          </cell>
          <cell r="Q4569">
            <v>1</v>
          </cell>
          <cell r="R4569">
            <v>449</v>
          </cell>
        </row>
        <row r="4570">
          <cell r="N4570" t="str">
            <v>Centro Educativo</v>
          </cell>
          <cell r="O4570" t="str">
            <v>San José Oeste</v>
          </cell>
          <cell r="P4570" t="str">
            <v>J.N. Rincon Grande</v>
          </cell>
          <cell r="Q4570">
            <v>2</v>
          </cell>
          <cell r="R4570">
            <v>468</v>
          </cell>
        </row>
        <row r="4571">
          <cell r="N4571" t="str">
            <v>Centro Educativo</v>
          </cell>
          <cell r="O4571" t="str">
            <v>San José Oeste</v>
          </cell>
          <cell r="P4571" t="str">
            <v>Liceo De Escazu</v>
          </cell>
          <cell r="Q4571">
            <v>3</v>
          </cell>
          <cell r="R4571">
            <v>3952</v>
          </cell>
        </row>
        <row r="4572">
          <cell r="N4572" t="str">
            <v>Centro Educativo</v>
          </cell>
          <cell r="O4572" t="str">
            <v>San José Oeste</v>
          </cell>
          <cell r="P4572" t="str">
            <v>Liceo De Escazu</v>
          </cell>
          <cell r="Q4572">
            <v>3</v>
          </cell>
          <cell r="R4572">
            <v>5365</v>
          </cell>
        </row>
        <row r="4573">
          <cell r="N4573" t="str">
            <v>Centro Educativo</v>
          </cell>
          <cell r="O4573" t="str">
            <v>San José Oeste</v>
          </cell>
          <cell r="P4573" t="str">
            <v>Liceo De San Jose</v>
          </cell>
          <cell r="Q4573">
            <v>1</v>
          </cell>
          <cell r="R4573">
            <v>3941</v>
          </cell>
        </row>
        <row r="4574">
          <cell r="N4574" t="str">
            <v>Centro Educativo</v>
          </cell>
          <cell r="O4574" t="str">
            <v>San José Oeste</v>
          </cell>
          <cell r="P4574" t="str">
            <v>Liceo Julio Fonseca Gutierrez</v>
          </cell>
          <cell r="Q4574">
            <v>5</v>
          </cell>
          <cell r="R4574">
            <v>3964</v>
          </cell>
        </row>
        <row r="4575">
          <cell r="N4575" t="str">
            <v>Centro Educativo</v>
          </cell>
          <cell r="O4575" t="str">
            <v>San José Oeste</v>
          </cell>
          <cell r="P4575" t="str">
            <v>Liceo Luis Dobles Segreda</v>
          </cell>
          <cell r="Q4575">
            <v>1</v>
          </cell>
          <cell r="R4575">
            <v>3943</v>
          </cell>
        </row>
        <row r="4576">
          <cell r="N4576" t="str">
            <v>Centro Educativo</v>
          </cell>
          <cell r="O4576" t="str">
            <v>San José Oeste</v>
          </cell>
          <cell r="P4576" t="str">
            <v>Liceo Pavas</v>
          </cell>
          <cell r="Q4576">
            <v>2</v>
          </cell>
          <cell r="R4576">
            <v>3968</v>
          </cell>
        </row>
        <row r="4577">
          <cell r="N4577" t="str">
            <v>Centro Educativo</v>
          </cell>
          <cell r="O4577" t="str">
            <v>San José Oeste</v>
          </cell>
          <cell r="P4577" t="str">
            <v>Liceo Pavas</v>
          </cell>
          <cell r="Q4577">
            <v>2</v>
          </cell>
          <cell r="R4577">
            <v>4325</v>
          </cell>
        </row>
        <row r="4578">
          <cell r="N4578" t="str">
            <v>Centro Educativo</v>
          </cell>
          <cell r="O4578" t="str">
            <v>San José Oeste</v>
          </cell>
          <cell r="P4578" t="str">
            <v>Liceo San Jose</v>
          </cell>
          <cell r="Q4578">
            <v>1</v>
          </cell>
          <cell r="R4578">
            <v>5364</v>
          </cell>
        </row>
        <row r="4579">
          <cell r="N4579" t="str">
            <v>Centro Educativo</v>
          </cell>
          <cell r="O4579" t="str">
            <v>San José Oeste</v>
          </cell>
          <cell r="P4579" t="str">
            <v>Liceo Santa Ana</v>
          </cell>
          <cell r="Q4579">
            <v>4</v>
          </cell>
          <cell r="R4579">
            <v>3959</v>
          </cell>
        </row>
        <row r="4580">
          <cell r="N4580" t="str">
            <v>Centro Educativo</v>
          </cell>
          <cell r="O4580" t="str">
            <v>San José Oeste</v>
          </cell>
          <cell r="P4580" t="str">
            <v>Liceo Santa Ana</v>
          </cell>
          <cell r="Q4580">
            <v>4</v>
          </cell>
          <cell r="R4580">
            <v>4276</v>
          </cell>
        </row>
        <row r="4581">
          <cell r="N4581" t="str">
            <v>Centro Educativo</v>
          </cell>
          <cell r="O4581" t="str">
            <v>San José Oeste</v>
          </cell>
          <cell r="P4581" t="str">
            <v>Prog. Atención Madre Adolescente</v>
          </cell>
          <cell r="Q4581">
            <v>3</v>
          </cell>
          <cell r="R4581">
            <v>5050</v>
          </cell>
        </row>
        <row r="4582">
          <cell r="N4582" t="str">
            <v>Centro Educativo</v>
          </cell>
          <cell r="O4582" t="str">
            <v>San José Oeste</v>
          </cell>
          <cell r="P4582" t="str">
            <v>Prog. Educ. Abierta San José Oeste</v>
          </cell>
          <cell r="Q4582">
            <v>1</v>
          </cell>
          <cell r="R4582">
            <v>6766</v>
          </cell>
        </row>
        <row r="4583">
          <cell r="N4583" t="str">
            <v>Centro Educativo</v>
          </cell>
          <cell r="O4583" t="str">
            <v>San José Oeste</v>
          </cell>
          <cell r="P4583" t="str">
            <v>Programa Itinerante Segunda Lengua Trans</v>
          </cell>
          <cell r="Q4583">
            <v>1</v>
          </cell>
          <cell r="R4583">
            <v>5558</v>
          </cell>
        </row>
        <row r="4584">
          <cell r="N4584" t="str">
            <v>Centro Educativo</v>
          </cell>
          <cell r="O4584" t="str">
            <v>San José Oeste</v>
          </cell>
          <cell r="P4584" t="str">
            <v>Red De Prevención Menor En Riesgo Psicosoc. (Primaria)</v>
          </cell>
          <cell r="Q4584">
            <v>2</v>
          </cell>
          <cell r="R4584">
            <v>6107</v>
          </cell>
        </row>
        <row r="4585">
          <cell r="N4585" t="str">
            <v>Centro Educativo</v>
          </cell>
          <cell r="O4585" t="str">
            <v>San José Oeste</v>
          </cell>
          <cell r="P4585" t="str">
            <v>Red De Prevención Menor En Riesgo Psicosoc. (Secundaria)</v>
          </cell>
          <cell r="Q4585">
            <v>2</v>
          </cell>
          <cell r="R4585">
            <v>6481</v>
          </cell>
        </row>
        <row r="4586">
          <cell r="N4586" t="str">
            <v>Centro Educativo</v>
          </cell>
          <cell r="O4586" t="str">
            <v>San José Oeste</v>
          </cell>
          <cell r="P4586" t="str">
            <v>Serv. Itin. Ens. Espec. San José Oeste</v>
          </cell>
          <cell r="Q4586">
            <v>1</v>
          </cell>
          <cell r="R4586">
            <v>6808</v>
          </cell>
        </row>
        <row r="4587">
          <cell r="N4587" t="str">
            <v>Centro Educativo</v>
          </cell>
          <cell r="O4587" t="str">
            <v>San José Oeste</v>
          </cell>
          <cell r="P4587" t="str">
            <v>Unidad Pedagogica Cuatro Reinas</v>
          </cell>
          <cell r="Q4587">
            <v>5</v>
          </cell>
          <cell r="R4587">
            <v>4333</v>
          </cell>
        </row>
        <row r="4588">
          <cell r="N4588" t="str">
            <v>Centro Educativo</v>
          </cell>
          <cell r="O4588" t="str">
            <v>San José Oeste</v>
          </cell>
          <cell r="P4588" t="str">
            <v>Unidad Pedagógica Cuatro Reinas</v>
          </cell>
          <cell r="Q4588">
            <v>5</v>
          </cell>
          <cell r="R4588">
            <v>3971</v>
          </cell>
        </row>
        <row r="4589">
          <cell r="N4589" t="str">
            <v>Centro Educativo</v>
          </cell>
          <cell r="O4589" t="str">
            <v>San José Oeste</v>
          </cell>
          <cell r="P4589" t="str">
            <v>Unidad Pedagógica Daniel Oduber Quiros</v>
          </cell>
          <cell r="Q4589">
            <v>2</v>
          </cell>
          <cell r="R4589">
            <v>6631</v>
          </cell>
        </row>
        <row r="4590">
          <cell r="N4590" t="str">
            <v>Centro Educativo</v>
          </cell>
          <cell r="O4590" t="str">
            <v>San José Oeste</v>
          </cell>
          <cell r="P4590" t="str">
            <v>Unidad Pedagógica José Fidel Tristán</v>
          </cell>
          <cell r="Q4590">
            <v>1</v>
          </cell>
          <cell r="R4590">
            <v>3963</v>
          </cell>
        </row>
        <row r="4591">
          <cell r="N4591" t="str">
            <v>Centro Educativo</v>
          </cell>
          <cell r="O4591" t="str">
            <v>Santa Cruz</v>
          </cell>
          <cell r="P4591" t="str">
            <v>C.T.P. 27 De Abril</v>
          </cell>
          <cell r="Q4591">
            <v>2</v>
          </cell>
          <cell r="R4591">
            <v>4202</v>
          </cell>
        </row>
        <row r="4592">
          <cell r="N4592" t="str">
            <v>Centro Educativo</v>
          </cell>
          <cell r="O4592" t="str">
            <v>Santa Cruz</v>
          </cell>
          <cell r="P4592" t="str">
            <v>C.T.P. 27 De Abril</v>
          </cell>
          <cell r="Q4592">
            <v>2</v>
          </cell>
          <cell r="R4592">
            <v>5446</v>
          </cell>
        </row>
        <row r="4593">
          <cell r="N4593" t="str">
            <v>Centro Educativo</v>
          </cell>
          <cell r="O4593" t="str">
            <v>Santa Cruz</v>
          </cell>
          <cell r="P4593" t="str">
            <v>C.T.P. Carrillo</v>
          </cell>
          <cell r="Q4593">
            <v>5</v>
          </cell>
          <cell r="R4593">
            <v>4201</v>
          </cell>
        </row>
        <row r="4594">
          <cell r="N4594" t="str">
            <v>Centro Educativo</v>
          </cell>
          <cell r="O4594" t="str">
            <v>Santa Cruz</v>
          </cell>
          <cell r="P4594" t="str">
            <v>C.T.P. Carrillo</v>
          </cell>
          <cell r="Q4594">
            <v>5</v>
          </cell>
          <cell r="R4594">
            <v>4715</v>
          </cell>
        </row>
        <row r="4595">
          <cell r="N4595" t="str">
            <v>Centro Educativo</v>
          </cell>
          <cell r="O4595" t="str">
            <v>Santa Cruz</v>
          </cell>
          <cell r="P4595" t="str">
            <v>C.T.P. De Cartagena</v>
          </cell>
          <cell r="Q4595">
            <v>3</v>
          </cell>
          <cell r="R4595">
            <v>4205</v>
          </cell>
        </row>
        <row r="4596">
          <cell r="N4596" t="str">
            <v>Centro Educativo</v>
          </cell>
          <cell r="O4596" t="str">
            <v>Santa Cruz</v>
          </cell>
          <cell r="P4596" t="str">
            <v>C.T.P. De Cartagena</v>
          </cell>
          <cell r="Q4596">
            <v>3</v>
          </cell>
          <cell r="R4596">
            <v>5410</v>
          </cell>
        </row>
        <row r="4597">
          <cell r="N4597" t="str">
            <v>Centro Educativo</v>
          </cell>
          <cell r="O4597" t="str">
            <v>Santa Cruz</v>
          </cell>
          <cell r="P4597" t="str">
            <v>C.T.P. De Santa Cruz</v>
          </cell>
          <cell r="Q4597">
            <v>7</v>
          </cell>
          <cell r="R4597">
            <v>4203</v>
          </cell>
        </row>
        <row r="4598">
          <cell r="N4598" t="str">
            <v>Centro Educativo</v>
          </cell>
          <cell r="O4598" t="str">
            <v>Santa Cruz</v>
          </cell>
          <cell r="P4598" t="str">
            <v>C.T.P. De Santa Cruz</v>
          </cell>
          <cell r="Q4598">
            <v>7</v>
          </cell>
          <cell r="R4598">
            <v>4709</v>
          </cell>
        </row>
        <row r="4599">
          <cell r="N4599" t="str">
            <v>Centro Educativo</v>
          </cell>
          <cell r="O4599" t="str">
            <v>Santa Cruz</v>
          </cell>
          <cell r="P4599" t="str">
            <v>C.T.P. Santa Barbara</v>
          </cell>
          <cell r="Q4599">
            <v>7</v>
          </cell>
          <cell r="R4599">
            <v>4204</v>
          </cell>
        </row>
        <row r="4600">
          <cell r="N4600" t="str">
            <v>Centro Educativo</v>
          </cell>
          <cell r="O4600" t="str">
            <v>Santa Cruz</v>
          </cell>
          <cell r="P4600" t="str">
            <v>C.T.P. Santa Barbara</v>
          </cell>
          <cell r="Q4600">
            <v>7</v>
          </cell>
          <cell r="R4600">
            <v>6379</v>
          </cell>
        </row>
        <row r="4601">
          <cell r="N4601" t="str">
            <v>Centro Educativo</v>
          </cell>
          <cell r="O4601" t="str">
            <v>Santa Cruz</v>
          </cell>
          <cell r="P4601" t="str">
            <v>C.T.P. Sardinal</v>
          </cell>
          <cell r="Q4601">
            <v>6</v>
          </cell>
          <cell r="R4601">
            <v>4206</v>
          </cell>
        </row>
        <row r="4602">
          <cell r="N4602" t="str">
            <v>Centro Educativo</v>
          </cell>
          <cell r="O4602" t="str">
            <v>Santa Cruz</v>
          </cell>
          <cell r="P4602" t="str">
            <v>C.T.P. Sardinal</v>
          </cell>
          <cell r="Q4602">
            <v>6</v>
          </cell>
          <cell r="R4602">
            <v>6177</v>
          </cell>
        </row>
        <row r="4603">
          <cell r="N4603" t="str">
            <v>Centro Educativo</v>
          </cell>
          <cell r="O4603" t="str">
            <v>Santa Cruz</v>
          </cell>
          <cell r="P4603" t="str">
            <v>Cindea Belén De Carrillo</v>
          </cell>
          <cell r="Q4603">
            <v>5</v>
          </cell>
          <cell r="R4603">
            <v>6726</v>
          </cell>
        </row>
        <row r="4604">
          <cell r="N4604" t="str">
            <v>Centro Educativo</v>
          </cell>
          <cell r="O4604" t="str">
            <v>Santa Cruz</v>
          </cell>
          <cell r="P4604" t="str">
            <v>Cindea Huacas</v>
          </cell>
          <cell r="Q4604">
            <v>3</v>
          </cell>
          <cell r="R4604">
            <v>6522</v>
          </cell>
        </row>
        <row r="4605">
          <cell r="N4605" t="str">
            <v>Centro Educativo</v>
          </cell>
          <cell r="O4605" t="str">
            <v>Santa Cruz</v>
          </cell>
          <cell r="P4605" t="str">
            <v>Cindea Santa Cruz</v>
          </cell>
          <cell r="Q4605">
            <v>1</v>
          </cell>
          <cell r="R4605">
            <v>4873</v>
          </cell>
        </row>
        <row r="4606">
          <cell r="N4606" t="str">
            <v>Centro Educativo</v>
          </cell>
          <cell r="O4606" t="str">
            <v>Santa Cruz</v>
          </cell>
          <cell r="P4606" t="str">
            <v>Cindea Sardinal</v>
          </cell>
          <cell r="Q4606">
            <v>6</v>
          </cell>
          <cell r="R4606">
            <v>6725</v>
          </cell>
        </row>
        <row r="4607">
          <cell r="N4607" t="str">
            <v>Centro Educativo</v>
          </cell>
          <cell r="O4607" t="str">
            <v>Santa Cruz</v>
          </cell>
          <cell r="P4607" t="str">
            <v>Cnvmts. Esc. Josefina López Bonilla</v>
          </cell>
          <cell r="Q4607">
            <v>1</v>
          </cell>
          <cell r="R4607">
            <v>6257</v>
          </cell>
        </row>
        <row r="4608">
          <cell r="N4608" t="str">
            <v>Centro Educativo</v>
          </cell>
          <cell r="O4608" t="str">
            <v>Santa Cruz</v>
          </cell>
          <cell r="P4608" t="str">
            <v>Colegio Playas Del Coco</v>
          </cell>
          <cell r="Q4608">
            <v>6</v>
          </cell>
          <cell r="R4608">
            <v>5729</v>
          </cell>
        </row>
        <row r="4609">
          <cell r="N4609" t="str">
            <v>Centro Educativo</v>
          </cell>
          <cell r="O4609" t="str">
            <v>Santa Cruz</v>
          </cell>
          <cell r="P4609" t="str">
            <v>Esc. 27 De Abril</v>
          </cell>
          <cell r="Q4609">
            <v>2</v>
          </cell>
          <cell r="R4609">
            <v>2588</v>
          </cell>
        </row>
        <row r="4610">
          <cell r="N4610" t="str">
            <v>Centro Educativo</v>
          </cell>
          <cell r="O4610" t="str">
            <v>Santa Cruz</v>
          </cell>
          <cell r="P4610" t="str">
            <v>Esc. Alemania</v>
          </cell>
          <cell r="Q4610">
            <v>4</v>
          </cell>
          <cell r="R4610">
            <v>2496</v>
          </cell>
        </row>
        <row r="4611">
          <cell r="N4611" t="str">
            <v>Centro Educativo</v>
          </cell>
          <cell r="O4611" t="str">
            <v>Santa Cruz</v>
          </cell>
          <cell r="P4611" t="str">
            <v>Esc. Altos Del Roble</v>
          </cell>
          <cell r="Q4611">
            <v>6</v>
          </cell>
          <cell r="R4611">
            <v>2503</v>
          </cell>
        </row>
        <row r="4612">
          <cell r="N4612" t="str">
            <v>Centro Educativo</v>
          </cell>
          <cell r="O4612" t="str">
            <v>Santa Cruz</v>
          </cell>
          <cell r="P4612" t="str">
            <v>Esc. Artola</v>
          </cell>
          <cell r="Q4612">
            <v>6</v>
          </cell>
          <cell r="R4612">
            <v>2498</v>
          </cell>
        </row>
        <row r="4613">
          <cell r="N4613" t="str">
            <v>Centro Educativo</v>
          </cell>
          <cell r="O4613" t="str">
            <v>Santa Cruz</v>
          </cell>
          <cell r="P4613" t="str">
            <v>Esc. Barrio Limón</v>
          </cell>
          <cell r="Q4613">
            <v>1</v>
          </cell>
          <cell r="R4613">
            <v>2593</v>
          </cell>
        </row>
        <row r="4614">
          <cell r="N4614" t="str">
            <v>Centro Educativo</v>
          </cell>
          <cell r="O4614" t="str">
            <v>Santa Cruz</v>
          </cell>
          <cell r="P4614" t="str">
            <v>Esc. Bejuco</v>
          </cell>
          <cell r="Q4614">
            <v>3</v>
          </cell>
          <cell r="R4614">
            <v>2500</v>
          </cell>
        </row>
        <row r="4615">
          <cell r="N4615" t="str">
            <v>Centro Educativo</v>
          </cell>
          <cell r="O4615" t="str">
            <v>Santa Cruz</v>
          </cell>
          <cell r="P4615" t="str">
            <v>Esc. Belen</v>
          </cell>
          <cell r="Q4615">
            <v>5</v>
          </cell>
          <cell r="R4615">
            <v>4710</v>
          </cell>
        </row>
        <row r="4616">
          <cell r="N4616" t="str">
            <v>Centro Educativo</v>
          </cell>
          <cell r="O4616" t="str">
            <v>Santa Cruz</v>
          </cell>
          <cell r="P4616" t="str">
            <v>Esc. Belén</v>
          </cell>
          <cell r="Q4616">
            <v>5</v>
          </cell>
          <cell r="R4616">
            <v>2512</v>
          </cell>
        </row>
        <row r="4617">
          <cell r="N4617" t="str">
            <v>Centro Educativo</v>
          </cell>
          <cell r="O4617" t="str">
            <v>Santa Cruz</v>
          </cell>
          <cell r="P4617" t="str">
            <v>Esc. Benito Juárez García</v>
          </cell>
          <cell r="Q4617">
            <v>1</v>
          </cell>
          <cell r="R4617">
            <v>2510</v>
          </cell>
        </row>
        <row r="4618">
          <cell r="N4618" t="str">
            <v>Centro Educativo</v>
          </cell>
          <cell r="O4618" t="str">
            <v>Santa Cruz</v>
          </cell>
          <cell r="P4618" t="str">
            <v>Esc. Bernardo Gutierrez</v>
          </cell>
          <cell r="Q4618">
            <v>6</v>
          </cell>
          <cell r="R4618">
            <v>4713</v>
          </cell>
        </row>
        <row r="4619">
          <cell r="N4619" t="str">
            <v>Centro Educativo</v>
          </cell>
          <cell r="O4619" t="str">
            <v>Santa Cruz</v>
          </cell>
          <cell r="P4619" t="str">
            <v>Esc. Bernardo Gutiérrez</v>
          </cell>
          <cell r="Q4619">
            <v>6</v>
          </cell>
          <cell r="R4619">
            <v>2583</v>
          </cell>
        </row>
        <row r="4620">
          <cell r="N4620" t="str">
            <v>Centro Educativo</v>
          </cell>
          <cell r="O4620" t="str">
            <v>Santa Cruz</v>
          </cell>
          <cell r="P4620" t="str">
            <v>Esc. Bolsón</v>
          </cell>
          <cell r="Q4620">
            <v>7</v>
          </cell>
          <cell r="R4620">
            <v>2515</v>
          </cell>
        </row>
        <row r="4621">
          <cell r="N4621" t="str">
            <v>Centro Educativo</v>
          </cell>
          <cell r="O4621" t="str">
            <v>Santa Cruz</v>
          </cell>
          <cell r="P4621" t="str">
            <v>Esc. Brasilito</v>
          </cell>
          <cell r="Q4621">
            <v>3</v>
          </cell>
          <cell r="R4621">
            <v>2516</v>
          </cell>
        </row>
        <row r="4622">
          <cell r="N4622" t="str">
            <v>Centro Educativo</v>
          </cell>
          <cell r="O4622" t="str">
            <v>Santa Cruz</v>
          </cell>
          <cell r="P4622" t="str">
            <v>Esc. Cacique</v>
          </cell>
          <cell r="Q4622">
            <v>6</v>
          </cell>
          <cell r="R4622">
            <v>2505</v>
          </cell>
        </row>
        <row r="4623">
          <cell r="N4623" t="str">
            <v>Centro Educativo</v>
          </cell>
          <cell r="O4623" t="str">
            <v>Santa Cruz</v>
          </cell>
          <cell r="P4623" t="str">
            <v>Esc. Cañafistula</v>
          </cell>
          <cell r="Q4623">
            <v>2</v>
          </cell>
          <cell r="R4623">
            <v>2504</v>
          </cell>
        </row>
        <row r="4624">
          <cell r="N4624" t="str">
            <v>Centro Educativo</v>
          </cell>
          <cell r="O4624" t="str">
            <v>Santa Cruz</v>
          </cell>
          <cell r="P4624" t="str">
            <v>Esc. Cartagena</v>
          </cell>
          <cell r="Q4624">
            <v>3</v>
          </cell>
          <cell r="R4624">
            <v>2511</v>
          </cell>
        </row>
        <row r="4625">
          <cell r="N4625" t="str">
            <v>Centro Educativo</v>
          </cell>
          <cell r="O4625" t="str">
            <v>Santa Cruz</v>
          </cell>
          <cell r="P4625" t="str">
            <v>Esc. Cartagena</v>
          </cell>
          <cell r="Q4625">
            <v>3</v>
          </cell>
          <cell r="R4625">
            <v>4711</v>
          </cell>
        </row>
        <row r="4626">
          <cell r="N4626" t="str">
            <v>Centro Educativo</v>
          </cell>
          <cell r="O4626" t="str">
            <v>Santa Cruz</v>
          </cell>
          <cell r="P4626" t="str">
            <v>Esc. Castilla De Oro</v>
          </cell>
          <cell r="Q4626">
            <v>5</v>
          </cell>
          <cell r="R4626">
            <v>2506</v>
          </cell>
        </row>
        <row r="4627">
          <cell r="N4627" t="str">
            <v>Centro Educativo</v>
          </cell>
          <cell r="O4627" t="str">
            <v>Santa Cruz</v>
          </cell>
          <cell r="P4627" t="str">
            <v>Esc. Chirco</v>
          </cell>
          <cell r="Q4627">
            <v>1</v>
          </cell>
          <cell r="R4627">
            <v>2509</v>
          </cell>
        </row>
        <row r="4628">
          <cell r="N4628" t="str">
            <v>Centro Educativo</v>
          </cell>
          <cell r="O4628" t="str">
            <v>Santa Cruz</v>
          </cell>
          <cell r="P4628" t="str">
            <v>Esc. Corralillos</v>
          </cell>
          <cell r="Q4628">
            <v>5</v>
          </cell>
          <cell r="R4628">
            <v>2519</v>
          </cell>
        </row>
        <row r="4629">
          <cell r="N4629" t="str">
            <v>Centro Educativo</v>
          </cell>
          <cell r="O4629" t="str">
            <v>Santa Cruz</v>
          </cell>
          <cell r="P4629" t="str">
            <v>Esc. Coyolito</v>
          </cell>
          <cell r="Q4629">
            <v>3</v>
          </cell>
          <cell r="R4629">
            <v>2508</v>
          </cell>
        </row>
        <row r="4630">
          <cell r="N4630" t="str">
            <v>Centro Educativo</v>
          </cell>
          <cell r="O4630" t="str">
            <v>Santa Cruz</v>
          </cell>
          <cell r="P4630" t="str">
            <v>Esc. Dionisio Leal Vallejos</v>
          </cell>
          <cell r="Q4630">
            <v>3</v>
          </cell>
          <cell r="R4630">
            <v>2536</v>
          </cell>
        </row>
        <row r="4631">
          <cell r="N4631" t="str">
            <v>Centro Educativo</v>
          </cell>
          <cell r="O4631" t="str">
            <v>Santa Cruz</v>
          </cell>
          <cell r="P4631" t="str">
            <v>Esc. Diriá</v>
          </cell>
          <cell r="Q4631">
            <v>7</v>
          </cell>
          <cell r="R4631">
            <v>2520</v>
          </cell>
        </row>
        <row r="4632">
          <cell r="N4632" t="str">
            <v>Centro Educativo</v>
          </cell>
          <cell r="O4632" t="str">
            <v>Santa Cruz</v>
          </cell>
          <cell r="P4632" t="str">
            <v>Esc. El Coco</v>
          </cell>
          <cell r="Q4632">
            <v>6</v>
          </cell>
          <cell r="R4632">
            <v>2573</v>
          </cell>
        </row>
        <row r="4633">
          <cell r="N4633" t="str">
            <v>Centro Educativo</v>
          </cell>
          <cell r="O4633" t="str">
            <v>Santa Cruz</v>
          </cell>
          <cell r="P4633" t="str">
            <v>Esc. El Guapote</v>
          </cell>
          <cell r="Q4633">
            <v>2</v>
          </cell>
          <cell r="R4633">
            <v>5322</v>
          </cell>
        </row>
        <row r="4634">
          <cell r="N4634" t="str">
            <v>Centro Educativo</v>
          </cell>
          <cell r="O4634" t="str">
            <v>Santa Cruz</v>
          </cell>
          <cell r="P4634" t="str">
            <v>Esc. El Llanito</v>
          </cell>
          <cell r="Q4634">
            <v>3</v>
          </cell>
          <cell r="R4634">
            <v>6272</v>
          </cell>
        </row>
        <row r="4635">
          <cell r="N4635" t="str">
            <v>Centro Educativo</v>
          </cell>
          <cell r="O4635" t="str">
            <v>Santa Cruz</v>
          </cell>
          <cell r="P4635" t="str">
            <v>Esc. El Llano</v>
          </cell>
          <cell r="Q4635">
            <v>3</v>
          </cell>
          <cell r="R4635">
            <v>2539</v>
          </cell>
        </row>
        <row r="4636">
          <cell r="N4636" t="str">
            <v>Centro Educativo</v>
          </cell>
          <cell r="O4636" t="str">
            <v>Santa Cruz</v>
          </cell>
          <cell r="P4636" t="str">
            <v>Esc. El Progreso</v>
          </cell>
          <cell r="Q4636">
            <v>4</v>
          </cell>
          <cell r="R4636">
            <v>2541</v>
          </cell>
        </row>
        <row r="4637">
          <cell r="N4637" t="str">
            <v>Centro Educativo</v>
          </cell>
          <cell r="O4637" t="str">
            <v>Santa Cruz</v>
          </cell>
          <cell r="P4637" t="str">
            <v>Esc. El Socorro</v>
          </cell>
          <cell r="Q4637">
            <v>4</v>
          </cell>
          <cell r="R4637">
            <v>2543</v>
          </cell>
        </row>
        <row r="4638">
          <cell r="N4638" t="str">
            <v>Centro Educativo</v>
          </cell>
          <cell r="O4638" t="str">
            <v>Santa Cruz</v>
          </cell>
          <cell r="P4638" t="str">
            <v>Esc. El Trapiche</v>
          </cell>
          <cell r="Q4638">
            <v>2</v>
          </cell>
          <cell r="R4638">
            <v>2592</v>
          </cell>
        </row>
        <row r="4639">
          <cell r="N4639" t="str">
            <v>Centro Educativo</v>
          </cell>
          <cell r="O4639" t="str">
            <v>Santa Cruz</v>
          </cell>
          <cell r="P4639" t="str">
            <v>Esc. Espabelar</v>
          </cell>
          <cell r="Q4639">
            <v>4</v>
          </cell>
          <cell r="R4639">
            <v>2542</v>
          </cell>
        </row>
        <row r="4640">
          <cell r="N4640" t="str">
            <v>Centro Educativo</v>
          </cell>
          <cell r="O4640" t="str">
            <v>Santa Cruz</v>
          </cell>
          <cell r="P4640" t="str">
            <v>Esc. Estocolmo</v>
          </cell>
          <cell r="Q4640">
            <v>7</v>
          </cell>
          <cell r="R4640">
            <v>2568</v>
          </cell>
        </row>
        <row r="4641">
          <cell r="N4641" t="str">
            <v>Centro Educativo</v>
          </cell>
          <cell r="O4641" t="str">
            <v>Santa Cruz</v>
          </cell>
          <cell r="P4641" t="str">
            <v>Esc. Filadelfia</v>
          </cell>
          <cell r="Q4641">
            <v>5</v>
          </cell>
          <cell r="R4641">
            <v>2521</v>
          </cell>
        </row>
        <row r="4642">
          <cell r="N4642" t="str">
            <v>Centro Educativo</v>
          </cell>
          <cell r="O4642" t="str">
            <v>Santa Cruz</v>
          </cell>
          <cell r="P4642" t="str">
            <v>Esc. Filadelfia</v>
          </cell>
          <cell r="Q4642">
            <v>5</v>
          </cell>
          <cell r="R4642">
            <v>5256</v>
          </cell>
        </row>
        <row r="4643">
          <cell r="N4643" t="str">
            <v>Centro Educativo</v>
          </cell>
          <cell r="O4643" t="str">
            <v>Santa Cruz</v>
          </cell>
          <cell r="P4643" t="str">
            <v>Esc. Florida</v>
          </cell>
          <cell r="Q4643">
            <v>2</v>
          </cell>
          <cell r="R4643">
            <v>2523</v>
          </cell>
        </row>
        <row r="4644">
          <cell r="N4644" t="str">
            <v>Centro Educativo</v>
          </cell>
          <cell r="O4644" t="str">
            <v>Santa Cruz</v>
          </cell>
          <cell r="P4644" t="str">
            <v>Esc. Francisco Chaves Chaves</v>
          </cell>
          <cell r="Q4644">
            <v>7</v>
          </cell>
          <cell r="R4644">
            <v>2514</v>
          </cell>
        </row>
        <row r="4645">
          <cell r="N4645" t="str">
            <v>Centro Educativo</v>
          </cell>
          <cell r="O4645" t="str">
            <v>Santa Cruz</v>
          </cell>
          <cell r="P4645" t="str">
            <v>Esc. Garita Vieja</v>
          </cell>
          <cell r="Q4645">
            <v>3</v>
          </cell>
          <cell r="R4645">
            <v>2550</v>
          </cell>
        </row>
        <row r="4646">
          <cell r="N4646" t="str">
            <v>Centro Educativo</v>
          </cell>
          <cell r="O4646" t="str">
            <v>Santa Cruz</v>
          </cell>
          <cell r="P4646" t="str">
            <v>Esc. Guaitil</v>
          </cell>
          <cell r="Q4646">
            <v>7</v>
          </cell>
          <cell r="R4646">
            <v>2544</v>
          </cell>
        </row>
        <row r="4647">
          <cell r="N4647" t="str">
            <v>Centro Educativo</v>
          </cell>
          <cell r="O4647" t="str">
            <v>Santa Cruz</v>
          </cell>
          <cell r="P4647" t="str">
            <v>Esc. Guayabal</v>
          </cell>
          <cell r="Q4647">
            <v>1</v>
          </cell>
          <cell r="R4647">
            <v>2590</v>
          </cell>
        </row>
        <row r="4648">
          <cell r="N4648" t="str">
            <v>Centro Educativo</v>
          </cell>
          <cell r="O4648" t="str">
            <v>Santa Cruz</v>
          </cell>
          <cell r="P4648" t="str">
            <v>Esc. Hatillo</v>
          </cell>
          <cell r="Q4648">
            <v>3</v>
          </cell>
          <cell r="R4648">
            <v>2545</v>
          </cell>
        </row>
        <row r="4649">
          <cell r="N4649" t="str">
            <v>Centro Educativo</v>
          </cell>
          <cell r="O4649" t="str">
            <v>Santa Cruz</v>
          </cell>
          <cell r="P4649" t="str">
            <v>Esc. Hernández</v>
          </cell>
          <cell r="Q4649">
            <v>3</v>
          </cell>
          <cell r="R4649">
            <v>2548</v>
          </cell>
        </row>
        <row r="4650">
          <cell r="N4650" t="str">
            <v>Centro Educativo</v>
          </cell>
          <cell r="O4650" t="str">
            <v>Santa Cruz</v>
          </cell>
          <cell r="P4650" t="str">
            <v>Esc. Huacas</v>
          </cell>
          <cell r="Q4650">
            <v>3</v>
          </cell>
          <cell r="R4650">
            <v>2524</v>
          </cell>
        </row>
        <row r="4651">
          <cell r="N4651" t="str">
            <v>Centro Educativo</v>
          </cell>
          <cell r="O4651" t="str">
            <v>Santa Cruz</v>
          </cell>
          <cell r="P4651" t="str">
            <v>Esc. Ignacio Gutiérrez</v>
          </cell>
          <cell r="Q4651">
            <v>6</v>
          </cell>
          <cell r="R4651">
            <v>2574</v>
          </cell>
        </row>
        <row r="4652">
          <cell r="N4652" t="str">
            <v>Centro Educativo</v>
          </cell>
          <cell r="O4652" t="str">
            <v>Santa Cruz</v>
          </cell>
          <cell r="P4652" t="str">
            <v>Esc. Jazminal</v>
          </cell>
          <cell r="Q4652">
            <v>4</v>
          </cell>
          <cell r="R4652">
            <v>2546</v>
          </cell>
        </row>
        <row r="4653">
          <cell r="N4653" t="str">
            <v>Centro Educativo</v>
          </cell>
          <cell r="O4653" t="str">
            <v>Santa Cruz</v>
          </cell>
          <cell r="P4653" t="str">
            <v>Esc. Josefina Lopez Bonilla</v>
          </cell>
          <cell r="Q4653">
            <v>1</v>
          </cell>
          <cell r="R4653">
            <v>4708</v>
          </cell>
        </row>
        <row r="4654">
          <cell r="N4654" t="str">
            <v>Centro Educativo</v>
          </cell>
          <cell r="O4654" t="str">
            <v>Santa Cruz</v>
          </cell>
          <cell r="P4654" t="str">
            <v>Esc. Josefina López Bonilla</v>
          </cell>
          <cell r="Q4654">
            <v>1</v>
          </cell>
          <cell r="R4654">
            <v>2585</v>
          </cell>
        </row>
        <row r="4655">
          <cell r="N4655" t="str">
            <v>Centro Educativo</v>
          </cell>
          <cell r="O4655" t="str">
            <v>Santa Cruz</v>
          </cell>
          <cell r="P4655" t="str">
            <v>Esc. La Esperanza</v>
          </cell>
          <cell r="Q4655">
            <v>1</v>
          </cell>
          <cell r="R4655">
            <v>2547</v>
          </cell>
        </row>
        <row r="4656">
          <cell r="N4656" t="str">
            <v>Centro Educativo</v>
          </cell>
          <cell r="O4656" t="str">
            <v>Santa Cruz</v>
          </cell>
          <cell r="P4656" t="str">
            <v>Esc. La Guinea</v>
          </cell>
          <cell r="Q4656">
            <v>5</v>
          </cell>
          <cell r="R4656">
            <v>2551</v>
          </cell>
        </row>
        <row r="4657">
          <cell r="N4657" t="str">
            <v>Centro Educativo</v>
          </cell>
          <cell r="O4657" t="str">
            <v>Santa Cruz</v>
          </cell>
          <cell r="P4657" t="str">
            <v>Esc. La Libertad</v>
          </cell>
          <cell r="Q4657">
            <v>6</v>
          </cell>
          <cell r="R4657">
            <v>2552</v>
          </cell>
        </row>
        <row r="4658">
          <cell r="N4658" t="str">
            <v>Centro Educativo</v>
          </cell>
          <cell r="O4658" t="str">
            <v>Santa Cruz</v>
          </cell>
          <cell r="P4658" t="str">
            <v>Esc. La Unión</v>
          </cell>
          <cell r="Q4658">
            <v>4</v>
          </cell>
          <cell r="R4658">
            <v>2553</v>
          </cell>
        </row>
        <row r="4659">
          <cell r="N4659" t="str">
            <v>Centro Educativo</v>
          </cell>
          <cell r="O4659" t="str">
            <v>Santa Cruz</v>
          </cell>
          <cell r="P4659" t="str">
            <v>Esc. La Villita</v>
          </cell>
          <cell r="Q4659">
            <v>5</v>
          </cell>
          <cell r="R4659">
            <v>2513</v>
          </cell>
        </row>
        <row r="4660">
          <cell r="N4660" t="str">
            <v>Centro Educativo</v>
          </cell>
          <cell r="O4660" t="str">
            <v>Santa Cruz</v>
          </cell>
          <cell r="P4660" t="str">
            <v>Esc. Lagarto</v>
          </cell>
          <cell r="Q4660">
            <v>4</v>
          </cell>
          <cell r="R4660">
            <v>2554</v>
          </cell>
        </row>
        <row r="4661">
          <cell r="N4661" t="str">
            <v>Centro Educativo</v>
          </cell>
          <cell r="O4661" t="str">
            <v>Santa Cruz</v>
          </cell>
          <cell r="P4661" t="str">
            <v>Esc. Lajas</v>
          </cell>
          <cell r="Q4661">
            <v>1</v>
          </cell>
          <cell r="R4661">
            <v>2497</v>
          </cell>
        </row>
        <row r="4662">
          <cell r="N4662" t="str">
            <v>Centro Educativo</v>
          </cell>
          <cell r="O4662" t="str">
            <v>Santa Cruz</v>
          </cell>
          <cell r="P4662" t="str">
            <v>Esc. Las Delicias</v>
          </cell>
          <cell r="Q4662">
            <v>2</v>
          </cell>
          <cell r="R4662">
            <v>2558</v>
          </cell>
        </row>
        <row r="4663">
          <cell r="N4663" t="str">
            <v>Centro Educativo</v>
          </cell>
          <cell r="O4663" t="str">
            <v>Santa Cruz</v>
          </cell>
          <cell r="P4663" t="str">
            <v>Esc. Linderos</v>
          </cell>
          <cell r="Q4663">
            <v>2</v>
          </cell>
          <cell r="R4663">
            <v>2525</v>
          </cell>
        </row>
        <row r="4664">
          <cell r="N4664" t="str">
            <v>Centro Educativo</v>
          </cell>
          <cell r="O4664" t="str">
            <v>Santa Cruz</v>
          </cell>
          <cell r="P4664" t="str">
            <v>Esc. Lorena</v>
          </cell>
          <cell r="Q4664">
            <v>3</v>
          </cell>
          <cell r="R4664">
            <v>2559</v>
          </cell>
        </row>
        <row r="4665">
          <cell r="N4665" t="str">
            <v>Centro Educativo</v>
          </cell>
          <cell r="O4665" t="str">
            <v>Santa Cruz</v>
          </cell>
          <cell r="P4665" t="str">
            <v>Esc. Los Jocotes</v>
          </cell>
          <cell r="Q4665">
            <v>5</v>
          </cell>
          <cell r="R4665">
            <v>2563</v>
          </cell>
        </row>
        <row r="4666">
          <cell r="N4666" t="str">
            <v>Centro Educativo</v>
          </cell>
          <cell r="O4666" t="str">
            <v>Santa Cruz</v>
          </cell>
          <cell r="P4666" t="str">
            <v>Esc. Los Pargos</v>
          </cell>
          <cell r="Q4666">
            <v>2</v>
          </cell>
          <cell r="R4666">
            <v>2589</v>
          </cell>
        </row>
        <row r="4667">
          <cell r="N4667" t="str">
            <v>Centro Educativo</v>
          </cell>
          <cell r="O4667" t="str">
            <v>Santa Cruz</v>
          </cell>
          <cell r="P4667" t="str">
            <v>Esc. Los Planes</v>
          </cell>
          <cell r="Q4667">
            <v>5</v>
          </cell>
          <cell r="R4667">
            <v>2564</v>
          </cell>
        </row>
        <row r="4668">
          <cell r="N4668" t="str">
            <v>Centro Educativo</v>
          </cell>
          <cell r="O4668" t="str">
            <v>Santa Cruz</v>
          </cell>
          <cell r="P4668" t="str">
            <v>Esc. Los Ranchos</v>
          </cell>
          <cell r="Q4668">
            <v>2</v>
          </cell>
          <cell r="R4668">
            <v>2501</v>
          </cell>
        </row>
        <row r="4669">
          <cell r="N4669" t="str">
            <v>Centro Educativo</v>
          </cell>
          <cell r="O4669" t="str">
            <v>Santa Cruz</v>
          </cell>
          <cell r="P4669" t="str">
            <v>Esc. Marbella</v>
          </cell>
          <cell r="Q4669">
            <v>4</v>
          </cell>
          <cell r="R4669">
            <v>2565</v>
          </cell>
        </row>
        <row r="4670">
          <cell r="N4670" t="str">
            <v>Centro Educativo</v>
          </cell>
          <cell r="O4670" t="str">
            <v>Santa Cruz</v>
          </cell>
          <cell r="P4670" t="str">
            <v>Esc. María Leal Rodríguez</v>
          </cell>
          <cell r="Q4670">
            <v>1</v>
          </cell>
          <cell r="R4670">
            <v>2567</v>
          </cell>
        </row>
        <row r="4671">
          <cell r="N4671" t="str">
            <v>Centro Educativo</v>
          </cell>
          <cell r="O4671" t="str">
            <v>Santa Cruz</v>
          </cell>
          <cell r="P4671" t="str">
            <v>Esc. María Marín Galagarza</v>
          </cell>
          <cell r="Q4671">
            <v>7</v>
          </cell>
          <cell r="R4671">
            <v>2534</v>
          </cell>
        </row>
        <row r="4672">
          <cell r="N4672" t="str">
            <v>Centro Educativo</v>
          </cell>
          <cell r="O4672" t="str">
            <v>Santa Cruz</v>
          </cell>
          <cell r="P4672" t="str">
            <v>Esc. Matapalo</v>
          </cell>
          <cell r="Q4672">
            <v>3</v>
          </cell>
          <cell r="R4672">
            <v>2566</v>
          </cell>
        </row>
        <row r="4673">
          <cell r="N4673" t="str">
            <v>Centro Educativo</v>
          </cell>
          <cell r="O4673" t="str">
            <v>Santa Cruz</v>
          </cell>
          <cell r="P4673" t="str">
            <v>Esc. Matías Duarte Sotela</v>
          </cell>
          <cell r="Q4673">
            <v>7</v>
          </cell>
          <cell r="R4673">
            <v>2518</v>
          </cell>
        </row>
        <row r="4674">
          <cell r="N4674" t="str">
            <v>Centro Educativo</v>
          </cell>
          <cell r="O4674" t="str">
            <v>Santa Cruz</v>
          </cell>
          <cell r="P4674" t="str">
            <v>Esc. Mercedes Ortega Hernández</v>
          </cell>
          <cell r="Q4674">
            <v>7</v>
          </cell>
          <cell r="R4674">
            <v>2526</v>
          </cell>
        </row>
        <row r="4675">
          <cell r="N4675" t="str">
            <v>Centro Educativo</v>
          </cell>
          <cell r="O4675" t="str">
            <v>Santa Cruz</v>
          </cell>
          <cell r="P4675" t="str">
            <v>Esc. Monte Verde</v>
          </cell>
          <cell r="Q4675">
            <v>2</v>
          </cell>
          <cell r="R4675">
            <v>2517</v>
          </cell>
        </row>
        <row r="4676">
          <cell r="N4676" t="str">
            <v>Centro Educativo</v>
          </cell>
          <cell r="O4676" t="str">
            <v>Santa Cruz</v>
          </cell>
          <cell r="P4676" t="str">
            <v>Esc. Nuevo Colón</v>
          </cell>
          <cell r="Q4676">
            <v>6</v>
          </cell>
          <cell r="R4676">
            <v>2569</v>
          </cell>
        </row>
        <row r="4677">
          <cell r="N4677" t="str">
            <v>Centro Educativo</v>
          </cell>
          <cell r="O4677" t="str">
            <v>Santa Cruz</v>
          </cell>
          <cell r="P4677" t="str">
            <v>Esc. Obandito</v>
          </cell>
          <cell r="Q4677">
            <v>6</v>
          </cell>
          <cell r="R4677">
            <v>2584</v>
          </cell>
        </row>
        <row r="4678">
          <cell r="N4678" t="str">
            <v>Centro Educativo</v>
          </cell>
          <cell r="O4678" t="str">
            <v>Santa Cruz</v>
          </cell>
          <cell r="P4678" t="str">
            <v>Esc. Omar Dengo Guerrero</v>
          </cell>
          <cell r="Q4678">
            <v>5</v>
          </cell>
          <cell r="R4678">
            <v>2581</v>
          </cell>
        </row>
        <row r="4679">
          <cell r="N4679" t="str">
            <v>Centro Educativo</v>
          </cell>
          <cell r="O4679" t="str">
            <v>Santa Cruz</v>
          </cell>
          <cell r="P4679" t="str">
            <v>Esc. Ostional</v>
          </cell>
          <cell r="Q4679">
            <v>4</v>
          </cell>
          <cell r="R4679">
            <v>2570</v>
          </cell>
        </row>
        <row r="4680">
          <cell r="N4680" t="str">
            <v>Centro Educativo</v>
          </cell>
          <cell r="O4680" t="str">
            <v>Santa Cruz</v>
          </cell>
          <cell r="P4680" t="str">
            <v>Esc. Pacífica García Fernández</v>
          </cell>
          <cell r="Q4680">
            <v>6</v>
          </cell>
          <cell r="R4680">
            <v>2507</v>
          </cell>
        </row>
        <row r="4681">
          <cell r="N4681" t="str">
            <v>Centro Educativo</v>
          </cell>
          <cell r="O4681" t="str">
            <v>Santa Cruz</v>
          </cell>
          <cell r="P4681" t="str">
            <v>Esc. Palestina</v>
          </cell>
          <cell r="Q4681">
            <v>5</v>
          </cell>
          <cell r="R4681">
            <v>2571</v>
          </cell>
        </row>
        <row r="4682">
          <cell r="N4682" t="str">
            <v>Centro Educativo</v>
          </cell>
          <cell r="O4682" t="str">
            <v>Santa Cruz</v>
          </cell>
          <cell r="P4682" t="str">
            <v>Esc. Palmira</v>
          </cell>
          <cell r="Q4682">
            <v>6</v>
          </cell>
          <cell r="R4682">
            <v>2527</v>
          </cell>
        </row>
        <row r="4683">
          <cell r="N4683" t="str">
            <v>Centro Educativo</v>
          </cell>
          <cell r="O4683" t="str">
            <v>Santa Cruz</v>
          </cell>
          <cell r="P4683" t="str">
            <v>Esc. Paraíso</v>
          </cell>
          <cell r="Q4683">
            <v>2</v>
          </cell>
          <cell r="R4683">
            <v>2528</v>
          </cell>
        </row>
        <row r="4684">
          <cell r="N4684" t="str">
            <v>Centro Educativo</v>
          </cell>
          <cell r="O4684" t="str">
            <v>Santa Cruz</v>
          </cell>
          <cell r="P4684" t="str">
            <v>Esc. Paso Hondo</v>
          </cell>
          <cell r="Q4684">
            <v>2</v>
          </cell>
          <cell r="R4684">
            <v>2540</v>
          </cell>
        </row>
        <row r="4685">
          <cell r="N4685" t="str">
            <v>Centro Educativo</v>
          </cell>
          <cell r="O4685" t="str">
            <v>Santa Cruz</v>
          </cell>
          <cell r="P4685" t="str">
            <v>Esc. Paso Tempisque</v>
          </cell>
          <cell r="Q4685">
            <v>6</v>
          </cell>
          <cell r="R4685">
            <v>2572</v>
          </cell>
        </row>
        <row r="4686">
          <cell r="N4686" t="str">
            <v>Centro Educativo</v>
          </cell>
          <cell r="O4686" t="str">
            <v>Santa Cruz</v>
          </cell>
          <cell r="P4686" t="str">
            <v>Esc. Playa Grande</v>
          </cell>
          <cell r="Q4686">
            <v>3</v>
          </cell>
          <cell r="R4686">
            <v>5343</v>
          </cell>
        </row>
        <row r="4687">
          <cell r="N4687" t="str">
            <v>Centro Educativo</v>
          </cell>
          <cell r="O4687" t="str">
            <v>Santa Cruz</v>
          </cell>
          <cell r="P4687" t="str">
            <v>Esc. Playa Hermosa</v>
          </cell>
          <cell r="Q4687">
            <v>6</v>
          </cell>
          <cell r="R4687">
            <v>2499</v>
          </cell>
        </row>
        <row r="4688">
          <cell r="N4688" t="str">
            <v>Centro Educativo</v>
          </cell>
          <cell r="O4688" t="str">
            <v>Santa Cruz</v>
          </cell>
          <cell r="P4688" t="str">
            <v>Esc. Playa Junquillal</v>
          </cell>
          <cell r="Q4688">
            <v>2</v>
          </cell>
          <cell r="R4688">
            <v>2529</v>
          </cell>
        </row>
        <row r="4689">
          <cell r="N4689" t="str">
            <v>Centro Educativo</v>
          </cell>
          <cell r="O4689" t="str">
            <v>Santa Cruz</v>
          </cell>
          <cell r="P4689" t="str">
            <v>Esc. Portegolpe</v>
          </cell>
          <cell r="Q4689">
            <v>3</v>
          </cell>
          <cell r="R4689">
            <v>2530</v>
          </cell>
        </row>
        <row r="4690">
          <cell r="N4690" t="str">
            <v>Centro Educativo</v>
          </cell>
          <cell r="O4690" t="str">
            <v>Santa Cruz</v>
          </cell>
          <cell r="P4690" t="str">
            <v>Esc. Puerto Potrero</v>
          </cell>
          <cell r="Q4690">
            <v>3</v>
          </cell>
          <cell r="R4690">
            <v>2531</v>
          </cell>
        </row>
        <row r="4691">
          <cell r="N4691" t="str">
            <v>Centro Educativo</v>
          </cell>
          <cell r="O4691" t="str">
            <v>Santa Cruz</v>
          </cell>
          <cell r="P4691" t="str">
            <v>Esc. Puerto Rico</v>
          </cell>
          <cell r="Q4691">
            <v>1</v>
          </cell>
          <cell r="R4691">
            <v>2555</v>
          </cell>
        </row>
        <row r="4692">
          <cell r="N4692" t="str">
            <v>Centro Educativo</v>
          </cell>
          <cell r="O4692" t="str">
            <v>Santa Cruz</v>
          </cell>
          <cell r="P4692" t="str">
            <v>Esc. Ricardo Angulo Vallejos</v>
          </cell>
          <cell r="Q4692">
            <v>3</v>
          </cell>
          <cell r="R4692">
            <v>2549</v>
          </cell>
        </row>
        <row r="4693">
          <cell r="N4693" t="str">
            <v>Centro Educativo</v>
          </cell>
          <cell r="O4693" t="str">
            <v>Santa Cruz</v>
          </cell>
          <cell r="P4693" t="str">
            <v>Esc. Río Cañas (Carrillo)</v>
          </cell>
          <cell r="Q4693">
            <v>5</v>
          </cell>
          <cell r="R4693">
            <v>2556</v>
          </cell>
        </row>
        <row r="4694">
          <cell r="N4694" t="str">
            <v>Centro Educativo</v>
          </cell>
          <cell r="O4694" t="str">
            <v>Santa Cruz</v>
          </cell>
          <cell r="P4694" t="str">
            <v>Esc. Río Cañas Viejo (Santa Cruz)</v>
          </cell>
          <cell r="Q4694">
            <v>7</v>
          </cell>
          <cell r="R4694">
            <v>2557</v>
          </cell>
        </row>
        <row r="4695">
          <cell r="N4695" t="str">
            <v>Centro Educativo</v>
          </cell>
          <cell r="O4695" t="str">
            <v>Santa Cruz</v>
          </cell>
          <cell r="P4695" t="str">
            <v>Esc. Río Seco</v>
          </cell>
          <cell r="Q4695">
            <v>2</v>
          </cell>
          <cell r="R4695">
            <v>2532</v>
          </cell>
        </row>
        <row r="4696">
          <cell r="N4696" t="str">
            <v>Centro Educativo</v>
          </cell>
          <cell r="O4696" t="str">
            <v>Santa Cruz</v>
          </cell>
          <cell r="P4696" t="str">
            <v>Esc. Río Tabaco</v>
          </cell>
          <cell r="Q4696">
            <v>2</v>
          </cell>
          <cell r="R4696">
            <v>2533</v>
          </cell>
        </row>
        <row r="4697">
          <cell r="N4697" t="str">
            <v>Centro Educativo</v>
          </cell>
          <cell r="O4697" t="str">
            <v>Santa Cruz</v>
          </cell>
          <cell r="P4697" t="str">
            <v>Esc. San Francisco</v>
          </cell>
          <cell r="Q4697">
            <v>2</v>
          </cell>
          <cell r="R4697">
            <v>2575</v>
          </cell>
        </row>
        <row r="4698">
          <cell r="N4698" t="str">
            <v>Centro Educativo</v>
          </cell>
          <cell r="O4698" t="str">
            <v>Santa Cruz</v>
          </cell>
          <cell r="P4698" t="str">
            <v>Esc. San José De La Montaña</v>
          </cell>
          <cell r="Q4698">
            <v>2</v>
          </cell>
          <cell r="R4698">
            <v>2576</v>
          </cell>
        </row>
        <row r="4699">
          <cell r="N4699" t="str">
            <v>Centro Educativo</v>
          </cell>
          <cell r="O4699" t="str">
            <v>Santa Cruz</v>
          </cell>
          <cell r="P4699" t="str">
            <v>Esc. San José De Pinilla</v>
          </cell>
          <cell r="Q4699">
            <v>3</v>
          </cell>
          <cell r="R4699">
            <v>2577</v>
          </cell>
        </row>
        <row r="4700">
          <cell r="N4700" t="str">
            <v>Centro Educativo</v>
          </cell>
          <cell r="O4700" t="str">
            <v>Santa Cruz</v>
          </cell>
          <cell r="P4700" t="str">
            <v>Esc. San Juan</v>
          </cell>
          <cell r="Q4700">
            <v>1</v>
          </cell>
          <cell r="R4700">
            <v>2578</v>
          </cell>
        </row>
        <row r="4701">
          <cell r="N4701" t="str">
            <v>Centro Educativo</v>
          </cell>
          <cell r="O4701" t="str">
            <v>Santa Cruz</v>
          </cell>
          <cell r="P4701" t="str">
            <v>Esc. San Juanillo</v>
          </cell>
          <cell r="Q4701">
            <v>4</v>
          </cell>
          <cell r="R4701">
            <v>2579</v>
          </cell>
        </row>
        <row r="4702">
          <cell r="N4702" t="str">
            <v>Centro Educativo</v>
          </cell>
          <cell r="O4702" t="str">
            <v>Santa Cruz</v>
          </cell>
          <cell r="P4702" t="str">
            <v>Esc. San Pedro</v>
          </cell>
          <cell r="Q4702">
            <v>1</v>
          </cell>
          <cell r="R4702">
            <v>2580</v>
          </cell>
        </row>
        <row r="4703">
          <cell r="N4703" t="str">
            <v>Centro Educativo</v>
          </cell>
          <cell r="O4703" t="str">
            <v>Santa Cruz</v>
          </cell>
          <cell r="P4703" t="str">
            <v>Esc. Santa Cruz-El Tablazo</v>
          </cell>
          <cell r="Q4703">
            <v>6</v>
          </cell>
          <cell r="R4703">
            <v>5358</v>
          </cell>
        </row>
        <row r="4704">
          <cell r="N4704" t="str">
            <v>Centro Educativo</v>
          </cell>
          <cell r="O4704" t="str">
            <v>Santa Cruz</v>
          </cell>
          <cell r="P4704" t="str">
            <v>Esc. Santa Rita</v>
          </cell>
          <cell r="Q4704">
            <v>6</v>
          </cell>
          <cell r="R4704">
            <v>2591</v>
          </cell>
        </row>
        <row r="4705">
          <cell r="N4705" t="str">
            <v>Centro Educativo</v>
          </cell>
          <cell r="O4705" t="str">
            <v>Santa Cruz</v>
          </cell>
          <cell r="P4705" t="str">
            <v>Esc. Santa Rosa</v>
          </cell>
          <cell r="Q4705">
            <v>3</v>
          </cell>
          <cell r="R4705">
            <v>2535</v>
          </cell>
        </row>
        <row r="4706">
          <cell r="N4706" t="str">
            <v>Centro Educativo</v>
          </cell>
          <cell r="O4706" t="str">
            <v>Santa Cruz</v>
          </cell>
          <cell r="P4706" t="str">
            <v>Esc. Santo Domingo</v>
          </cell>
          <cell r="Q4706">
            <v>5</v>
          </cell>
          <cell r="R4706">
            <v>2582</v>
          </cell>
        </row>
        <row r="4707">
          <cell r="N4707" t="str">
            <v>Centro Educativo</v>
          </cell>
          <cell r="O4707" t="str">
            <v>Santa Cruz</v>
          </cell>
          <cell r="P4707" t="str">
            <v>Esc. Talolinguita</v>
          </cell>
          <cell r="Q4707">
            <v>7</v>
          </cell>
          <cell r="R4707">
            <v>2586</v>
          </cell>
        </row>
        <row r="4708">
          <cell r="N4708" t="str">
            <v>Centro Educativo</v>
          </cell>
          <cell r="O4708" t="str">
            <v>Santa Cruz</v>
          </cell>
          <cell r="P4708" t="str">
            <v>Esc. Venado</v>
          </cell>
          <cell r="Q4708">
            <v>4</v>
          </cell>
          <cell r="R4708">
            <v>2587</v>
          </cell>
        </row>
        <row r="4709">
          <cell r="N4709" t="str">
            <v>Centro Educativo</v>
          </cell>
          <cell r="O4709" t="str">
            <v>Santa Cruz</v>
          </cell>
          <cell r="P4709" t="str">
            <v>Esc. Veracruz</v>
          </cell>
          <cell r="Q4709">
            <v>4</v>
          </cell>
          <cell r="R4709">
            <v>2537</v>
          </cell>
        </row>
        <row r="4710">
          <cell r="N4710" t="str">
            <v>Centro Educativo</v>
          </cell>
          <cell r="O4710" t="str">
            <v>Santa Cruz</v>
          </cell>
          <cell r="P4710" t="str">
            <v>Esc. Villarreal</v>
          </cell>
          <cell r="Q4710">
            <v>3</v>
          </cell>
          <cell r="R4710">
            <v>2538</v>
          </cell>
        </row>
        <row r="4711">
          <cell r="N4711" t="str">
            <v>Centro Educativo</v>
          </cell>
          <cell r="O4711" t="str">
            <v>Santa Cruz</v>
          </cell>
          <cell r="P4711" t="str">
            <v>Esc. Vistalmar</v>
          </cell>
          <cell r="Q4711">
            <v>1</v>
          </cell>
          <cell r="R4711">
            <v>2502</v>
          </cell>
        </row>
        <row r="4712">
          <cell r="N4712" t="str">
            <v>Centro Educativo</v>
          </cell>
          <cell r="O4712" t="str">
            <v>Santa Cruz</v>
          </cell>
          <cell r="P4712" t="str">
            <v>Experimental Bilingüe De Santa Cruz</v>
          </cell>
          <cell r="Q4712">
            <v>1</v>
          </cell>
          <cell r="R4712">
            <v>4107</v>
          </cell>
        </row>
        <row r="4713">
          <cell r="N4713" t="str">
            <v>Centro Educativo</v>
          </cell>
          <cell r="O4713" t="str">
            <v>Santa Cruz</v>
          </cell>
          <cell r="P4713" t="str">
            <v>J.N. Filadelfia</v>
          </cell>
          <cell r="Q4713">
            <v>5</v>
          </cell>
          <cell r="R4713">
            <v>2522</v>
          </cell>
        </row>
        <row r="4714">
          <cell r="N4714" t="str">
            <v>Centro Educativo</v>
          </cell>
          <cell r="O4714" t="str">
            <v>Santa Cruz</v>
          </cell>
          <cell r="P4714" t="str">
            <v>J.N. Josefina Lopez Bonilla</v>
          </cell>
          <cell r="Q4714">
            <v>1</v>
          </cell>
          <cell r="R4714">
            <v>5811</v>
          </cell>
        </row>
        <row r="4715">
          <cell r="N4715" t="str">
            <v>Centro Educativo</v>
          </cell>
          <cell r="O4715" t="str">
            <v>Santa Cruz</v>
          </cell>
          <cell r="P4715" t="str">
            <v>Liceo Belen</v>
          </cell>
          <cell r="Q4715">
            <v>5</v>
          </cell>
          <cell r="R4715">
            <v>4109</v>
          </cell>
        </row>
        <row r="4716">
          <cell r="N4716" t="str">
            <v>Centro Educativo</v>
          </cell>
          <cell r="O4716" t="str">
            <v>Santa Cruz</v>
          </cell>
          <cell r="P4716" t="str">
            <v>Liceo De Villarreal</v>
          </cell>
          <cell r="Q4716">
            <v>3</v>
          </cell>
          <cell r="R4716">
            <v>6159</v>
          </cell>
        </row>
        <row r="4717">
          <cell r="N4717" t="str">
            <v>Centro Educativo</v>
          </cell>
          <cell r="O4717" t="str">
            <v>Santa Cruz</v>
          </cell>
          <cell r="P4717" t="str">
            <v>Liceo Rural Jose Luis Jimenez Alcala</v>
          </cell>
          <cell r="Q4717">
            <v>4</v>
          </cell>
          <cell r="R4717">
            <v>5163</v>
          </cell>
        </row>
        <row r="4718">
          <cell r="N4718" t="str">
            <v>Centro Educativo</v>
          </cell>
          <cell r="O4718" t="str">
            <v>Santa Cruz</v>
          </cell>
          <cell r="P4718" t="str">
            <v>Liceo Rural La Esperanza</v>
          </cell>
          <cell r="Q4718">
            <v>1</v>
          </cell>
          <cell r="R4718">
            <v>5161</v>
          </cell>
        </row>
        <row r="4719">
          <cell r="N4719" t="str">
            <v>Centro Educativo</v>
          </cell>
          <cell r="O4719" t="str">
            <v>Santa Cruz</v>
          </cell>
          <cell r="P4719" t="str">
            <v>Liceo Rural Ostional</v>
          </cell>
          <cell r="Q4719">
            <v>4</v>
          </cell>
          <cell r="R4719">
            <v>5162</v>
          </cell>
        </row>
        <row r="4720">
          <cell r="N4720" t="str">
            <v>Centro Educativo</v>
          </cell>
          <cell r="O4720" t="str">
            <v>Santa Cruz</v>
          </cell>
          <cell r="P4720" t="str">
            <v>Liceo Santa Cruz, Climaco A. Perez</v>
          </cell>
          <cell r="Q4720">
            <v>1</v>
          </cell>
          <cell r="R4720">
            <v>4108</v>
          </cell>
        </row>
        <row r="4721">
          <cell r="N4721" t="str">
            <v>Centro Educativo</v>
          </cell>
          <cell r="O4721" t="str">
            <v>Santa Cruz</v>
          </cell>
          <cell r="P4721" t="str">
            <v>Liceo Villarreal</v>
          </cell>
          <cell r="Q4721">
            <v>3</v>
          </cell>
          <cell r="R4721">
            <v>5079</v>
          </cell>
        </row>
        <row r="4722">
          <cell r="N4722" t="str">
            <v>Centro Educativo</v>
          </cell>
          <cell r="O4722" t="str">
            <v>Santa Cruz</v>
          </cell>
          <cell r="P4722" t="str">
            <v>Nocturno De Santa Cruz</v>
          </cell>
          <cell r="Q4722">
            <v>1</v>
          </cell>
          <cell r="R4722">
            <v>4872</v>
          </cell>
        </row>
        <row r="4723">
          <cell r="N4723" t="str">
            <v>Centro Educativo</v>
          </cell>
          <cell r="O4723" t="str">
            <v>Santa Cruz</v>
          </cell>
          <cell r="P4723" t="str">
            <v>Prog. Educ. Abierta Santa Cruz</v>
          </cell>
          <cell r="Q4723">
            <v>1</v>
          </cell>
          <cell r="R4723">
            <v>6613</v>
          </cell>
        </row>
        <row r="4724">
          <cell r="N4724" t="str">
            <v>Centro Educativo</v>
          </cell>
          <cell r="O4724" t="str">
            <v>Santa Cruz</v>
          </cell>
          <cell r="P4724" t="str">
            <v>Programa Itinerante Artes Plásticas</v>
          </cell>
          <cell r="Q4724">
            <v>1</v>
          </cell>
          <cell r="R4724">
            <v>5000</v>
          </cell>
        </row>
        <row r="4725">
          <cell r="N4725" t="str">
            <v>Centro Educativo</v>
          </cell>
          <cell r="O4725" t="str">
            <v>Santa Cruz</v>
          </cell>
          <cell r="P4725" t="str">
            <v>Serv. Itin. Ens. Espec. Santa Cruz</v>
          </cell>
          <cell r="Q4725">
            <v>1</v>
          </cell>
          <cell r="R4725">
            <v>4717</v>
          </cell>
        </row>
        <row r="4726">
          <cell r="N4726" t="str">
            <v>Centro Educativo</v>
          </cell>
          <cell r="O4726" t="str">
            <v>Sarapiquí</v>
          </cell>
          <cell r="P4726" t="str">
            <v>C.T.P. Puerto Viejo</v>
          </cell>
          <cell r="Q4726">
            <v>3</v>
          </cell>
          <cell r="R4726">
            <v>4193</v>
          </cell>
        </row>
        <row r="4727">
          <cell r="N4727" t="str">
            <v>Centro Educativo</v>
          </cell>
          <cell r="O4727" t="str">
            <v>Sarapiquí</v>
          </cell>
          <cell r="P4727" t="str">
            <v>C.T.P. Puerto Viejo</v>
          </cell>
          <cell r="Q4727">
            <v>3</v>
          </cell>
          <cell r="R4727">
            <v>5639</v>
          </cell>
        </row>
        <row r="4728">
          <cell r="N4728" t="str">
            <v>Centro Educativo</v>
          </cell>
          <cell r="O4728" t="str">
            <v>Sarapiquí</v>
          </cell>
          <cell r="P4728" t="str">
            <v>Cindea Puerto Viejo</v>
          </cell>
          <cell r="Q4728">
            <v>4</v>
          </cell>
          <cell r="R4728">
            <v>5283</v>
          </cell>
        </row>
        <row r="4729">
          <cell r="N4729" t="str">
            <v>Centro Educativo</v>
          </cell>
          <cell r="O4729" t="str">
            <v>Sarapiquí</v>
          </cell>
          <cell r="P4729" t="str">
            <v>Cindea San Miguel</v>
          </cell>
          <cell r="Q4729">
            <v>1</v>
          </cell>
          <cell r="R4729">
            <v>6673</v>
          </cell>
        </row>
        <row r="4730">
          <cell r="N4730" t="str">
            <v>Centro Educativo</v>
          </cell>
          <cell r="O4730" t="str">
            <v>Sarapiquí</v>
          </cell>
          <cell r="P4730" t="str">
            <v>Esc. Alfredo Miranda Garcia</v>
          </cell>
          <cell r="Q4730">
            <v>1</v>
          </cell>
          <cell r="R4730">
            <v>2076</v>
          </cell>
        </row>
        <row r="4731">
          <cell r="N4731" t="str">
            <v>Centro Educativo</v>
          </cell>
          <cell r="O4731" t="str">
            <v>Sarapiquí</v>
          </cell>
          <cell r="P4731" t="str">
            <v>Esc. Asentamiento Chirripo</v>
          </cell>
          <cell r="Q4731">
            <v>2</v>
          </cell>
          <cell r="R4731">
            <v>2091</v>
          </cell>
        </row>
        <row r="4732">
          <cell r="N4732" t="str">
            <v>Centro Educativo</v>
          </cell>
          <cell r="O4732" t="str">
            <v>Sarapiquí</v>
          </cell>
          <cell r="P4732" t="str">
            <v>Esc. Bajos De Chilamate</v>
          </cell>
          <cell r="Q4732">
            <v>1</v>
          </cell>
          <cell r="R4732">
            <v>2095</v>
          </cell>
        </row>
        <row r="4733">
          <cell r="N4733" t="str">
            <v>Centro Educativo</v>
          </cell>
          <cell r="O4733" t="str">
            <v>Sarapiquí</v>
          </cell>
          <cell r="P4733" t="str">
            <v>Esc. Bella Vista</v>
          </cell>
          <cell r="Q4733">
            <v>5</v>
          </cell>
          <cell r="R4733">
            <v>2072</v>
          </cell>
        </row>
        <row r="4734">
          <cell r="N4734" t="str">
            <v>Centro Educativo</v>
          </cell>
          <cell r="O4734" t="str">
            <v>Sarapiquí</v>
          </cell>
          <cell r="P4734" t="str">
            <v>Esc. Boca De La Ceiba</v>
          </cell>
          <cell r="Q4734">
            <v>5</v>
          </cell>
          <cell r="R4734">
            <v>2106</v>
          </cell>
        </row>
        <row r="4735">
          <cell r="N4735" t="str">
            <v>Centro Educativo</v>
          </cell>
          <cell r="O4735" t="str">
            <v>Sarapiquí</v>
          </cell>
          <cell r="P4735" t="str">
            <v>Esc. Boca Del Toro</v>
          </cell>
          <cell r="Q4735">
            <v>3</v>
          </cell>
          <cell r="R4735">
            <v>2150</v>
          </cell>
        </row>
        <row r="4736">
          <cell r="N4736" t="str">
            <v>Centro Educativo</v>
          </cell>
          <cell r="O4736" t="str">
            <v>Sarapiquí</v>
          </cell>
          <cell r="P4736" t="str">
            <v>Esc. Buenos Aires</v>
          </cell>
          <cell r="Q4736">
            <v>4</v>
          </cell>
          <cell r="R4736">
            <v>2111</v>
          </cell>
        </row>
        <row r="4737">
          <cell r="N4737" t="str">
            <v>Centro Educativo</v>
          </cell>
          <cell r="O4737" t="str">
            <v>Sarapiquí</v>
          </cell>
          <cell r="P4737" t="str">
            <v>Esc. Buenos Aires</v>
          </cell>
          <cell r="Q4737">
            <v>4</v>
          </cell>
          <cell r="R4737">
            <v>6227</v>
          </cell>
        </row>
        <row r="4738">
          <cell r="N4738" t="str">
            <v>Centro Educativo</v>
          </cell>
          <cell r="O4738" t="str">
            <v>Sarapiquí</v>
          </cell>
          <cell r="P4738" t="str">
            <v>Esc. Calle La Lucha</v>
          </cell>
          <cell r="Q4738">
            <v>1</v>
          </cell>
          <cell r="R4738">
            <v>5449</v>
          </cell>
        </row>
        <row r="4739">
          <cell r="N4739" t="str">
            <v>Centro Educativo</v>
          </cell>
          <cell r="O4739" t="str">
            <v>Sarapiquí</v>
          </cell>
          <cell r="P4739" t="str">
            <v>Esc. Caño De Masaya</v>
          </cell>
          <cell r="Q4739">
            <v>3</v>
          </cell>
          <cell r="R4739">
            <v>6703</v>
          </cell>
        </row>
        <row r="4740">
          <cell r="N4740" t="str">
            <v>Centro Educativo</v>
          </cell>
          <cell r="O4740" t="str">
            <v>Sarapiquí</v>
          </cell>
          <cell r="P4740" t="str">
            <v>Esc. Cariblanco</v>
          </cell>
          <cell r="Q4740">
            <v>1</v>
          </cell>
          <cell r="R4740">
            <v>1467</v>
          </cell>
        </row>
        <row r="4741">
          <cell r="N4741" t="str">
            <v>Centro Educativo</v>
          </cell>
          <cell r="O4741" t="str">
            <v>Sarapiquí</v>
          </cell>
          <cell r="P4741" t="str">
            <v>Esc. Chilamate</v>
          </cell>
          <cell r="Q4741">
            <v>1</v>
          </cell>
          <cell r="R4741">
            <v>2093</v>
          </cell>
        </row>
        <row r="4742">
          <cell r="N4742" t="str">
            <v>Centro Educativo</v>
          </cell>
          <cell r="O4742" t="str">
            <v>Sarapiquí</v>
          </cell>
          <cell r="P4742" t="str">
            <v>Esc. Chimurria</v>
          </cell>
          <cell r="Q4742">
            <v>5</v>
          </cell>
          <cell r="R4742">
            <v>2166</v>
          </cell>
        </row>
        <row r="4743">
          <cell r="N4743" t="str">
            <v>Centro Educativo</v>
          </cell>
          <cell r="O4743" t="str">
            <v>Sarapiquí</v>
          </cell>
          <cell r="P4743" t="str">
            <v>Esc. Claudio Lara Campos</v>
          </cell>
          <cell r="Q4743">
            <v>1</v>
          </cell>
          <cell r="R4743">
            <v>2227</v>
          </cell>
        </row>
        <row r="4744">
          <cell r="N4744" t="str">
            <v>Centro Educativo</v>
          </cell>
          <cell r="O4744" t="str">
            <v>Sarapiquí</v>
          </cell>
          <cell r="P4744" t="str">
            <v>Esc. Cocobolo</v>
          </cell>
          <cell r="Q4744">
            <v>3</v>
          </cell>
          <cell r="R4744">
            <v>2088</v>
          </cell>
        </row>
        <row r="4745">
          <cell r="N4745" t="str">
            <v>Centro Educativo</v>
          </cell>
          <cell r="O4745" t="str">
            <v>Sarapiquí</v>
          </cell>
          <cell r="P4745" t="str">
            <v>Esc. Colonia Cartagena</v>
          </cell>
          <cell r="Q4745">
            <v>2</v>
          </cell>
          <cell r="R4745">
            <v>2134</v>
          </cell>
        </row>
        <row r="4746">
          <cell r="N4746" t="str">
            <v>Centro Educativo</v>
          </cell>
          <cell r="O4746" t="str">
            <v>Sarapiquí</v>
          </cell>
          <cell r="P4746" t="str">
            <v>Esc. Colonia Nazareth</v>
          </cell>
          <cell r="Q4746">
            <v>4</v>
          </cell>
          <cell r="R4746">
            <v>2082</v>
          </cell>
        </row>
        <row r="4747">
          <cell r="N4747" t="str">
            <v>Centro Educativo</v>
          </cell>
          <cell r="O4747" t="str">
            <v>Sarapiquí</v>
          </cell>
          <cell r="P4747" t="str">
            <v>Esc. Colonia Villalobos</v>
          </cell>
          <cell r="Q4747">
            <v>2</v>
          </cell>
          <cell r="R4747">
            <v>2126</v>
          </cell>
        </row>
        <row r="4748">
          <cell r="N4748" t="str">
            <v>Centro Educativo</v>
          </cell>
          <cell r="O4748" t="str">
            <v>Sarapiquí</v>
          </cell>
          <cell r="P4748" t="str">
            <v>Esc. Copalchi</v>
          </cell>
          <cell r="Q4748">
            <v>3</v>
          </cell>
          <cell r="R4748">
            <v>5813</v>
          </cell>
        </row>
        <row r="4749">
          <cell r="N4749" t="str">
            <v>Centro Educativo</v>
          </cell>
          <cell r="O4749" t="str">
            <v>Sarapiquí</v>
          </cell>
          <cell r="P4749" t="str">
            <v>Esc. Corazón De Jesús</v>
          </cell>
          <cell r="Q4749">
            <v>1</v>
          </cell>
          <cell r="R4749">
            <v>1500</v>
          </cell>
        </row>
        <row r="4750">
          <cell r="N4750" t="str">
            <v>Centro Educativo</v>
          </cell>
          <cell r="O4750" t="str">
            <v>Sarapiquí</v>
          </cell>
          <cell r="P4750" t="str">
            <v>Esc. Coyol</v>
          </cell>
          <cell r="Q4750">
            <v>5</v>
          </cell>
          <cell r="R4750">
            <v>2089</v>
          </cell>
        </row>
        <row r="4751">
          <cell r="N4751" t="str">
            <v>Centro Educativo</v>
          </cell>
          <cell r="O4751" t="str">
            <v>Sarapiquí</v>
          </cell>
          <cell r="P4751" t="str">
            <v>Esc. Cristo Rey</v>
          </cell>
          <cell r="Q4751">
            <v>3</v>
          </cell>
          <cell r="R4751">
            <v>2108</v>
          </cell>
        </row>
        <row r="4752">
          <cell r="N4752" t="str">
            <v>Centro Educativo</v>
          </cell>
          <cell r="O4752" t="str">
            <v>Sarapiquí</v>
          </cell>
          <cell r="P4752" t="str">
            <v>Esc. Cubujuquí</v>
          </cell>
          <cell r="Q4752">
            <v>4</v>
          </cell>
          <cell r="R4752">
            <v>2233</v>
          </cell>
        </row>
        <row r="4753">
          <cell r="N4753" t="str">
            <v>Centro Educativo</v>
          </cell>
          <cell r="O4753" t="str">
            <v>Sarapiquí</v>
          </cell>
          <cell r="P4753" t="str">
            <v>Esc. Delta</v>
          </cell>
          <cell r="Q4753">
            <v>5</v>
          </cell>
          <cell r="R4753">
            <v>3566</v>
          </cell>
        </row>
        <row r="4754">
          <cell r="N4754" t="str">
            <v>Centro Educativo</v>
          </cell>
          <cell r="O4754" t="str">
            <v>Sarapiquí</v>
          </cell>
          <cell r="P4754" t="str">
            <v>Esc. El Achiote</v>
          </cell>
          <cell r="Q4754">
            <v>5</v>
          </cell>
          <cell r="R4754">
            <v>2116</v>
          </cell>
        </row>
        <row r="4755">
          <cell r="N4755" t="str">
            <v>Centro Educativo</v>
          </cell>
          <cell r="O4755" t="str">
            <v>Sarapiquí</v>
          </cell>
          <cell r="P4755" t="str">
            <v>Esc. El Álamo</v>
          </cell>
          <cell r="Q4755">
            <v>5</v>
          </cell>
          <cell r="R4755">
            <v>2086</v>
          </cell>
        </row>
        <row r="4756">
          <cell r="N4756" t="str">
            <v>Centro Educativo</v>
          </cell>
          <cell r="O4756" t="str">
            <v>Sarapiquí</v>
          </cell>
          <cell r="P4756" t="str">
            <v>Esc. El Bambú</v>
          </cell>
          <cell r="Q4756">
            <v>4</v>
          </cell>
          <cell r="R4756">
            <v>5552</v>
          </cell>
        </row>
        <row r="4757">
          <cell r="N4757" t="str">
            <v>Centro Educativo</v>
          </cell>
          <cell r="O4757" t="str">
            <v>Sarapiquí</v>
          </cell>
          <cell r="P4757" t="str">
            <v>Esc. El Carmen</v>
          </cell>
          <cell r="Q4757">
            <v>2</v>
          </cell>
          <cell r="R4757">
            <v>5593</v>
          </cell>
        </row>
        <row r="4758">
          <cell r="N4758" t="str">
            <v>Centro Educativo</v>
          </cell>
          <cell r="O4758" t="str">
            <v>Sarapiquí</v>
          </cell>
          <cell r="P4758" t="str">
            <v>Esc. El Cruce</v>
          </cell>
          <cell r="Q4758">
            <v>4</v>
          </cell>
          <cell r="R4758">
            <v>2092</v>
          </cell>
        </row>
        <row r="4759">
          <cell r="N4759" t="str">
            <v>Centro Educativo</v>
          </cell>
          <cell r="O4759" t="str">
            <v>Sarapiquí</v>
          </cell>
          <cell r="P4759" t="str">
            <v>Esc. El Gaspar</v>
          </cell>
          <cell r="Q4759">
            <v>5</v>
          </cell>
          <cell r="R4759">
            <v>2165</v>
          </cell>
        </row>
        <row r="4760">
          <cell r="N4760" t="str">
            <v>Centro Educativo</v>
          </cell>
          <cell r="O4760" t="str">
            <v>Sarapiquí</v>
          </cell>
          <cell r="P4760" t="str">
            <v>Esc. El Jardín</v>
          </cell>
          <cell r="Q4760">
            <v>5</v>
          </cell>
          <cell r="R4760">
            <v>2179</v>
          </cell>
        </row>
        <row r="4761">
          <cell r="N4761" t="str">
            <v>Centro Educativo</v>
          </cell>
          <cell r="O4761" t="str">
            <v>Sarapiquí</v>
          </cell>
          <cell r="P4761" t="str">
            <v>Esc. El Muelle</v>
          </cell>
          <cell r="Q4761">
            <v>3</v>
          </cell>
          <cell r="R4761">
            <v>2177</v>
          </cell>
        </row>
        <row r="4762">
          <cell r="N4762" t="str">
            <v>Centro Educativo</v>
          </cell>
          <cell r="O4762" t="str">
            <v>Sarapiquí</v>
          </cell>
          <cell r="P4762" t="str">
            <v>Esc. El Naranjal</v>
          </cell>
          <cell r="Q4762">
            <v>3</v>
          </cell>
          <cell r="R4762">
            <v>2184</v>
          </cell>
        </row>
        <row r="4763">
          <cell r="N4763" t="str">
            <v>Centro Educativo</v>
          </cell>
          <cell r="O4763" t="str">
            <v>Sarapiquí</v>
          </cell>
          <cell r="P4763" t="str">
            <v>Esc. El Progreso</v>
          </cell>
          <cell r="Q4763">
            <v>5</v>
          </cell>
          <cell r="R4763">
            <v>2075</v>
          </cell>
        </row>
        <row r="4764">
          <cell r="N4764" t="str">
            <v>Centro Educativo</v>
          </cell>
          <cell r="O4764" t="str">
            <v>Sarapiquí</v>
          </cell>
          <cell r="P4764" t="str">
            <v>Esc. Estero Grande</v>
          </cell>
          <cell r="Q4764">
            <v>3</v>
          </cell>
          <cell r="R4764">
            <v>2113</v>
          </cell>
        </row>
        <row r="4765">
          <cell r="N4765" t="str">
            <v>Centro Educativo</v>
          </cell>
          <cell r="O4765" t="str">
            <v>Sarapiquí</v>
          </cell>
          <cell r="P4765" t="str">
            <v>Esc. Fátima</v>
          </cell>
          <cell r="Q4765">
            <v>5</v>
          </cell>
          <cell r="R4765">
            <v>2074</v>
          </cell>
        </row>
        <row r="4766">
          <cell r="N4766" t="str">
            <v>Centro Educativo</v>
          </cell>
          <cell r="O4766" t="str">
            <v>Sarapiquí</v>
          </cell>
          <cell r="P4766" t="str">
            <v>Esc. Finca Agua</v>
          </cell>
          <cell r="Q4766">
            <v>2</v>
          </cell>
          <cell r="R4766">
            <v>2231</v>
          </cell>
        </row>
        <row r="4767">
          <cell r="N4767" t="str">
            <v>Centro Educativo</v>
          </cell>
          <cell r="O4767" t="str">
            <v>Sarapiquí</v>
          </cell>
          <cell r="P4767" t="str">
            <v>Esc. Finca Cinco</v>
          </cell>
          <cell r="Q4767">
            <v>2</v>
          </cell>
          <cell r="R4767">
            <v>2243</v>
          </cell>
        </row>
        <row r="4768">
          <cell r="N4768" t="str">
            <v>Centro Educativo</v>
          </cell>
          <cell r="O4768" t="str">
            <v>Sarapiquí</v>
          </cell>
          <cell r="P4768" t="str">
            <v>Esc. Finca Cuatro</v>
          </cell>
          <cell r="Q4768">
            <v>2</v>
          </cell>
          <cell r="R4768">
            <v>2237</v>
          </cell>
        </row>
        <row r="4769">
          <cell r="N4769" t="str">
            <v>Centro Educativo</v>
          </cell>
          <cell r="O4769" t="str">
            <v>Sarapiquí</v>
          </cell>
          <cell r="P4769" t="str">
            <v>Esc. Finca Diez</v>
          </cell>
          <cell r="Q4769">
            <v>2</v>
          </cell>
          <cell r="R4769">
            <v>2239</v>
          </cell>
        </row>
        <row r="4770">
          <cell r="N4770" t="str">
            <v>Centro Educativo</v>
          </cell>
          <cell r="O4770" t="str">
            <v>Sarapiquí</v>
          </cell>
          <cell r="P4770" t="str">
            <v>Esc. Finca Dos</v>
          </cell>
          <cell r="Q4770">
            <v>2</v>
          </cell>
          <cell r="R4770">
            <v>2158</v>
          </cell>
        </row>
        <row r="4771">
          <cell r="N4771" t="str">
            <v>Centro Educativo</v>
          </cell>
          <cell r="O4771" t="str">
            <v>Sarapiquí</v>
          </cell>
          <cell r="P4771" t="str">
            <v>Esc. Finca Ocho</v>
          </cell>
          <cell r="Q4771">
            <v>2</v>
          </cell>
          <cell r="R4771">
            <v>2238</v>
          </cell>
        </row>
        <row r="4772">
          <cell r="N4772" t="str">
            <v>Centro Educativo</v>
          </cell>
          <cell r="O4772" t="str">
            <v>Sarapiquí</v>
          </cell>
          <cell r="P4772" t="str">
            <v>Esc. Finca Once</v>
          </cell>
          <cell r="Q4772">
            <v>2</v>
          </cell>
          <cell r="R4772">
            <v>2245</v>
          </cell>
        </row>
        <row r="4773">
          <cell r="N4773" t="str">
            <v>Centro Educativo</v>
          </cell>
          <cell r="O4773" t="str">
            <v>Sarapiquí</v>
          </cell>
          <cell r="P4773" t="str">
            <v>Esc. Finca Seis</v>
          </cell>
          <cell r="Q4773">
            <v>2</v>
          </cell>
          <cell r="R4773">
            <v>2236</v>
          </cell>
        </row>
        <row r="4774">
          <cell r="N4774" t="str">
            <v>Centro Educativo</v>
          </cell>
          <cell r="O4774" t="str">
            <v>Sarapiquí</v>
          </cell>
          <cell r="P4774" t="str">
            <v>Esc. Finca Seis</v>
          </cell>
          <cell r="Q4774">
            <v>2</v>
          </cell>
          <cell r="R4774">
            <v>4655</v>
          </cell>
        </row>
        <row r="4775">
          <cell r="N4775" t="str">
            <v>Centro Educativo</v>
          </cell>
          <cell r="O4775" t="str">
            <v>Sarapiquí</v>
          </cell>
          <cell r="P4775" t="str">
            <v>Esc. Finca Siete</v>
          </cell>
          <cell r="Q4775">
            <v>2</v>
          </cell>
          <cell r="R4775">
            <v>2244</v>
          </cell>
        </row>
        <row r="4776">
          <cell r="N4776" t="str">
            <v>Centro Educativo</v>
          </cell>
          <cell r="O4776" t="str">
            <v>Sarapiquí</v>
          </cell>
          <cell r="P4776" t="str">
            <v>Esc. Finca Tres</v>
          </cell>
          <cell r="Q4776">
            <v>2</v>
          </cell>
          <cell r="R4776">
            <v>2242</v>
          </cell>
        </row>
        <row r="4777">
          <cell r="N4777" t="str">
            <v>Centro Educativo</v>
          </cell>
          <cell r="O4777" t="str">
            <v>Sarapiquí</v>
          </cell>
          <cell r="P4777" t="str">
            <v>Esc. Finca Uno</v>
          </cell>
          <cell r="Q4777">
            <v>2</v>
          </cell>
          <cell r="R4777">
            <v>2232</v>
          </cell>
        </row>
        <row r="4778">
          <cell r="N4778" t="str">
            <v>Centro Educativo</v>
          </cell>
          <cell r="O4778" t="str">
            <v>Sarapiquí</v>
          </cell>
          <cell r="P4778" t="str">
            <v>Esc. Flaminia</v>
          </cell>
          <cell r="Q4778">
            <v>4</v>
          </cell>
          <cell r="R4778">
            <v>2120</v>
          </cell>
        </row>
        <row r="4779">
          <cell r="N4779" t="str">
            <v>Centro Educativo</v>
          </cell>
          <cell r="O4779" t="str">
            <v>Sarapiquí</v>
          </cell>
          <cell r="P4779" t="str">
            <v>Esc. I.D.A. Caño Negro</v>
          </cell>
          <cell r="Q4779">
            <v>4</v>
          </cell>
          <cell r="R4779">
            <v>2085</v>
          </cell>
        </row>
        <row r="4780">
          <cell r="N4780" t="str">
            <v>Centro Educativo</v>
          </cell>
          <cell r="O4780" t="str">
            <v>Sarapiquí</v>
          </cell>
          <cell r="P4780" t="str">
            <v>Esc. I.D.A. El Palmar</v>
          </cell>
          <cell r="Q4780">
            <v>4</v>
          </cell>
          <cell r="R4780">
            <v>2142</v>
          </cell>
        </row>
        <row r="4781">
          <cell r="N4781" t="str">
            <v>Centro Educativo</v>
          </cell>
          <cell r="O4781" t="str">
            <v>Sarapiquí</v>
          </cell>
          <cell r="P4781" t="str">
            <v>Esc. I.D.A. Huetar</v>
          </cell>
          <cell r="Q4781">
            <v>4</v>
          </cell>
          <cell r="R4781">
            <v>2161</v>
          </cell>
        </row>
        <row r="4782">
          <cell r="N4782" t="str">
            <v>Centro Educativo</v>
          </cell>
          <cell r="O4782" t="str">
            <v>Sarapiquí</v>
          </cell>
          <cell r="P4782" t="str">
            <v>Esc. I.D.A. Jerusalén</v>
          </cell>
          <cell r="Q4782">
            <v>5</v>
          </cell>
          <cell r="R4782">
            <v>5525</v>
          </cell>
        </row>
        <row r="4783">
          <cell r="N4783" t="str">
            <v>Centro Educativo</v>
          </cell>
          <cell r="O4783" t="str">
            <v>Sarapiquí</v>
          </cell>
          <cell r="P4783" t="str">
            <v>Esc. I.D.A. La Chiripa</v>
          </cell>
          <cell r="Q4783">
            <v>3</v>
          </cell>
          <cell r="R4783">
            <v>2194</v>
          </cell>
        </row>
        <row r="4784">
          <cell r="N4784" t="str">
            <v>Centro Educativo</v>
          </cell>
          <cell r="O4784" t="str">
            <v>Sarapiquí</v>
          </cell>
          <cell r="P4784" t="str">
            <v>Esc. I.D.A. La Gata</v>
          </cell>
          <cell r="Q4784">
            <v>5</v>
          </cell>
          <cell r="R4784">
            <v>2137</v>
          </cell>
        </row>
        <row r="4785">
          <cell r="N4785" t="str">
            <v>Centro Educativo</v>
          </cell>
          <cell r="O4785" t="str">
            <v>Sarapiquí</v>
          </cell>
          <cell r="P4785" t="str">
            <v>Esc. I.D.A. La Paz</v>
          </cell>
          <cell r="Q4785">
            <v>4</v>
          </cell>
          <cell r="R4785">
            <v>2070</v>
          </cell>
        </row>
        <row r="4786">
          <cell r="N4786" t="str">
            <v>Centro Educativo</v>
          </cell>
          <cell r="O4786" t="str">
            <v>Sarapiquí</v>
          </cell>
          <cell r="P4786" t="str">
            <v>Esc. I.D.A. Lindo Sol</v>
          </cell>
          <cell r="Q4786">
            <v>5</v>
          </cell>
          <cell r="R4786">
            <v>2115</v>
          </cell>
        </row>
        <row r="4787">
          <cell r="N4787" t="str">
            <v>Centro Educativo</v>
          </cell>
          <cell r="O4787" t="str">
            <v>Sarapiquí</v>
          </cell>
          <cell r="P4787" t="str">
            <v>Esc. I.D.A. Otoya</v>
          </cell>
          <cell r="Q4787">
            <v>2</v>
          </cell>
          <cell r="R4787">
            <v>2099</v>
          </cell>
        </row>
        <row r="4788">
          <cell r="N4788" t="str">
            <v>Centro Educativo</v>
          </cell>
          <cell r="O4788" t="str">
            <v>Sarapiquí</v>
          </cell>
          <cell r="P4788" t="str">
            <v>Esc. I.D.A. Sarapiquí</v>
          </cell>
          <cell r="Q4788">
            <v>1</v>
          </cell>
          <cell r="R4788">
            <v>2118</v>
          </cell>
        </row>
        <row r="4789">
          <cell r="N4789" t="str">
            <v>Centro Educativo</v>
          </cell>
          <cell r="O4789" t="str">
            <v>Sarapiquí</v>
          </cell>
          <cell r="P4789" t="str">
            <v>Esc. Javillos</v>
          </cell>
          <cell r="Q4789">
            <v>3</v>
          </cell>
          <cell r="R4789">
            <v>2090</v>
          </cell>
        </row>
        <row r="4790">
          <cell r="N4790" t="str">
            <v>Centro Educativo</v>
          </cell>
          <cell r="O4790" t="str">
            <v>Sarapiquí</v>
          </cell>
          <cell r="P4790" t="str">
            <v>Esc. Juan Santamaría</v>
          </cell>
          <cell r="Q4790">
            <v>2</v>
          </cell>
          <cell r="R4790">
            <v>2123</v>
          </cell>
        </row>
        <row r="4791">
          <cell r="N4791" t="str">
            <v>Centro Educativo</v>
          </cell>
          <cell r="O4791" t="str">
            <v>Sarapiquí</v>
          </cell>
          <cell r="P4791" t="str">
            <v>Esc. Kay Rica</v>
          </cell>
          <cell r="Q4791">
            <v>1</v>
          </cell>
          <cell r="R4791">
            <v>2151</v>
          </cell>
        </row>
        <row r="4792">
          <cell r="N4792" t="str">
            <v>Centro Educativo</v>
          </cell>
          <cell r="O4792" t="str">
            <v>Sarapiquí</v>
          </cell>
          <cell r="P4792" t="str">
            <v>Esc. La Aldea</v>
          </cell>
          <cell r="Q4792">
            <v>5</v>
          </cell>
          <cell r="R4792">
            <v>2148</v>
          </cell>
        </row>
        <row r="4793">
          <cell r="N4793" t="str">
            <v>Centro Educativo</v>
          </cell>
          <cell r="O4793" t="str">
            <v>Sarapiquí</v>
          </cell>
          <cell r="P4793" t="str">
            <v>Esc. La Conquista</v>
          </cell>
          <cell r="Q4793">
            <v>4</v>
          </cell>
          <cell r="R4793">
            <v>2241</v>
          </cell>
        </row>
        <row r="4794">
          <cell r="N4794" t="str">
            <v>Centro Educativo</v>
          </cell>
          <cell r="O4794" t="str">
            <v>Sarapiquí</v>
          </cell>
          <cell r="P4794" t="str">
            <v>Esc. La Delia</v>
          </cell>
          <cell r="Q4794">
            <v>3</v>
          </cell>
          <cell r="R4794">
            <v>2125</v>
          </cell>
        </row>
        <row r="4795">
          <cell r="N4795" t="str">
            <v>Centro Educativo</v>
          </cell>
          <cell r="O4795" t="str">
            <v>Sarapiquí</v>
          </cell>
          <cell r="P4795" t="str">
            <v>Esc. La Esperanza (Horquetas)</v>
          </cell>
          <cell r="Q4795">
            <v>4</v>
          </cell>
          <cell r="R4795">
            <v>2119</v>
          </cell>
        </row>
        <row r="4796">
          <cell r="N4796" t="str">
            <v>Centro Educativo</v>
          </cell>
          <cell r="O4796" t="str">
            <v>Sarapiquí</v>
          </cell>
          <cell r="P4796" t="str">
            <v>Esc. La Esperanza (Llanuras Del Gaspar)</v>
          </cell>
          <cell r="Q4796">
            <v>5</v>
          </cell>
          <cell r="R4796">
            <v>5036</v>
          </cell>
        </row>
        <row r="4797">
          <cell r="N4797" t="str">
            <v>Centro Educativo</v>
          </cell>
          <cell r="O4797" t="str">
            <v>Sarapiquí</v>
          </cell>
          <cell r="P4797" t="str">
            <v>Esc. La Esperanza (Puerto Viejo)</v>
          </cell>
          <cell r="Q4797">
            <v>3</v>
          </cell>
          <cell r="R4797">
            <v>2069</v>
          </cell>
        </row>
        <row r="4798">
          <cell r="N4798" t="str">
            <v>Centro Educativo</v>
          </cell>
          <cell r="O4798" t="str">
            <v>Sarapiquí</v>
          </cell>
          <cell r="P4798" t="str">
            <v>Esc. La Guaria</v>
          </cell>
          <cell r="Q4798">
            <v>3</v>
          </cell>
          <cell r="R4798">
            <v>2234</v>
          </cell>
        </row>
        <row r="4799">
          <cell r="N4799" t="str">
            <v>Centro Educativo</v>
          </cell>
          <cell r="O4799" t="str">
            <v>Sarapiquí</v>
          </cell>
          <cell r="P4799" t="str">
            <v>Esc. La Isla De Rio Frio</v>
          </cell>
          <cell r="Q4799">
            <v>4</v>
          </cell>
          <cell r="R4799">
            <v>2066</v>
          </cell>
        </row>
        <row r="4800">
          <cell r="N4800" t="str">
            <v>Centro Educativo</v>
          </cell>
          <cell r="O4800" t="str">
            <v>Sarapiquí</v>
          </cell>
          <cell r="P4800" t="str">
            <v>Esc. La Platanera</v>
          </cell>
          <cell r="Q4800">
            <v>4</v>
          </cell>
          <cell r="R4800">
            <v>2154</v>
          </cell>
        </row>
        <row r="4801">
          <cell r="N4801" t="str">
            <v>Centro Educativo</v>
          </cell>
          <cell r="O4801" t="str">
            <v>Sarapiquí</v>
          </cell>
          <cell r="P4801" t="str">
            <v>Esc. La Tigra</v>
          </cell>
          <cell r="Q4801">
            <v>4</v>
          </cell>
          <cell r="R4801">
            <v>2160</v>
          </cell>
        </row>
        <row r="4802">
          <cell r="N4802" t="str">
            <v>Centro Educativo</v>
          </cell>
          <cell r="O4802" t="str">
            <v>Sarapiquí</v>
          </cell>
          <cell r="P4802" t="str">
            <v>Esc. La Tigra</v>
          </cell>
          <cell r="Q4802">
            <v>4</v>
          </cell>
          <cell r="R4802">
            <v>6793</v>
          </cell>
        </row>
        <row r="4803">
          <cell r="N4803" t="str">
            <v>Centro Educativo</v>
          </cell>
          <cell r="O4803" t="str">
            <v>Sarapiquí</v>
          </cell>
          <cell r="P4803" t="str">
            <v>Esc. La Tirimbina</v>
          </cell>
          <cell r="Q4803">
            <v>1</v>
          </cell>
          <cell r="R4803">
            <v>2065</v>
          </cell>
        </row>
        <row r="4804">
          <cell r="N4804" t="str">
            <v>Centro Educativo</v>
          </cell>
          <cell r="O4804" t="str">
            <v>Sarapiquí</v>
          </cell>
          <cell r="P4804" t="str">
            <v>Esc. La Trinidad</v>
          </cell>
          <cell r="Q4804">
            <v>3</v>
          </cell>
          <cell r="R4804">
            <v>2185</v>
          </cell>
        </row>
        <row r="4805">
          <cell r="N4805" t="str">
            <v>Centro Educativo</v>
          </cell>
          <cell r="O4805" t="str">
            <v>Sarapiquí</v>
          </cell>
          <cell r="P4805" t="str">
            <v>Esc. La Unión Del Toro</v>
          </cell>
          <cell r="Q4805">
            <v>3</v>
          </cell>
          <cell r="R4805">
            <v>2149</v>
          </cell>
        </row>
        <row r="4806">
          <cell r="N4806" t="str">
            <v>Centro Educativo</v>
          </cell>
          <cell r="O4806" t="str">
            <v>Sarapiquí</v>
          </cell>
          <cell r="P4806" t="str">
            <v>Esc. Lagunilla</v>
          </cell>
          <cell r="Q4806">
            <v>5</v>
          </cell>
          <cell r="R4806">
            <v>3603</v>
          </cell>
        </row>
        <row r="4807">
          <cell r="N4807" t="str">
            <v>Centro Educativo</v>
          </cell>
          <cell r="O4807" t="str">
            <v>Sarapiquí</v>
          </cell>
          <cell r="P4807" t="str">
            <v>Esc. Las Delicias</v>
          </cell>
          <cell r="Q4807">
            <v>3</v>
          </cell>
          <cell r="R4807">
            <v>2071</v>
          </cell>
        </row>
        <row r="4808">
          <cell r="N4808" t="str">
            <v>Centro Educativo</v>
          </cell>
          <cell r="O4808" t="str">
            <v>Sarapiquí</v>
          </cell>
          <cell r="P4808" t="str">
            <v>Esc. Las Orquídeas</v>
          </cell>
          <cell r="Q4808">
            <v>5</v>
          </cell>
          <cell r="R4808">
            <v>6099</v>
          </cell>
        </row>
        <row r="4809">
          <cell r="N4809" t="str">
            <v>Centro Educativo</v>
          </cell>
          <cell r="O4809" t="str">
            <v>Sarapiquí</v>
          </cell>
          <cell r="P4809" t="str">
            <v>Esc. Las Palmitas</v>
          </cell>
          <cell r="Q4809">
            <v>1</v>
          </cell>
          <cell r="R4809">
            <v>2181</v>
          </cell>
        </row>
        <row r="4810">
          <cell r="N4810" t="str">
            <v>Centro Educativo</v>
          </cell>
          <cell r="O4810" t="str">
            <v>Sarapiquí</v>
          </cell>
          <cell r="P4810" t="str">
            <v>Esc. Las Palmitas</v>
          </cell>
          <cell r="Q4810">
            <v>1</v>
          </cell>
          <cell r="R4810">
            <v>5253</v>
          </cell>
        </row>
        <row r="4811">
          <cell r="N4811" t="str">
            <v>Centro Educativo</v>
          </cell>
          <cell r="O4811" t="str">
            <v>Sarapiquí</v>
          </cell>
          <cell r="P4811" t="str">
            <v>Esc. Las Vegas Del Río Sucio</v>
          </cell>
          <cell r="Q4811">
            <v>2</v>
          </cell>
          <cell r="R4811">
            <v>2078</v>
          </cell>
        </row>
        <row r="4812">
          <cell r="N4812" t="str">
            <v>Centro Educativo</v>
          </cell>
          <cell r="O4812" t="str">
            <v>Sarapiquí</v>
          </cell>
          <cell r="P4812" t="str">
            <v>Esc. Linda Vista</v>
          </cell>
          <cell r="Q4812">
            <v>1</v>
          </cell>
          <cell r="R4812">
            <v>5560</v>
          </cell>
        </row>
        <row r="4813">
          <cell r="N4813" t="str">
            <v>Centro Educativo</v>
          </cell>
          <cell r="O4813" t="str">
            <v>Sarapiquí</v>
          </cell>
          <cell r="P4813" t="str">
            <v>Esc. Llano Grande</v>
          </cell>
          <cell r="Q4813">
            <v>1</v>
          </cell>
          <cell r="R4813">
            <v>2163</v>
          </cell>
        </row>
        <row r="4814">
          <cell r="N4814" t="str">
            <v>Centro Educativo</v>
          </cell>
          <cell r="O4814" t="str">
            <v>Sarapiquí</v>
          </cell>
          <cell r="P4814" t="str">
            <v>Esc. Los Ángeles (Horquetas)</v>
          </cell>
          <cell r="Q4814">
            <v>2</v>
          </cell>
          <cell r="R4814">
            <v>2114</v>
          </cell>
        </row>
        <row r="4815">
          <cell r="N4815" t="str">
            <v>Centro Educativo</v>
          </cell>
          <cell r="O4815" t="str">
            <v>Sarapiquí</v>
          </cell>
          <cell r="P4815" t="str">
            <v>Esc. Los Angeles De La Virgen</v>
          </cell>
          <cell r="Q4815">
            <v>1</v>
          </cell>
          <cell r="R4815">
            <v>2167</v>
          </cell>
        </row>
        <row r="4816">
          <cell r="N4816" t="str">
            <v>Centro Educativo</v>
          </cell>
          <cell r="O4816" t="str">
            <v>Sarapiquí</v>
          </cell>
          <cell r="P4816" t="str">
            <v>Esc. Los Angeles Del Rio (Cureña)</v>
          </cell>
          <cell r="Q4816">
            <v>3</v>
          </cell>
          <cell r="R4816">
            <v>2168</v>
          </cell>
        </row>
        <row r="4817">
          <cell r="N4817" t="str">
            <v>Centro Educativo</v>
          </cell>
          <cell r="O4817" t="str">
            <v>Sarapiquí</v>
          </cell>
          <cell r="P4817" t="str">
            <v>Esc. Los Arbolitos</v>
          </cell>
          <cell r="Q4817">
            <v>5</v>
          </cell>
          <cell r="R4817">
            <v>2170</v>
          </cell>
        </row>
        <row r="4818">
          <cell r="N4818" t="str">
            <v>Centro Educativo</v>
          </cell>
          <cell r="O4818" t="str">
            <v>Sarapiquí</v>
          </cell>
          <cell r="P4818" t="str">
            <v>Esc. Los Lirios</v>
          </cell>
          <cell r="Q4818">
            <v>5</v>
          </cell>
          <cell r="R4818">
            <v>2077</v>
          </cell>
        </row>
        <row r="4819">
          <cell r="N4819" t="str">
            <v>Centro Educativo</v>
          </cell>
          <cell r="O4819" t="str">
            <v>Sarapiquí</v>
          </cell>
          <cell r="P4819" t="str">
            <v>Esc. Luis Demetrio Tinoco</v>
          </cell>
          <cell r="Q4819">
            <v>1</v>
          </cell>
          <cell r="R4819">
            <v>1617</v>
          </cell>
        </row>
        <row r="4820">
          <cell r="N4820" t="str">
            <v>Centro Educativo</v>
          </cell>
          <cell r="O4820" t="str">
            <v>Sarapiquí</v>
          </cell>
          <cell r="P4820" t="str">
            <v>Esc. Luis Demetrio Tinoco</v>
          </cell>
          <cell r="Q4820">
            <v>1</v>
          </cell>
          <cell r="R4820">
            <v>4520</v>
          </cell>
        </row>
        <row r="4821">
          <cell r="N4821" t="str">
            <v>Centro Educativo</v>
          </cell>
          <cell r="O4821" t="str">
            <v>Sarapiquí</v>
          </cell>
          <cell r="P4821" t="str">
            <v>Esc. Malinche</v>
          </cell>
          <cell r="Q4821">
            <v>5</v>
          </cell>
          <cell r="R4821">
            <v>2080</v>
          </cell>
        </row>
        <row r="4822">
          <cell r="N4822" t="str">
            <v>Centro Educativo</v>
          </cell>
          <cell r="O4822" t="str">
            <v>Sarapiquí</v>
          </cell>
          <cell r="P4822" t="str">
            <v>Esc. Monte Lirio</v>
          </cell>
          <cell r="Q4822">
            <v>1</v>
          </cell>
          <cell r="R4822">
            <v>5721</v>
          </cell>
        </row>
        <row r="4823">
          <cell r="N4823" t="str">
            <v>Centro Educativo</v>
          </cell>
          <cell r="O4823" t="str">
            <v>Sarapiquí</v>
          </cell>
          <cell r="P4823" t="str">
            <v>Esc. Nogal</v>
          </cell>
          <cell r="Q4823">
            <v>4</v>
          </cell>
          <cell r="R4823">
            <v>2079</v>
          </cell>
        </row>
        <row r="4824">
          <cell r="N4824" t="str">
            <v>Centro Educativo</v>
          </cell>
          <cell r="O4824" t="str">
            <v>Sarapiquí</v>
          </cell>
          <cell r="P4824" t="str">
            <v>Esc. Pueblo Nuevo (Pococí)</v>
          </cell>
          <cell r="Q4824">
            <v>5</v>
          </cell>
          <cell r="R4824">
            <v>5563</v>
          </cell>
        </row>
        <row r="4825">
          <cell r="N4825" t="str">
            <v>Centro Educativo</v>
          </cell>
          <cell r="O4825" t="str">
            <v>Sarapiquí</v>
          </cell>
          <cell r="P4825" t="str">
            <v>Esc. Pueblo Nuevo (Sarapiquí)</v>
          </cell>
          <cell r="Q4825">
            <v>1</v>
          </cell>
          <cell r="R4825">
            <v>2186</v>
          </cell>
        </row>
        <row r="4826">
          <cell r="N4826" t="str">
            <v>Centro Educativo</v>
          </cell>
          <cell r="O4826" t="str">
            <v>Sarapiquí</v>
          </cell>
          <cell r="P4826" t="str">
            <v>Esc. Puerto Viejo</v>
          </cell>
          <cell r="Q4826">
            <v>3</v>
          </cell>
          <cell r="R4826">
            <v>2183</v>
          </cell>
        </row>
        <row r="4827">
          <cell r="N4827" t="str">
            <v>Centro Educativo</v>
          </cell>
          <cell r="O4827" t="str">
            <v>Sarapiquí</v>
          </cell>
          <cell r="P4827" t="str">
            <v>Esc. Puerto Viejo</v>
          </cell>
          <cell r="Q4827">
            <v>3</v>
          </cell>
          <cell r="R4827">
            <v>4648</v>
          </cell>
        </row>
        <row r="4828">
          <cell r="N4828" t="str">
            <v>Centro Educativo</v>
          </cell>
          <cell r="O4828" t="str">
            <v>Sarapiquí</v>
          </cell>
          <cell r="P4828" t="str">
            <v>Esc. Remolinitos</v>
          </cell>
          <cell r="Q4828">
            <v>3</v>
          </cell>
          <cell r="R4828">
            <v>2107</v>
          </cell>
        </row>
        <row r="4829">
          <cell r="N4829" t="str">
            <v>Centro Educativo</v>
          </cell>
          <cell r="O4829" t="str">
            <v>Sarapiquí</v>
          </cell>
          <cell r="P4829" t="str">
            <v>Esc. República Trinidad Y Tobago</v>
          </cell>
          <cell r="Q4829">
            <v>1</v>
          </cell>
          <cell r="R4829">
            <v>4978</v>
          </cell>
        </row>
        <row r="4830">
          <cell r="N4830" t="str">
            <v>Centro Educativo</v>
          </cell>
          <cell r="O4830" t="str">
            <v>Sarapiquí</v>
          </cell>
          <cell r="P4830" t="str">
            <v>Esc. Río Magdalena</v>
          </cell>
          <cell r="Q4830">
            <v>1</v>
          </cell>
          <cell r="R4830">
            <v>4980</v>
          </cell>
        </row>
        <row r="4831">
          <cell r="N4831" t="str">
            <v>Centro Educativo</v>
          </cell>
          <cell r="O4831" t="str">
            <v>Sarapiquí</v>
          </cell>
          <cell r="P4831" t="str">
            <v>Esc. Rojomaca</v>
          </cell>
          <cell r="Q4831">
            <v>3</v>
          </cell>
          <cell r="R4831">
            <v>4979</v>
          </cell>
        </row>
        <row r="4832">
          <cell r="N4832" t="str">
            <v>Centro Educativo</v>
          </cell>
          <cell r="O4832" t="str">
            <v>Sarapiquí</v>
          </cell>
          <cell r="P4832" t="str">
            <v>Esc. San Antonio</v>
          </cell>
          <cell r="Q4832">
            <v>5</v>
          </cell>
          <cell r="R4832">
            <v>2211</v>
          </cell>
        </row>
        <row r="4833">
          <cell r="N4833" t="str">
            <v>Centro Educativo</v>
          </cell>
          <cell r="O4833" t="str">
            <v>Sarapiquí</v>
          </cell>
          <cell r="P4833" t="str">
            <v>Esc. San Bernardino</v>
          </cell>
          <cell r="Q4833">
            <v>2</v>
          </cell>
          <cell r="R4833">
            <v>2143</v>
          </cell>
        </row>
        <row r="4834">
          <cell r="N4834" t="str">
            <v>Centro Educativo</v>
          </cell>
          <cell r="O4834" t="str">
            <v>Sarapiquí</v>
          </cell>
          <cell r="P4834" t="str">
            <v>Esc. San Francisco</v>
          </cell>
          <cell r="Q4834">
            <v>3</v>
          </cell>
          <cell r="R4834">
            <v>1386</v>
          </cell>
        </row>
        <row r="4835">
          <cell r="N4835" t="str">
            <v>Centro Educativo</v>
          </cell>
          <cell r="O4835" t="str">
            <v>Sarapiquí</v>
          </cell>
          <cell r="P4835" t="str">
            <v>Esc. San Gerardo</v>
          </cell>
          <cell r="Q4835">
            <v>1</v>
          </cell>
          <cell r="R4835">
            <v>1656</v>
          </cell>
        </row>
        <row r="4836">
          <cell r="N4836" t="str">
            <v>Centro Educativo</v>
          </cell>
          <cell r="O4836" t="str">
            <v>Sarapiquí</v>
          </cell>
          <cell r="P4836" t="str">
            <v>Esc. San Isidro</v>
          </cell>
          <cell r="Q4836">
            <v>1</v>
          </cell>
          <cell r="R4836">
            <v>2073</v>
          </cell>
        </row>
        <row r="4837">
          <cell r="N4837" t="str">
            <v>Centro Educativo</v>
          </cell>
          <cell r="O4837" t="str">
            <v>Sarapiquí</v>
          </cell>
          <cell r="P4837" t="str">
            <v>Esc. San José</v>
          </cell>
          <cell r="Q4837">
            <v>3</v>
          </cell>
          <cell r="R4837">
            <v>2191</v>
          </cell>
        </row>
        <row r="4838">
          <cell r="N4838" t="str">
            <v>Centro Educativo</v>
          </cell>
          <cell r="O4838" t="str">
            <v>Sarapiquí</v>
          </cell>
          <cell r="P4838" t="str">
            <v>Esc. San José De Río Sucio</v>
          </cell>
          <cell r="Q4838">
            <v>5</v>
          </cell>
          <cell r="R4838">
            <v>2246</v>
          </cell>
        </row>
        <row r="4839">
          <cell r="N4839" t="str">
            <v>Centro Educativo</v>
          </cell>
          <cell r="O4839" t="str">
            <v>Sarapiquí</v>
          </cell>
          <cell r="P4839" t="str">
            <v>Esc. San Julián</v>
          </cell>
          <cell r="Q4839">
            <v>5</v>
          </cell>
          <cell r="R4839">
            <v>3675</v>
          </cell>
        </row>
        <row r="4840">
          <cell r="N4840" t="str">
            <v>Centro Educativo</v>
          </cell>
          <cell r="O4840" t="str">
            <v>Sarapiquí</v>
          </cell>
          <cell r="P4840" t="str">
            <v>Esc. San Rafael Abajo</v>
          </cell>
          <cell r="Q4840">
            <v>1</v>
          </cell>
          <cell r="R4840">
            <v>1658</v>
          </cell>
        </row>
        <row r="4841">
          <cell r="N4841" t="str">
            <v>Centro Educativo</v>
          </cell>
          <cell r="O4841" t="str">
            <v>Sarapiquí</v>
          </cell>
          <cell r="P4841" t="str">
            <v>Esc. San Ramón</v>
          </cell>
          <cell r="Q4841">
            <v>1</v>
          </cell>
          <cell r="R4841">
            <v>2213</v>
          </cell>
        </row>
        <row r="4842">
          <cell r="N4842" t="str">
            <v>Centro Educativo</v>
          </cell>
          <cell r="O4842" t="str">
            <v>Sarapiquí</v>
          </cell>
          <cell r="P4842" t="str">
            <v>Esc. San Vicente</v>
          </cell>
          <cell r="Q4842">
            <v>1</v>
          </cell>
          <cell r="R4842">
            <v>2124</v>
          </cell>
        </row>
        <row r="4843">
          <cell r="N4843" t="str">
            <v>Centro Educativo</v>
          </cell>
          <cell r="O4843" t="str">
            <v>Sarapiquí</v>
          </cell>
          <cell r="P4843" t="str">
            <v>Esc. Santa Eduviges</v>
          </cell>
          <cell r="Q4843">
            <v>4</v>
          </cell>
          <cell r="R4843">
            <v>2240</v>
          </cell>
        </row>
        <row r="4844">
          <cell r="N4844" t="str">
            <v>Centro Educativo</v>
          </cell>
          <cell r="O4844" t="str">
            <v>Sarapiquí</v>
          </cell>
          <cell r="P4844" t="str">
            <v>Esc. Sonora</v>
          </cell>
          <cell r="Q4844">
            <v>1</v>
          </cell>
          <cell r="R4844">
            <v>2097</v>
          </cell>
        </row>
        <row r="4845">
          <cell r="N4845" t="str">
            <v>Centro Educativo</v>
          </cell>
          <cell r="O4845" t="str">
            <v>Sarapiquí</v>
          </cell>
          <cell r="P4845" t="str">
            <v>Esc. Tambor</v>
          </cell>
          <cell r="Q4845">
            <v>3</v>
          </cell>
          <cell r="R4845">
            <v>5455</v>
          </cell>
        </row>
        <row r="4846">
          <cell r="N4846" t="str">
            <v>Centro Educativo</v>
          </cell>
          <cell r="O4846" t="str">
            <v>Sarapiquí</v>
          </cell>
          <cell r="P4846" t="str">
            <v>Esc. Ticari</v>
          </cell>
          <cell r="Q4846">
            <v>4</v>
          </cell>
          <cell r="R4846">
            <v>2064</v>
          </cell>
        </row>
        <row r="4847">
          <cell r="N4847" t="str">
            <v>Centro Educativo</v>
          </cell>
          <cell r="O4847" t="str">
            <v>Sarapiquí</v>
          </cell>
          <cell r="P4847" t="str">
            <v>Esc. Ujarrás</v>
          </cell>
          <cell r="Q4847">
            <v>1</v>
          </cell>
          <cell r="R4847">
            <v>1669</v>
          </cell>
        </row>
        <row r="4848">
          <cell r="N4848" t="str">
            <v>Centro Educativo</v>
          </cell>
          <cell r="O4848" t="str">
            <v>Sarapiquí</v>
          </cell>
          <cell r="P4848" t="str">
            <v>Esc. Virgen Del Socorro</v>
          </cell>
          <cell r="Q4848">
            <v>1</v>
          </cell>
          <cell r="R4848">
            <v>2228</v>
          </cell>
        </row>
        <row r="4849">
          <cell r="N4849" t="str">
            <v>Centro Educativo</v>
          </cell>
          <cell r="O4849" t="str">
            <v>Sarapiquí</v>
          </cell>
          <cell r="P4849" t="str">
            <v>Esc. Zapote</v>
          </cell>
          <cell r="Q4849">
            <v>5</v>
          </cell>
          <cell r="R4849">
            <v>2180</v>
          </cell>
        </row>
        <row r="4850">
          <cell r="N4850" t="str">
            <v>Centro Educativo</v>
          </cell>
          <cell r="O4850" t="str">
            <v>Sarapiquí</v>
          </cell>
          <cell r="P4850" t="str">
            <v>Liceo Ambientalista De Horquetas</v>
          </cell>
          <cell r="Q4850">
            <v>2</v>
          </cell>
          <cell r="R4850">
            <v>5874</v>
          </cell>
        </row>
        <row r="4851">
          <cell r="N4851" t="str">
            <v>Centro Educativo</v>
          </cell>
          <cell r="O4851" t="str">
            <v>Sarapiquí</v>
          </cell>
          <cell r="P4851" t="str">
            <v>Liceo De Rio Frio</v>
          </cell>
          <cell r="Q4851">
            <v>2</v>
          </cell>
          <cell r="R4851">
            <v>4091</v>
          </cell>
        </row>
        <row r="4852">
          <cell r="N4852" t="str">
            <v>Centro Educativo</v>
          </cell>
          <cell r="O4852" t="str">
            <v>Sarapiquí</v>
          </cell>
          <cell r="P4852" t="str">
            <v>Liceo De Rio Frio</v>
          </cell>
          <cell r="Q4852">
            <v>2</v>
          </cell>
          <cell r="R4852">
            <v>6322</v>
          </cell>
        </row>
        <row r="4853">
          <cell r="N4853" t="str">
            <v>Centro Educativo</v>
          </cell>
          <cell r="O4853" t="str">
            <v>Sarapiquí</v>
          </cell>
          <cell r="P4853" t="str">
            <v>Liceo El Paraiso</v>
          </cell>
          <cell r="Q4853">
            <v>1</v>
          </cell>
          <cell r="R4853">
            <v>5586</v>
          </cell>
        </row>
        <row r="4854">
          <cell r="N4854" t="str">
            <v>Centro Educativo</v>
          </cell>
          <cell r="O4854" t="str">
            <v>Sarapiquí</v>
          </cell>
          <cell r="P4854" t="str">
            <v>Liceo La Virgen</v>
          </cell>
          <cell r="Q4854">
            <v>1</v>
          </cell>
          <cell r="R4854">
            <v>4095</v>
          </cell>
        </row>
        <row r="4855">
          <cell r="N4855" t="str">
            <v>Centro Educativo</v>
          </cell>
          <cell r="O4855" t="str">
            <v>Sarapiquí</v>
          </cell>
          <cell r="P4855" t="str">
            <v>Liceo Rural Islas Del Chirripo</v>
          </cell>
          <cell r="Q4855">
            <v>2</v>
          </cell>
          <cell r="R4855">
            <v>5970</v>
          </cell>
        </row>
        <row r="4856">
          <cell r="N4856" t="str">
            <v>Centro Educativo</v>
          </cell>
          <cell r="O4856" t="str">
            <v>Sarapiquí</v>
          </cell>
          <cell r="P4856" t="str">
            <v>Liceo Rural La Aldea</v>
          </cell>
          <cell r="Q4856">
            <v>5</v>
          </cell>
          <cell r="R4856">
            <v>5585</v>
          </cell>
        </row>
        <row r="4857">
          <cell r="N4857" t="str">
            <v>Centro Educativo</v>
          </cell>
          <cell r="O4857" t="str">
            <v>Sarapiquí</v>
          </cell>
          <cell r="P4857" t="str">
            <v>Liceo Rural La Conquista</v>
          </cell>
          <cell r="Q4857">
            <v>4</v>
          </cell>
          <cell r="R4857">
            <v>5584</v>
          </cell>
        </row>
        <row r="4858">
          <cell r="N4858" t="str">
            <v>Centro Educativo</v>
          </cell>
          <cell r="O4858" t="str">
            <v>Sarapiquí</v>
          </cell>
          <cell r="P4858" t="str">
            <v>Liceo Rural La Cureña</v>
          </cell>
          <cell r="Q4858">
            <v>3</v>
          </cell>
          <cell r="R4858">
            <v>5974</v>
          </cell>
        </row>
        <row r="4859">
          <cell r="N4859" t="str">
            <v>Centro Educativo</v>
          </cell>
          <cell r="O4859" t="str">
            <v>Sarapiquí</v>
          </cell>
          <cell r="P4859" t="str">
            <v>Liceo Rural La Gata</v>
          </cell>
          <cell r="Q4859">
            <v>5</v>
          </cell>
          <cell r="R4859">
            <v>5858</v>
          </cell>
        </row>
        <row r="4860">
          <cell r="N4860" t="str">
            <v>Centro Educativo</v>
          </cell>
          <cell r="O4860" t="str">
            <v>Sarapiquí</v>
          </cell>
          <cell r="P4860" t="str">
            <v>Liceo Rural Las Colonias</v>
          </cell>
          <cell r="Q4860">
            <v>4</v>
          </cell>
          <cell r="R4860">
            <v>5734</v>
          </cell>
        </row>
        <row r="4861">
          <cell r="N4861" t="str">
            <v>Centro Educativo</v>
          </cell>
          <cell r="O4861" t="str">
            <v>Sarapiquí</v>
          </cell>
          <cell r="P4861" t="str">
            <v>Liceo Rural Las Marias</v>
          </cell>
          <cell r="Q4861">
            <v>5</v>
          </cell>
          <cell r="R4861">
            <v>5661</v>
          </cell>
        </row>
        <row r="4862">
          <cell r="N4862" t="str">
            <v>Centro Educativo</v>
          </cell>
          <cell r="O4862" t="str">
            <v>Sarapiquí</v>
          </cell>
          <cell r="P4862" t="str">
            <v>Liceo Rural Los Arbolitos</v>
          </cell>
          <cell r="Q4862">
            <v>5</v>
          </cell>
          <cell r="R4862">
            <v>5356</v>
          </cell>
        </row>
        <row r="4863">
          <cell r="N4863" t="str">
            <v>Centro Educativo</v>
          </cell>
          <cell r="O4863" t="str">
            <v>Sarapiquí</v>
          </cell>
          <cell r="P4863" t="str">
            <v>Liceo Rural Pongola</v>
          </cell>
          <cell r="Q4863">
            <v>1</v>
          </cell>
          <cell r="R4863">
            <v>5144</v>
          </cell>
        </row>
        <row r="4864">
          <cell r="N4864" t="str">
            <v>Centro Educativo</v>
          </cell>
          <cell r="O4864" t="str">
            <v>Sarapiquí</v>
          </cell>
          <cell r="P4864" t="str">
            <v>Liceo Rural Salvador Duran Ocampo</v>
          </cell>
          <cell r="Q4864">
            <v>5</v>
          </cell>
          <cell r="R4864">
            <v>5296</v>
          </cell>
        </row>
        <row r="4865">
          <cell r="N4865" t="str">
            <v>Centro Educativo</v>
          </cell>
          <cell r="O4865" t="str">
            <v>Sarapiquí</v>
          </cell>
          <cell r="P4865" t="str">
            <v>Liceo Rural San Julian</v>
          </cell>
          <cell r="Q4865">
            <v>5</v>
          </cell>
          <cell r="R4865">
            <v>5587</v>
          </cell>
        </row>
        <row r="4866">
          <cell r="N4866" t="str">
            <v>Centro Educativo</v>
          </cell>
          <cell r="O4866" t="str">
            <v>Sarapiquí</v>
          </cell>
          <cell r="P4866" t="str">
            <v>Liceo Rural Union Del Toro</v>
          </cell>
          <cell r="Q4866">
            <v>3</v>
          </cell>
          <cell r="R4866">
            <v>5971</v>
          </cell>
        </row>
        <row r="4867">
          <cell r="N4867" t="str">
            <v>Centro Educativo</v>
          </cell>
          <cell r="O4867" t="str">
            <v>Sarapiquí</v>
          </cell>
          <cell r="P4867" t="str">
            <v>Liceo San Jose Del Rio</v>
          </cell>
          <cell r="Q4867">
            <v>5</v>
          </cell>
          <cell r="R4867">
            <v>6376</v>
          </cell>
        </row>
        <row r="4868">
          <cell r="N4868" t="str">
            <v>Centro Educativo</v>
          </cell>
          <cell r="O4868" t="str">
            <v>Sarapiquí</v>
          </cell>
          <cell r="P4868" t="str">
            <v>Nocturno De Puerto Viejo</v>
          </cell>
          <cell r="Q4868">
            <v>3</v>
          </cell>
          <cell r="R4868">
            <v>5929</v>
          </cell>
        </row>
        <row r="4869">
          <cell r="N4869" t="str">
            <v>Centro Educativo</v>
          </cell>
          <cell r="O4869" t="str">
            <v>Sarapiquí</v>
          </cell>
          <cell r="P4869" t="str">
            <v>Nocturno De Rio Frio</v>
          </cell>
          <cell r="Q4869">
            <v>2</v>
          </cell>
          <cell r="R4869">
            <v>4862</v>
          </cell>
        </row>
        <row r="4870">
          <cell r="N4870" t="str">
            <v>Centro Educativo</v>
          </cell>
          <cell r="O4870" t="str">
            <v>Sarapiquí</v>
          </cell>
          <cell r="P4870" t="str">
            <v>Serv. Itin. Ens. Espec. Sarapiquí</v>
          </cell>
          <cell r="Q4870">
            <v>1</v>
          </cell>
          <cell r="R4870">
            <v>6810</v>
          </cell>
        </row>
        <row r="4871">
          <cell r="N4871" t="str">
            <v>Centro Educativo</v>
          </cell>
          <cell r="O4871" t="str">
            <v>Sulá</v>
          </cell>
          <cell r="P4871" t="str">
            <v>C.T.P. De Talamanca</v>
          </cell>
          <cell r="Q4871">
            <v>1</v>
          </cell>
          <cell r="R4871">
            <v>4223</v>
          </cell>
        </row>
        <row r="4872">
          <cell r="N4872" t="str">
            <v>Centro Educativo</v>
          </cell>
          <cell r="O4872" t="str">
            <v>Sulá</v>
          </cell>
          <cell r="P4872" t="str">
            <v>C.T.P. De Talamanca</v>
          </cell>
          <cell r="Q4872">
            <v>1</v>
          </cell>
          <cell r="R4872">
            <v>4789</v>
          </cell>
        </row>
        <row r="4873">
          <cell r="N4873" t="str">
            <v>Centro Educativo</v>
          </cell>
          <cell r="O4873" t="str">
            <v>Sulá</v>
          </cell>
          <cell r="P4873" t="str">
            <v>Cindea Bribrí</v>
          </cell>
          <cell r="Q4873">
            <v>1</v>
          </cell>
          <cell r="R4873">
            <v>5686</v>
          </cell>
        </row>
        <row r="4874">
          <cell r="N4874" t="str">
            <v>Centro Educativo</v>
          </cell>
          <cell r="O4874" t="str">
            <v>Sulá</v>
          </cell>
          <cell r="P4874" t="str">
            <v>Cindea Keköldi</v>
          </cell>
          <cell r="Q4874">
            <v>1</v>
          </cell>
          <cell r="R4874">
            <v>6844</v>
          </cell>
        </row>
        <row r="4875">
          <cell r="N4875" t="str">
            <v>Centro Educativo</v>
          </cell>
          <cell r="O4875" t="str">
            <v>Sulá</v>
          </cell>
          <cell r="P4875" t="str">
            <v>Cindea Nakelkälä</v>
          </cell>
          <cell r="Q4875">
            <v>5</v>
          </cell>
          <cell r="R4875">
            <v>6831</v>
          </cell>
        </row>
        <row r="4876">
          <cell r="N4876" t="str">
            <v>Centro Educativo</v>
          </cell>
          <cell r="O4876" t="str">
            <v>Sulá</v>
          </cell>
          <cell r="P4876" t="str">
            <v>Cindea Sepecue</v>
          </cell>
          <cell r="Q4876">
            <v>1</v>
          </cell>
          <cell r="R4876">
            <v>6845</v>
          </cell>
        </row>
        <row r="4877">
          <cell r="N4877" t="str">
            <v>Centro Educativo</v>
          </cell>
          <cell r="O4877" t="str">
            <v>Sulá</v>
          </cell>
          <cell r="P4877" t="str">
            <v>Cindea Suretka</v>
          </cell>
          <cell r="Q4877">
            <v>1</v>
          </cell>
          <cell r="R4877">
            <v>6674</v>
          </cell>
        </row>
        <row r="4878">
          <cell r="N4878" t="str">
            <v>Centro Educativo</v>
          </cell>
          <cell r="O4878" t="str">
            <v>Sulá</v>
          </cell>
          <cell r="P4878" t="str">
            <v>Cnvmts. C.T.P. Talamanca</v>
          </cell>
          <cell r="Q4878">
            <v>1</v>
          </cell>
          <cell r="R4878">
            <v>6807</v>
          </cell>
        </row>
        <row r="4879">
          <cell r="N4879" t="str">
            <v>Centro Educativo</v>
          </cell>
          <cell r="O4879" t="str">
            <v>Sulá</v>
          </cell>
          <cell r="P4879" t="str">
            <v>Colegio Indígena Shiroles</v>
          </cell>
          <cell r="Q4879">
            <v>1</v>
          </cell>
          <cell r="R4879">
            <v>6408</v>
          </cell>
        </row>
        <row r="4880">
          <cell r="N4880" t="str">
            <v>Centro Educativo</v>
          </cell>
          <cell r="O4880" t="str">
            <v>Sulá</v>
          </cell>
          <cell r="P4880" t="str">
            <v>Colegio Sepecue</v>
          </cell>
          <cell r="Q4880">
            <v>3</v>
          </cell>
          <cell r="R4880">
            <v>5568</v>
          </cell>
        </row>
        <row r="4881">
          <cell r="N4881" t="str">
            <v>Centro Educativo</v>
          </cell>
          <cell r="O4881" t="str">
            <v>Sulá</v>
          </cell>
          <cell r="P4881" t="str">
            <v>Colegio Suláyöm</v>
          </cell>
          <cell r="Q4881">
            <v>2</v>
          </cell>
          <cell r="R4881">
            <v>4135</v>
          </cell>
        </row>
        <row r="4882">
          <cell r="N4882" t="str">
            <v>Centro Educativo</v>
          </cell>
          <cell r="O4882" t="str">
            <v>Sulá</v>
          </cell>
          <cell r="P4882" t="str">
            <v>Esc. Akberie</v>
          </cell>
          <cell r="Q4882">
            <v>1</v>
          </cell>
          <cell r="R4882">
            <v>3409</v>
          </cell>
        </row>
        <row r="4883">
          <cell r="N4883" t="str">
            <v>Centro Educativo</v>
          </cell>
          <cell r="O4883" t="str">
            <v>Sulá</v>
          </cell>
          <cell r="P4883" t="str">
            <v>Esc. Alto Coén</v>
          </cell>
          <cell r="Q4883">
            <v>3</v>
          </cell>
          <cell r="R4883">
            <v>5702</v>
          </cell>
        </row>
        <row r="4884">
          <cell r="N4884" t="str">
            <v>Centro Educativo</v>
          </cell>
          <cell r="O4884" t="str">
            <v>Sulá</v>
          </cell>
          <cell r="P4884" t="str">
            <v>Esc. Alto Cohen</v>
          </cell>
          <cell r="Q4884">
            <v>5</v>
          </cell>
          <cell r="R4884">
            <v>3269</v>
          </cell>
        </row>
        <row r="4885">
          <cell r="N4885" t="str">
            <v>Centro Educativo</v>
          </cell>
          <cell r="O4885" t="str">
            <v>Sulá</v>
          </cell>
          <cell r="P4885" t="str">
            <v>Esc. Alto Katsi</v>
          </cell>
          <cell r="Q4885">
            <v>2</v>
          </cell>
          <cell r="R4885">
            <v>6025</v>
          </cell>
        </row>
        <row r="4886">
          <cell r="N4886" t="str">
            <v>Centro Educativo</v>
          </cell>
          <cell r="O4886" t="str">
            <v>Sulá</v>
          </cell>
          <cell r="P4886" t="str">
            <v>Esc. Alto Palmera</v>
          </cell>
          <cell r="Q4886">
            <v>6</v>
          </cell>
          <cell r="R4886">
            <v>6356</v>
          </cell>
        </row>
        <row r="4887">
          <cell r="N4887" t="str">
            <v>Centro Educativo</v>
          </cell>
          <cell r="O4887" t="str">
            <v>Sulá</v>
          </cell>
          <cell r="P4887" t="str">
            <v>Esc. Alto Urén</v>
          </cell>
          <cell r="Q4887">
            <v>2</v>
          </cell>
          <cell r="R4887">
            <v>5022</v>
          </cell>
        </row>
        <row r="4888">
          <cell r="N4888" t="str">
            <v>Centro Educativo</v>
          </cell>
          <cell r="O4888" t="str">
            <v>Sulá</v>
          </cell>
          <cell r="P4888" t="str">
            <v>Esc. Altos De Kachabli</v>
          </cell>
          <cell r="Q4888">
            <v>2</v>
          </cell>
          <cell r="R4888">
            <v>3296</v>
          </cell>
        </row>
        <row r="4889">
          <cell r="N4889" t="str">
            <v>Centro Educativo</v>
          </cell>
          <cell r="O4889" t="str">
            <v>Sulá</v>
          </cell>
          <cell r="P4889" t="str">
            <v>Esc. Arroz Itärí (Arrocera)</v>
          </cell>
          <cell r="Q4889">
            <v>5</v>
          </cell>
          <cell r="R4889">
            <v>6388</v>
          </cell>
        </row>
        <row r="4890">
          <cell r="N4890" t="str">
            <v>Centro Educativo</v>
          </cell>
          <cell r="O4890" t="str">
            <v>Sulá</v>
          </cell>
          <cell r="P4890" t="str">
            <v>Esc. Bajo Bley</v>
          </cell>
          <cell r="Q4890">
            <v>5</v>
          </cell>
          <cell r="R4890">
            <v>5027</v>
          </cell>
        </row>
        <row r="4891">
          <cell r="N4891" t="str">
            <v>Centro Educativo</v>
          </cell>
          <cell r="O4891" t="str">
            <v>Sulá</v>
          </cell>
          <cell r="P4891" t="str">
            <v>Esc. Bajo Bley Sur</v>
          </cell>
          <cell r="Q4891">
            <v>5</v>
          </cell>
          <cell r="R4891">
            <v>6391</v>
          </cell>
        </row>
        <row r="4892">
          <cell r="N4892" t="str">
            <v>Centro Educativo</v>
          </cell>
          <cell r="O4892" t="str">
            <v>Sulá</v>
          </cell>
          <cell r="P4892" t="str">
            <v>Esc. Bajo Coén</v>
          </cell>
          <cell r="Q4892">
            <v>3</v>
          </cell>
          <cell r="R4892">
            <v>3359</v>
          </cell>
        </row>
        <row r="4893">
          <cell r="N4893" t="str">
            <v>Centro Educativo</v>
          </cell>
          <cell r="O4893" t="str">
            <v>Sulá</v>
          </cell>
          <cell r="P4893" t="str">
            <v>Esc. Bajo Cohen</v>
          </cell>
          <cell r="Q4893">
            <v>5</v>
          </cell>
          <cell r="R4893">
            <v>6389</v>
          </cell>
        </row>
        <row r="4894">
          <cell r="N4894" t="str">
            <v>Centro Educativo</v>
          </cell>
          <cell r="O4894" t="str">
            <v>Sulá</v>
          </cell>
          <cell r="P4894" t="str">
            <v>Esc. Bambú</v>
          </cell>
          <cell r="Q4894">
            <v>1</v>
          </cell>
          <cell r="R4894">
            <v>3304</v>
          </cell>
        </row>
        <row r="4895">
          <cell r="N4895" t="str">
            <v>Centro Educativo</v>
          </cell>
          <cell r="O4895" t="str">
            <v>Sulá</v>
          </cell>
          <cell r="P4895" t="str">
            <v>Esc. Bella Vista</v>
          </cell>
          <cell r="Q4895">
            <v>5</v>
          </cell>
          <cell r="R4895">
            <v>5574</v>
          </cell>
        </row>
        <row r="4896">
          <cell r="N4896" t="str">
            <v>Centro Educativo</v>
          </cell>
          <cell r="O4896" t="str">
            <v>Sulá</v>
          </cell>
          <cell r="P4896" t="str">
            <v>Esc. Bernardo Drüg Ingerman</v>
          </cell>
          <cell r="Q4896">
            <v>2</v>
          </cell>
          <cell r="R4896">
            <v>3275</v>
          </cell>
        </row>
        <row r="4897">
          <cell r="N4897" t="str">
            <v>Centro Educativo</v>
          </cell>
          <cell r="O4897" t="str">
            <v>Sulá</v>
          </cell>
          <cell r="P4897" t="str">
            <v>Esc. Bisöla De Guayabal</v>
          </cell>
          <cell r="Q4897">
            <v>4</v>
          </cell>
          <cell r="R4897">
            <v>6394</v>
          </cell>
        </row>
        <row r="4898">
          <cell r="N4898" t="str">
            <v>Centro Educativo</v>
          </cell>
          <cell r="O4898" t="str">
            <v>Sulá</v>
          </cell>
          <cell r="P4898" t="str">
            <v>Esc. Bleitö</v>
          </cell>
          <cell r="Q4898">
            <v>4</v>
          </cell>
          <cell r="R4898">
            <v>6397</v>
          </cell>
        </row>
        <row r="4899">
          <cell r="N4899" t="str">
            <v>Centro Educativo</v>
          </cell>
          <cell r="O4899" t="str">
            <v>Sulá</v>
          </cell>
          <cell r="P4899" t="str">
            <v>Esc. Boca Cohen</v>
          </cell>
          <cell r="Q4899">
            <v>5</v>
          </cell>
          <cell r="R4899">
            <v>3395</v>
          </cell>
        </row>
        <row r="4900">
          <cell r="N4900" t="str">
            <v>Centro Educativo</v>
          </cell>
          <cell r="O4900" t="str">
            <v>Sulá</v>
          </cell>
          <cell r="P4900" t="str">
            <v>Esc. Boca Urén</v>
          </cell>
          <cell r="Q4900">
            <v>2</v>
          </cell>
          <cell r="R4900">
            <v>3388</v>
          </cell>
        </row>
        <row r="4901">
          <cell r="N4901" t="str">
            <v>Centro Educativo</v>
          </cell>
          <cell r="O4901" t="str">
            <v>Sulá</v>
          </cell>
          <cell r="P4901" t="str">
            <v>Esc. Bribrí</v>
          </cell>
          <cell r="Q4901">
            <v>1</v>
          </cell>
          <cell r="R4901">
            <v>3403</v>
          </cell>
        </row>
        <row r="4902">
          <cell r="N4902" t="str">
            <v>Centro Educativo</v>
          </cell>
          <cell r="O4902" t="str">
            <v>Sulá</v>
          </cell>
          <cell r="P4902" t="str">
            <v>Esc. Bris</v>
          </cell>
          <cell r="Q4902">
            <v>2</v>
          </cell>
          <cell r="R4902">
            <v>5354</v>
          </cell>
        </row>
        <row r="4903">
          <cell r="N4903" t="str">
            <v>Centro Educativo</v>
          </cell>
          <cell r="O4903" t="str">
            <v>Sulá</v>
          </cell>
          <cell r="P4903" t="str">
            <v>Esc. Calveri</v>
          </cell>
          <cell r="Q4903">
            <v>5</v>
          </cell>
          <cell r="R4903">
            <v>3361</v>
          </cell>
        </row>
        <row r="4904">
          <cell r="N4904" t="str">
            <v>Centro Educativo</v>
          </cell>
          <cell r="O4904" t="str">
            <v>Sulá</v>
          </cell>
          <cell r="P4904" t="str">
            <v>Esc. Cartago</v>
          </cell>
          <cell r="Q4904">
            <v>5</v>
          </cell>
          <cell r="R4904">
            <v>6386</v>
          </cell>
        </row>
        <row r="4905">
          <cell r="N4905" t="str">
            <v>Centro Educativo</v>
          </cell>
          <cell r="O4905" t="str">
            <v>Sulá</v>
          </cell>
          <cell r="P4905" t="str">
            <v>Esc. Cerere</v>
          </cell>
          <cell r="Q4905">
            <v>5</v>
          </cell>
          <cell r="R4905">
            <v>3485</v>
          </cell>
        </row>
        <row r="4906">
          <cell r="N4906" t="str">
            <v>Centro Educativo</v>
          </cell>
          <cell r="O4906" t="str">
            <v>Sulá</v>
          </cell>
          <cell r="P4906" t="str">
            <v>Esc. Cerro Azul Surubre</v>
          </cell>
          <cell r="Q4906">
            <v>6</v>
          </cell>
          <cell r="R4906">
            <v>6296</v>
          </cell>
        </row>
        <row r="4907">
          <cell r="N4907" t="str">
            <v>Centro Educativo</v>
          </cell>
          <cell r="O4907" t="str">
            <v>Sulá</v>
          </cell>
          <cell r="P4907" t="str">
            <v>Esc. Chase</v>
          </cell>
          <cell r="Q4907">
            <v>1</v>
          </cell>
          <cell r="R4907">
            <v>3341</v>
          </cell>
        </row>
        <row r="4908">
          <cell r="N4908" t="str">
            <v>Centro Educativo</v>
          </cell>
          <cell r="O4908" t="str">
            <v>Sulá</v>
          </cell>
          <cell r="P4908" t="str">
            <v>Esc. China Kichá</v>
          </cell>
          <cell r="Q4908">
            <v>4</v>
          </cell>
          <cell r="R4908">
            <v>3347</v>
          </cell>
        </row>
        <row r="4909">
          <cell r="N4909" t="str">
            <v>Centro Educativo</v>
          </cell>
          <cell r="O4909" t="str">
            <v>Sulá</v>
          </cell>
          <cell r="P4909" t="str">
            <v>Esc. Chumico</v>
          </cell>
          <cell r="Q4909">
            <v>6</v>
          </cell>
          <cell r="R4909">
            <v>5804</v>
          </cell>
        </row>
        <row r="4910">
          <cell r="N4910" t="str">
            <v>Centro Educativo</v>
          </cell>
          <cell r="O4910" t="str">
            <v>Sulá</v>
          </cell>
          <cell r="P4910" t="str">
            <v>Esc. Coroma</v>
          </cell>
          <cell r="Q4910">
            <v>3</v>
          </cell>
          <cell r="R4910">
            <v>3358</v>
          </cell>
        </row>
        <row r="4911">
          <cell r="N4911" t="str">
            <v>Centro Educativo</v>
          </cell>
          <cell r="O4911" t="str">
            <v>Sulá</v>
          </cell>
          <cell r="P4911" t="str">
            <v>Esc. Dababli</v>
          </cell>
          <cell r="Q4911">
            <v>2</v>
          </cell>
          <cell r="R4911">
            <v>6637</v>
          </cell>
        </row>
        <row r="4912">
          <cell r="N4912" t="str">
            <v>Centro Educativo</v>
          </cell>
          <cell r="O4912" t="str">
            <v>Sulá</v>
          </cell>
          <cell r="P4912" t="str">
            <v>Esc. Duchäbli</v>
          </cell>
          <cell r="Q4912">
            <v>2</v>
          </cell>
          <cell r="R4912">
            <v>3295</v>
          </cell>
        </row>
        <row r="4913">
          <cell r="N4913" t="str">
            <v>Centro Educativo</v>
          </cell>
          <cell r="O4913" t="str">
            <v>Sulá</v>
          </cell>
          <cell r="P4913" t="str">
            <v>Esc. Düchiribata</v>
          </cell>
          <cell r="Q4913">
            <v>4</v>
          </cell>
          <cell r="R4913">
            <v>6396</v>
          </cell>
        </row>
        <row r="4914">
          <cell r="N4914" t="str">
            <v>Centro Educativo</v>
          </cell>
          <cell r="O4914" t="str">
            <v>Sulá</v>
          </cell>
          <cell r="P4914" t="str">
            <v>Esc. Dueri</v>
          </cell>
          <cell r="Q4914">
            <v>6</v>
          </cell>
          <cell r="R4914">
            <v>6142</v>
          </cell>
        </row>
        <row r="4915">
          <cell r="N4915" t="str">
            <v>Centro Educativo</v>
          </cell>
          <cell r="O4915" t="str">
            <v>Sulá</v>
          </cell>
          <cell r="P4915" t="str">
            <v>Esc. Duriñak</v>
          </cell>
          <cell r="Q4915">
            <v>2</v>
          </cell>
          <cell r="R4915">
            <v>5527</v>
          </cell>
        </row>
        <row r="4916">
          <cell r="N4916" t="str">
            <v>Centro Educativo</v>
          </cell>
          <cell r="O4916" t="str">
            <v>Sulá</v>
          </cell>
          <cell r="P4916" t="str">
            <v>Esc. Dururpe</v>
          </cell>
          <cell r="Q4916">
            <v>2</v>
          </cell>
          <cell r="R4916">
            <v>3362</v>
          </cell>
        </row>
        <row r="4917">
          <cell r="N4917" t="str">
            <v>Centro Educativo</v>
          </cell>
          <cell r="O4917" t="str">
            <v>Sulá</v>
          </cell>
          <cell r="P4917" t="str">
            <v>Esc. Gavilán</v>
          </cell>
          <cell r="Q4917">
            <v>5</v>
          </cell>
          <cell r="R4917">
            <v>3338</v>
          </cell>
        </row>
        <row r="4918">
          <cell r="N4918" t="str">
            <v>Centro Educativo</v>
          </cell>
          <cell r="O4918" t="str">
            <v>Sulá</v>
          </cell>
          <cell r="P4918" t="str">
            <v>Esc. Gavilán Canta</v>
          </cell>
          <cell r="Q4918">
            <v>4</v>
          </cell>
          <cell r="R4918">
            <v>3266</v>
          </cell>
        </row>
        <row r="4919">
          <cell r="N4919" t="str">
            <v>Centro Educativo</v>
          </cell>
          <cell r="O4919" t="str">
            <v>Sulá</v>
          </cell>
          <cell r="P4919" t="str">
            <v>Esc. Isla Cohen</v>
          </cell>
          <cell r="Q4919">
            <v>5</v>
          </cell>
          <cell r="R4919">
            <v>3420</v>
          </cell>
        </row>
        <row r="4920">
          <cell r="N4920" t="str">
            <v>Centro Educativo</v>
          </cell>
          <cell r="O4920" t="str">
            <v>Sulá</v>
          </cell>
          <cell r="P4920" t="str">
            <v>Esc. Jäbëjuktö</v>
          </cell>
          <cell r="Q4920">
            <v>4</v>
          </cell>
          <cell r="R4920">
            <v>6395</v>
          </cell>
        </row>
        <row r="4921">
          <cell r="N4921" t="str">
            <v>Centro Educativo</v>
          </cell>
          <cell r="O4921" t="str">
            <v>Sulá</v>
          </cell>
          <cell r="P4921" t="str">
            <v>Esc. Jabuy Kekoldy</v>
          </cell>
          <cell r="Q4921">
            <v>5</v>
          </cell>
          <cell r="R4921">
            <v>3421</v>
          </cell>
        </row>
        <row r="4922">
          <cell r="N4922" t="str">
            <v>Centro Educativo</v>
          </cell>
          <cell r="O4922" t="str">
            <v>Sulá</v>
          </cell>
          <cell r="P4922" t="str">
            <v>Esc. Jäktökölo</v>
          </cell>
          <cell r="Q4922">
            <v>4</v>
          </cell>
          <cell r="R4922">
            <v>6398</v>
          </cell>
        </row>
        <row r="4923">
          <cell r="N4923" t="str">
            <v>Centro Educativo</v>
          </cell>
          <cell r="O4923" t="str">
            <v>Sulá</v>
          </cell>
          <cell r="P4923" t="str">
            <v>Esc. Jameikäri Yoksoro</v>
          </cell>
          <cell r="Q4923">
            <v>6</v>
          </cell>
          <cell r="R4923">
            <v>5551</v>
          </cell>
        </row>
        <row r="4924">
          <cell r="N4924" t="str">
            <v>Centro Educativo</v>
          </cell>
          <cell r="O4924" t="str">
            <v>Sulá</v>
          </cell>
          <cell r="P4924" t="str">
            <v>Esc. Katsi</v>
          </cell>
          <cell r="Q4924">
            <v>2</v>
          </cell>
          <cell r="R4924">
            <v>3336</v>
          </cell>
        </row>
        <row r="4925">
          <cell r="N4925" t="str">
            <v>Centro Educativo</v>
          </cell>
          <cell r="O4925" t="str">
            <v>Sulá</v>
          </cell>
          <cell r="P4925" t="str">
            <v>Esc. Katuir</v>
          </cell>
          <cell r="Q4925">
            <v>1</v>
          </cell>
          <cell r="R4925">
            <v>3302</v>
          </cell>
        </row>
        <row r="4926">
          <cell r="N4926" t="str">
            <v>Centro Educativo</v>
          </cell>
          <cell r="O4926" t="str">
            <v>Sulá</v>
          </cell>
          <cell r="P4926" t="str">
            <v>Esc. Këköldi-Cocles</v>
          </cell>
          <cell r="Q4926">
            <v>1</v>
          </cell>
          <cell r="R4926">
            <v>3445</v>
          </cell>
        </row>
        <row r="4927">
          <cell r="N4927" t="str">
            <v>Centro Educativo</v>
          </cell>
          <cell r="O4927" t="str">
            <v>Sulá</v>
          </cell>
          <cell r="P4927" t="str">
            <v>Esc. Kowa</v>
          </cell>
          <cell r="Q4927">
            <v>4</v>
          </cell>
          <cell r="R4927">
            <v>6399</v>
          </cell>
        </row>
        <row r="4928">
          <cell r="N4928" t="str">
            <v>Centro Educativo</v>
          </cell>
          <cell r="O4928" t="str">
            <v>Sulá</v>
          </cell>
          <cell r="P4928" t="str">
            <v>Esc. Kuchey</v>
          </cell>
          <cell r="Q4928">
            <v>5</v>
          </cell>
          <cell r="R4928">
            <v>6392</v>
          </cell>
        </row>
        <row r="4929">
          <cell r="N4929" t="str">
            <v>Centro Educativo</v>
          </cell>
          <cell r="O4929" t="str">
            <v>Sulá</v>
          </cell>
          <cell r="P4929" t="str">
            <v>Esc. Kunabri</v>
          </cell>
          <cell r="Q4929">
            <v>5</v>
          </cell>
          <cell r="R4929">
            <v>6387</v>
          </cell>
        </row>
        <row r="4930">
          <cell r="N4930" t="str">
            <v>Centro Educativo</v>
          </cell>
          <cell r="O4930" t="str">
            <v>Sulá</v>
          </cell>
          <cell r="P4930" t="str">
            <v>Esc. Los Ángeles</v>
          </cell>
          <cell r="Q4930">
            <v>4</v>
          </cell>
          <cell r="R4930">
            <v>6223</v>
          </cell>
        </row>
        <row r="4931">
          <cell r="N4931" t="str">
            <v>Centro Educativo</v>
          </cell>
          <cell r="O4931" t="str">
            <v>Sulá</v>
          </cell>
          <cell r="P4931" t="str">
            <v>Esc. Meleruk</v>
          </cell>
          <cell r="Q4931">
            <v>1</v>
          </cell>
          <cell r="R4931">
            <v>3348</v>
          </cell>
        </row>
        <row r="4932">
          <cell r="N4932" t="str">
            <v>Centro Educativo</v>
          </cell>
          <cell r="O4932" t="str">
            <v>Sulá</v>
          </cell>
          <cell r="P4932" t="str">
            <v>Esc. Meleruk Ii</v>
          </cell>
          <cell r="Q4932">
            <v>1</v>
          </cell>
          <cell r="R4932">
            <v>5701</v>
          </cell>
        </row>
        <row r="4933">
          <cell r="N4933" t="str">
            <v>Centro Educativo</v>
          </cell>
          <cell r="O4933" t="str">
            <v>Sulá</v>
          </cell>
          <cell r="P4933" t="str">
            <v>Esc. Moi</v>
          </cell>
          <cell r="Q4933">
            <v>5</v>
          </cell>
          <cell r="R4933">
            <v>6100</v>
          </cell>
        </row>
        <row r="4934">
          <cell r="N4934" t="str">
            <v>Centro Educativo</v>
          </cell>
          <cell r="O4934" t="str">
            <v>Sulá</v>
          </cell>
          <cell r="P4934" t="str">
            <v>Esc. Mojoncito</v>
          </cell>
          <cell r="Q4934">
            <v>3</v>
          </cell>
          <cell r="R4934">
            <v>3459</v>
          </cell>
        </row>
        <row r="4935">
          <cell r="N4935" t="str">
            <v>Centro Educativo</v>
          </cell>
          <cell r="O4935" t="str">
            <v>Sulá</v>
          </cell>
          <cell r="P4935" t="str">
            <v>Esc. Monte De Sión</v>
          </cell>
          <cell r="Q4935">
            <v>4</v>
          </cell>
          <cell r="R4935">
            <v>5805</v>
          </cell>
        </row>
        <row r="4936">
          <cell r="N4936" t="str">
            <v>Centro Educativo</v>
          </cell>
          <cell r="O4936" t="str">
            <v>Sulá</v>
          </cell>
          <cell r="P4936" t="str">
            <v>Esc. Namaldi</v>
          </cell>
          <cell r="Q4936">
            <v>6</v>
          </cell>
          <cell r="R4936">
            <v>3422</v>
          </cell>
        </row>
        <row r="4937">
          <cell r="N4937" t="str">
            <v>Centro Educativo</v>
          </cell>
          <cell r="O4937" t="str">
            <v>Sulá</v>
          </cell>
          <cell r="P4937" t="str">
            <v>Esc. Namú Wokir</v>
          </cell>
          <cell r="Q4937">
            <v>2</v>
          </cell>
          <cell r="R4937">
            <v>3468</v>
          </cell>
        </row>
        <row r="4938">
          <cell r="N4938" t="str">
            <v>Centro Educativo</v>
          </cell>
          <cell r="O4938" t="str">
            <v>Sulá</v>
          </cell>
          <cell r="P4938" t="str">
            <v>Esc. Nimari</v>
          </cell>
          <cell r="Q4938">
            <v>5</v>
          </cell>
          <cell r="R4938">
            <v>6390</v>
          </cell>
        </row>
        <row r="4939">
          <cell r="N4939" t="str">
            <v>Centro Educativo</v>
          </cell>
          <cell r="O4939" t="str">
            <v>Sulá</v>
          </cell>
          <cell r="P4939" t="str">
            <v>Esc. Orochico</v>
          </cell>
          <cell r="Q4939">
            <v>3</v>
          </cell>
          <cell r="R4939">
            <v>5023</v>
          </cell>
        </row>
        <row r="4940">
          <cell r="N4940" t="str">
            <v>Centro Educativo</v>
          </cell>
          <cell r="O4940" t="str">
            <v>Sulá</v>
          </cell>
          <cell r="P4940" t="str">
            <v>Esc. Orochico 2</v>
          </cell>
          <cell r="Q4940">
            <v>3</v>
          </cell>
          <cell r="R4940">
            <v>6001</v>
          </cell>
        </row>
        <row r="4941">
          <cell r="N4941" t="str">
            <v>Centro Educativo</v>
          </cell>
          <cell r="O4941" t="str">
            <v>Sulá</v>
          </cell>
          <cell r="P4941" t="str">
            <v>Esc. Palmera</v>
          </cell>
          <cell r="Q4941">
            <v>6</v>
          </cell>
          <cell r="R4941">
            <v>5029</v>
          </cell>
        </row>
        <row r="4942">
          <cell r="N4942" t="str">
            <v>Centro Educativo</v>
          </cell>
          <cell r="O4942" t="str">
            <v>Sulá</v>
          </cell>
          <cell r="P4942" t="str">
            <v>Esc. Patiño</v>
          </cell>
          <cell r="Q4942">
            <v>1</v>
          </cell>
          <cell r="R4942">
            <v>3281</v>
          </cell>
        </row>
        <row r="4943">
          <cell r="N4943" t="str">
            <v>Centro Educativo</v>
          </cell>
          <cell r="O4943" t="str">
            <v>Sulá</v>
          </cell>
          <cell r="P4943" t="str">
            <v>Esc. Pozo Azul</v>
          </cell>
          <cell r="Q4943">
            <v>6</v>
          </cell>
          <cell r="R4943">
            <v>5030</v>
          </cell>
        </row>
        <row r="4944">
          <cell r="N4944" t="str">
            <v>Centro Educativo</v>
          </cell>
          <cell r="O4944" t="str">
            <v>Sulá</v>
          </cell>
          <cell r="P4944" t="str">
            <v>Esc. Progreso</v>
          </cell>
          <cell r="Q4944">
            <v>4</v>
          </cell>
          <cell r="R4944">
            <v>6560</v>
          </cell>
        </row>
        <row r="4945">
          <cell r="N4945" t="str">
            <v>Centro Educativo</v>
          </cell>
          <cell r="O4945" t="str">
            <v>Sulá</v>
          </cell>
          <cell r="P4945" t="str">
            <v>Esc. Punta De Lanza</v>
          </cell>
          <cell r="Q4945">
            <v>6</v>
          </cell>
          <cell r="R4945">
            <v>5832</v>
          </cell>
        </row>
        <row r="4946">
          <cell r="N4946" t="str">
            <v>Centro Educativo</v>
          </cell>
          <cell r="O4946" t="str">
            <v>Sulá</v>
          </cell>
          <cell r="P4946" t="str">
            <v>Esc. Rancho Grande</v>
          </cell>
          <cell r="Q4946">
            <v>1</v>
          </cell>
          <cell r="R4946">
            <v>3498</v>
          </cell>
        </row>
        <row r="4947">
          <cell r="N4947" t="str">
            <v>Centro Educativo</v>
          </cell>
          <cell r="O4947" t="str">
            <v>Sulá</v>
          </cell>
          <cell r="P4947" t="str">
            <v>Esc. San Miguel</v>
          </cell>
          <cell r="Q4947">
            <v>4</v>
          </cell>
          <cell r="R4947">
            <v>3456</v>
          </cell>
        </row>
        <row r="4948">
          <cell r="N4948" t="str">
            <v>Centro Educativo</v>
          </cell>
          <cell r="O4948" t="str">
            <v>Sulá</v>
          </cell>
          <cell r="P4948" t="str">
            <v>Esc. San Vicente</v>
          </cell>
          <cell r="Q4948">
            <v>4</v>
          </cell>
          <cell r="R4948">
            <v>3349</v>
          </cell>
        </row>
        <row r="4949">
          <cell r="N4949" t="str">
            <v>Centro Educativo</v>
          </cell>
          <cell r="O4949" t="str">
            <v>Sulá</v>
          </cell>
          <cell r="P4949" t="str">
            <v>Esc. Sand Box</v>
          </cell>
          <cell r="Q4949">
            <v>1</v>
          </cell>
          <cell r="R4949">
            <v>5021</v>
          </cell>
        </row>
        <row r="4950">
          <cell r="N4950" t="str">
            <v>Centro Educativo</v>
          </cell>
          <cell r="O4950" t="str">
            <v>Sulá</v>
          </cell>
          <cell r="P4950" t="str">
            <v>Esc. Santo Tomás</v>
          </cell>
          <cell r="Q4950">
            <v>3</v>
          </cell>
          <cell r="R4950">
            <v>3293</v>
          </cell>
        </row>
        <row r="4951">
          <cell r="N4951" t="str">
            <v>Centro Educativo</v>
          </cell>
          <cell r="O4951" t="str">
            <v>Sulá</v>
          </cell>
          <cell r="P4951" t="str">
            <v>Esc. Sepecue</v>
          </cell>
          <cell r="Q4951">
            <v>3</v>
          </cell>
          <cell r="R4951">
            <v>3489</v>
          </cell>
        </row>
        <row r="4952">
          <cell r="N4952" t="str">
            <v>Centro Educativo</v>
          </cell>
          <cell r="O4952" t="str">
            <v>Sulá</v>
          </cell>
          <cell r="P4952" t="str">
            <v>Esc. Serenachi</v>
          </cell>
          <cell r="Q4952">
            <v>6</v>
          </cell>
          <cell r="R4952">
            <v>5031</v>
          </cell>
        </row>
        <row r="4953">
          <cell r="N4953" t="str">
            <v>Centro Educativo</v>
          </cell>
          <cell r="O4953" t="str">
            <v>Sulá</v>
          </cell>
          <cell r="P4953" t="str">
            <v>Esc. Shiroles</v>
          </cell>
          <cell r="Q4953">
            <v>1</v>
          </cell>
          <cell r="R4953">
            <v>3490</v>
          </cell>
        </row>
        <row r="4954">
          <cell r="N4954" t="str">
            <v>Centro Educativo</v>
          </cell>
          <cell r="O4954" t="str">
            <v>Sulá</v>
          </cell>
          <cell r="P4954" t="str">
            <v>Esc. Shiroles (Educación Especial)</v>
          </cell>
          <cell r="Q4954">
            <v>4</v>
          </cell>
          <cell r="R4954">
            <v>6867</v>
          </cell>
        </row>
        <row r="4955">
          <cell r="N4955" t="str">
            <v>Centro Educativo</v>
          </cell>
          <cell r="O4955" t="str">
            <v>Sulá</v>
          </cell>
          <cell r="P4955" t="str">
            <v>Esc. Shuabb</v>
          </cell>
          <cell r="Q4955">
            <v>2</v>
          </cell>
          <cell r="R4955">
            <v>3518</v>
          </cell>
        </row>
        <row r="4956">
          <cell r="N4956" t="str">
            <v>Centro Educativo</v>
          </cell>
          <cell r="O4956" t="str">
            <v>Sulá</v>
          </cell>
          <cell r="P4956" t="str">
            <v>Esc. Sibödi</v>
          </cell>
          <cell r="Q4956">
            <v>3</v>
          </cell>
          <cell r="R4956">
            <v>3346</v>
          </cell>
        </row>
        <row r="4957">
          <cell r="N4957" t="str">
            <v>Centro Educativo</v>
          </cell>
          <cell r="O4957" t="str">
            <v>Sulá</v>
          </cell>
          <cell r="P4957" t="str">
            <v>Esc. Sibujú</v>
          </cell>
          <cell r="Q4957">
            <v>4</v>
          </cell>
          <cell r="R4957">
            <v>3337</v>
          </cell>
        </row>
        <row r="4958">
          <cell r="N4958" t="str">
            <v>Centro Educativo</v>
          </cell>
          <cell r="O4958" t="str">
            <v>Sulá</v>
          </cell>
          <cell r="P4958" t="str">
            <v>Esc. Soki</v>
          </cell>
          <cell r="Q4958">
            <v>2</v>
          </cell>
          <cell r="R4958">
            <v>3447</v>
          </cell>
        </row>
        <row r="4959">
          <cell r="N4959" t="str">
            <v>Centro Educativo</v>
          </cell>
          <cell r="O4959" t="str">
            <v>Sulá</v>
          </cell>
          <cell r="P4959" t="str">
            <v>Esc. Suiri</v>
          </cell>
          <cell r="Q4959">
            <v>2</v>
          </cell>
          <cell r="R4959">
            <v>3316</v>
          </cell>
        </row>
        <row r="4960">
          <cell r="N4960" t="str">
            <v>Centro Educativo</v>
          </cell>
          <cell r="O4960" t="str">
            <v>Sulá</v>
          </cell>
          <cell r="P4960" t="str">
            <v>Esc. Suretka</v>
          </cell>
          <cell r="Q4960">
            <v>1</v>
          </cell>
          <cell r="R4960">
            <v>3343</v>
          </cell>
        </row>
        <row r="4961">
          <cell r="N4961" t="str">
            <v>Centro Educativo</v>
          </cell>
          <cell r="O4961" t="str">
            <v>Sulá</v>
          </cell>
          <cell r="P4961" t="str">
            <v>Esc. Suretka (Educación Especial)</v>
          </cell>
          <cell r="Q4961">
            <v>4</v>
          </cell>
          <cell r="R4961">
            <v>6866</v>
          </cell>
        </row>
        <row r="4962">
          <cell r="N4962" t="str">
            <v>Centro Educativo</v>
          </cell>
          <cell r="O4962" t="str">
            <v>Sulá</v>
          </cell>
          <cell r="P4962" t="str">
            <v>Esc. Swakbli</v>
          </cell>
          <cell r="Q4962">
            <v>3</v>
          </cell>
          <cell r="R4962">
            <v>5989</v>
          </cell>
        </row>
        <row r="4963">
          <cell r="N4963" t="str">
            <v>Centro Educativo</v>
          </cell>
          <cell r="O4963" t="str">
            <v>Sulá</v>
          </cell>
          <cell r="P4963" t="str">
            <v>Esc. Toloksaco</v>
          </cell>
          <cell r="Q4963">
            <v>6</v>
          </cell>
          <cell r="R4963">
            <v>6562</v>
          </cell>
        </row>
        <row r="4964">
          <cell r="N4964" t="str">
            <v>Centro Educativo</v>
          </cell>
          <cell r="O4964" t="str">
            <v>Sulá</v>
          </cell>
          <cell r="P4964" t="str">
            <v>Esc. Tsini Kichá</v>
          </cell>
          <cell r="Q4964">
            <v>6</v>
          </cell>
          <cell r="R4964">
            <v>6561</v>
          </cell>
        </row>
        <row r="4965">
          <cell r="N4965" t="str">
            <v>Centro Educativo</v>
          </cell>
          <cell r="O4965" t="str">
            <v>Sulá</v>
          </cell>
          <cell r="P4965" t="str">
            <v>Esc. Vesta</v>
          </cell>
          <cell r="Q4965">
            <v>5</v>
          </cell>
          <cell r="R4965">
            <v>3496</v>
          </cell>
        </row>
        <row r="4966">
          <cell r="N4966" t="str">
            <v>Centro Educativo</v>
          </cell>
          <cell r="O4966" t="str">
            <v>Sulá</v>
          </cell>
          <cell r="P4966" t="str">
            <v>Esc. Watsi - Volio</v>
          </cell>
          <cell r="Q4966">
            <v>1</v>
          </cell>
          <cell r="R4966">
            <v>3497</v>
          </cell>
        </row>
        <row r="4967">
          <cell r="N4967" t="str">
            <v>Centro Educativo</v>
          </cell>
          <cell r="O4967" t="str">
            <v>Sulá</v>
          </cell>
          <cell r="P4967" t="str">
            <v>Esc. Wawet</v>
          </cell>
          <cell r="Q4967">
            <v>3</v>
          </cell>
          <cell r="R4967">
            <v>6024</v>
          </cell>
        </row>
        <row r="4968">
          <cell r="N4968" t="str">
            <v>Centro Educativo</v>
          </cell>
          <cell r="O4968" t="str">
            <v>Sulá</v>
          </cell>
          <cell r="P4968" t="str">
            <v>Esc. Yorkín</v>
          </cell>
          <cell r="Q4968">
            <v>2</v>
          </cell>
          <cell r="R4968">
            <v>3500</v>
          </cell>
        </row>
        <row r="4969">
          <cell r="N4969" t="str">
            <v>Centro Educativo</v>
          </cell>
          <cell r="O4969" t="str">
            <v>Sulá</v>
          </cell>
          <cell r="P4969" t="str">
            <v>Liceo Indígena Boca Cohén</v>
          </cell>
          <cell r="Q4969">
            <v>5</v>
          </cell>
          <cell r="R4969">
            <v>5848</v>
          </cell>
        </row>
        <row r="4970">
          <cell r="N4970" t="str">
            <v>Centro Educativo</v>
          </cell>
          <cell r="O4970" t="str">
            <v>Sulá</v>
          </cell>
          <cell r="P4970" t="str">
            <v>Liceo Rural Alto Cohen</v>
          </cell>
          <cell r="Q4970">
            <v>5</v>
          </cell>
          <cell r="R4970">
            <v>6480</v>
          </cell>
        </row>
        <row r="4971">
          <cell r="N4971" t="str">
            <v>Centro Educativo</v>
          </cell>
          <cell r="O4971" t="str">
            <v>Sulá</v>
          </cell>
          <cell r="P4971" t="str">
            <v>Liceo Rural China Kicha</v>
          </cell>
          <cell r="Q4971">
            <v>4</v>
          </cell>
          <cell r="R4971">
            <v>6570</v>
          </cell>
        </row>
        <row r="4972">
          <cell r="N4972" t="str">
            <v>Centro Educativo</v>
          </cell>
          <cell r="O4972" t="str">
            <v>Sulá</v>
          </cell>
          <cell r="P4972" t="str">
            <v>Liceo Rural Coroma</v>
          </cell>
          <cell r="Q4972">
            <v>3</v>
          </cell>
          <cell r="R4972">
            <v>6224</v>
          </cell>
        </row>
        <row r="4973">
          <cell r="N4973" t="str">
            <v>Centro Educativo</v>
          </cell>
          <cell r="O4973" t="str">
            <v>Sulá</v>
          </cell>
          <cell r="P4973" t="str">
            <v>Liceo Rural Gavilán</v>
          </cell>
          <cell r="Q4973">
            <v>5</v>
          </cell>
          <cell r="R4973">
            <v>5171</v>
          </cell>
        </row>
        <row r="4974">
          <cell r="N4974" t="str">
            <v>Centro Educativo</v>
          </cell>
          <cell r="O4974" t="str">
            <v>Sulá</v>
          </cell>
          <cell r="P4974" t="str">
            <v>Liceo Rural Katsi</v>
          </cell>
          <cell r="Q4974">
            <v>2</v>
          </cell>
          <cell r="R4974">
            <v>6129</v>
          </cell>
        </row>
        <row r="4975">
          <cell r="N4975" t="str">
            <v>Centro Educativo</v>
          </cell>
          <cell r="O4975" t="str">
            <v>Sulá</v>
          </cell>
          <cell r="P4975" t="str">
            <v>Liceo Rural Nairi Awari</v>
          </cell>
          <cell r="Q4975">
            <v>6</v>
          </cell>
          <cell r="R4975">
            <v>6987</v>
          </cell>
        </row>
        <row r="4976">
          <cell r="N4976" t="str">
            <v>Centro Educativo</v>
          </cell>
          <cell r="O4976" t="str">
            <v>Sulá</v>
          </cell>
          <cell r="P4976" t="str">
            <v>Liceo Rural Namaldi</v>
          </cell>
          <cell r="Q4976">
            <v>6</v>
          </cell>
          <cell r="R4976">
            <v>6235</v>
          </cell>
        </row>
        <row r="4977">
          <cell r="N4977" t="str">
            <v>Centro Educativo</v>
          </cell>
          <cell r="O4977" t="str">
            <v>Sulá</v>
          </cell>
          <cell r="P4977" t="str">
            <v>Liceo Rural Palmera</v>
          </cell>
          <cell r="Q4977">
            <v>6</v>
          </cell>
          <cell r="R4977">
            <v>6236</v>
          </cell>
        </row>
        <row r="4978">
          <cell r="N4978" t="str">
            <v>Centro Educativo</v>
          </cell>
          <cell r="O4978" t="str">
            <v>Sulá</v>
          </cell>
          <cell r="P4978" t="str">
            <v>Liceo Rural Usekla</v>
          </cell>
          <cell r="Q4978">
            <v>4</v>
          </cell>
          <cell r="R4978">
            <v>5294</v>
          </cell>
        </row>
        <row r="4979">
          <cell r="N4979" t="str">
            <v>Centro Educativo</v>
          </cell>
          <cell r="O4979" t="str">
            <v>Sulá</v>
          </cell>
          <cell r="P4979" t="str">
            <v>Liceo Rural Yorkin</v>
          </cell>
          <cell r="Q4979">
            <v>2</v>
          </cell>
          <cell r="R4979">
            <v>6045</v>
          </cell>
        </row>
        <row r="4980">
          <cell r="N4980" t="str">
            <v>Centro Educativo</v>
          </cell>
          <cell r="O4980" t="str">
            <v>Sulá</v>
          </cell>
          <cell r="P4980" t="str">
            <v>Nocturno De Amubri</v>
          </cell>
          <cell r="Q4980">
            <v>2</v>
          </cell>
          <cell r="R4980">
            <v>6551</v>
          </cell>
        </row>
        <row r="4981">
          <cell r="N4981" t="str">
            <v>Centro Educativo</v>
          </cell>
          <cell r="O4981" t="str">
            <v>Sulá</v>
          </cell>
          <cell r="P4981" t="str">
            <v>Serv. Itin. Ens. Espec. Sulá</v>
          </cell>
          <cell r="Q4981">
            <v>1</v>
          </cell>
          <cell r="R4981">
            <v>6840</v>
          </cell>
        </row>
        <row r="4982">
          <cell r="N4982" t="str">
            <v>Centro Educativo</v>
          </cell>
          <cell r="O4982" t="str">
            <v>Turrialba</v>
          </cell>
          <cell r="P4982" t="str">
            <v>C.T.P. La Suiza</v>
          </cell>
          <cell r="Q4982">
            <v>3</v>
          </cell>
          <cell r="R4982">
            <v>4189</v>
          </cell>
        </row>
        <row r="4983">
          <cell r="N4983" t="str">
            <v>Centro Educativo</v>
          </cell>
          <cell r="O4983" t="str">
            <v>Turrialba</v>
          </cell>
          <cell r="P4983" t="str">
            <v>C.T.P. La Suiza</v>
          </cell>
          <cell r="Q4983">
            <v>3</v>
          </cell>
          <cell r="R4983">
            <v>4594</v>
          </cell>
        </row>
        <row r="4984">
          <cell r="N4984" t="str">
            <v>Centro Educativo</v>
          </cell>
          <cell r="O4984" t="str">
            <v>Turrialba</v>
          </cell>
          <cell r="P4984" t="str">
            <v>Caipad Turrialba</v>
          </cell>
          <cell r="Q4984">
            <v>2</v>
          </cell>
          <cell r="R4984">
            <v>5091</v>
          </cell>
        </row>
        <row r="4985">
          <cell r="N4985" t="str">
            <v>Centro Educativo</v>
          </cell>
          <cell r="O4985" t="str">
            <v>Turrialba</v>
          </cell>
          <cell r="P4985" t="str">
            <v>Cindea Jenaro Bonilla Aguilar (Inst. Dr. Clodomiro Picado Twight)</v>
          </cell>
          <cell r="Q4985">
            <v>2</v>
          </cell>
          <cell r="R4985">
            <v>6730</v>
          </cell>
        </row>
        <row r="4986">
          <cell r="N4986" t="str">
            <v>Centro Educativo</v>
          </cell>
          <cell r="O4986" t="str">
            <v>Turrialba</v>
          </cell>
          <cell r="P4986" t="str">
            <v>Cindea Pejibaye (Turrialba)</v>
          </cell>
          <cell r="Q4986">
            <v>1</v>
          </cell>
          <cell r="R4986">
            <v>6732</v>
          </cell>
        </row>
        <row r="4987">
          <cell r="N4987" t="str">
            <v>Centro Educativo</v>
          </cell>
          <cell r="O4987" t="str">
            <v>Turrialba</v>
          </cell>
          <cell r="P4987" t="str">
            <v>Cindea Tayutic</v>
          </cell>
          <cell r="Q4987">
            <v>5</v>
          </cell>
          <cell r="R4987">
            <v>6731</v>
          </cell>
        </row>
        <row r="4988">
          <cell r="N4988" t="str">
            <v>Centro Educativo</v>
          </cell>
          <cell r="O4988" t="str">
            <v>Turrialba</v>
          </cell>
          <cell r="P4988" t="str">
            <v>Cindea Turrialba</v>
          </cell>
          <cell r="Q4988">
            <v>2</v>
          </cell>
          <cell r="R4988">
            <v>5101</v>
          </cell>
        </row>
        <row r="4989">
          <cell r="N4989" t="str">
            <v>Centro Educativo</v>
          </cell>
          <cell r="O4989" t="str">
            <v>Turrialba</v>
          </cell>
          <cell r="P4989" t="str">
            <v>Cnvmts. C.T.P. La Suiza</v>
          </cell>
          <cell r="Q4989">
            <v>3</v>
          </cell>
          <cell r="R4989">
            <v>6253</v>
          </cell>
        </row>
        <row r="4990">
          <cell r="N4990" t="str">
            <v>Centro Educativo</v>
          </cell>
          <cell r="O4990" t="str">
            <v>Turrialba</v>
          </cell>
          <cell r="P4990" t="str">
            <v>Cnvmts. Esc. Jabillos</v>
          </cell>
          <cell r="Q4990">
            <v>3</v>
          </cell>
          <cell r="R4990">
            <v>6253</v>
          </cell>
        </row>
        <row r="4991">
          <cell r="N4991" t="str">
            <v>Centro Educativo</v>
          </cell>
          <cell r="O4991" t="str">
            <v>Turrialba</v>
          </cell>
          <cell r="P4991" t="str">
            <v>Cnvmts. Instituto Dr. Clodomiro Picado Twight</v>
          </cell>
          <cell r="Q4991">
            <v>2</v>
          </cell>
          <cell r="R4991">
            <v>6253</v>
          </cell>
        </row>
        <row r="4992">
          <cell r="N4992" t="str">
            <v>Centro Educativo</v>
          </cell>
          <cell r="O4992" t="str">
            <v>Turrialba</v>
          </cell>
          <cell r="P4992" t="str">
            <v>Cnvmts. Liceo De Tucurrique</v>
          </cell>
          <cell r="Q4992">
            <v>1</v>
          </cell>
          <cell r="R4992">
            <v>6253</v>
          </cell>
        </row>
        <row r="4993">
          <cell r="N4993" t="str">
            <v>Centro Educativo</v>
          </cell>
          <cell r="O4993" t="str">
            <v>Turrialba</v>
          </cell>
          <cell r="P4993" t="str">
            <v>Colegio Ambientalista De Pejibaye</v>
          </cell>
          <cell r="Q4993">
            <v>1</v>
          </cell>
          <cell r="R4993">
            <v>4075</v>
          </cell>
        </row>
        <row r="4994">
          <cell r="N4994" t="str">
            <v>Centro Educativo</v>
          </cell>
          <cell r="O4994" t="str">
            <v>Turrialba</v>
          </cell>
          <cell r="P4994" t="str">
            <v>Colegio Ambientalista De Pejibaye</v>
          </cell>
          <cell r="Q4994">
            <v>1</v>
          </cell>
          <cell r="R4994">
            <v>5503</v>
          </cell>
        </row>
        <row r="4995">
          <cell r="N4995" t="str">
            <v>Centro Educativo</v>
          </cell>
          <cell r="O4995" t="str">
            <v>Turrialba</v>
          </cell>
          <cell r="P4995" t="str">
            <v>Colegio Dr. Clodomiro Picado Twight</v>
          </cell>
          <cell r="Q4995">
            <v>2</v>
          </cell>
          <cell r="R4995">
            <v>4069</v>
          </cell>
        </row>
        <row r="4996">
          <cell r="N4996" t="str">
            <v>Centro Educativo</v>
          </cell>
          <cell r="O4996" t="str">
            <v>Turrialba</v>
          </cell>
          <cell r="P4996" t="str">
            <v>Colegio Omar Salazar Obando</v>
          </cell>
          <cell r="Q4996">
            <v>2</v>
          </cell>
          <cell r="R4996">
            <v>6456</v>
          </cell>
        </row>
        <row r="4997">
          <cell r="N4997" t="str">
            <v>Centro Educativo</v>
          </cell>
          <cell r="O4997" t="str">
            <v>Turrialba</v>
          </cell>
          <cell r="P4997" t="str">
            <v>Coned Turrialba</v>
          </cell>
          <cell r="Q4997">
            <v>2</v>
          </cell>
          <cell r="R4997">
            <v>6242</v>
          </cell>
        </row>
        <row r="4998">
          <cell r="N4998" t="str">
            <v>Centro Educativo</v>
          </cell>
          <cell r="O4998" t="str">
            <v>Turrialba</v>
          </cell>
          <cell r="P4998" t="str">
            <v>Enseñanza Especial De Turrialba</v>
          </cell>
          <cell r="Q4998">
            <v>2</v>
          </cell>
          <cell r="R4998">
            <v>4586</v>
          </cell>
        </row>
        <row r="4999">
          <cell r="N4999" t="str">
            <v>Centro Educativo</v>
          </cell>
          <cell r="O4999" t="str">
            <v>Turrialba</v>
          </cell>
          <cell r="P4999" t="str">
            <v>Esc. Alto Almirante</v>
          </cell>
          <cell r="Q4999">
            <v>6</v>
          </cell>
          <cell r="R4999">
            <v>1964</v>
          </cell>
        </row>
        <row r="5000">
          <cell r="N5000" t="str">
            <v>Centro Educativo</v>
          </cell>
          <cell r="O5000" t="str">
            <v>Turrialba</v>
          </cell>
          <cell r="P5000" t="str">
            <v>Esc. Alto De Varas</v>
          </cell>
          <cell r="Q5000">
            <v>8</v>
          </cell>
          <cell r="R5000">
            <v>1936</v>
          </cell>
        </row>
        <row r="5001">
          <cell r="N5001" t="str">
            <v>Centro Educativo</v>
          </cell>
          <cell r="O5001" t="str">
            <v>Turrialba</v>
          </cell>
          <cell r="P5001" t="str">
            <v>Esc. Aquiares</v>
          </cell>
          <cell r="Q5001">
            <v>4</v>
          </cell>
          <cell r="R5001">
            <v>1937</v>
          </cell>
        </row>
        <row r="5002">
          <cell r="N5002" t="str">
            <v>Centro Educativo</v>
          </cell>
          <cell r="O5002" t="str">
            <v>Turrialba</v>
          </cell>
          <cell r="P5002" t="str">
            <v>Esc. Asentamiento Yama</v>
          </cell>
          <cell r="Q5002">
            <v>3</v>
          </cell>
          <cell r="R5002">
            <v>1995</v>
          </cell>
        </row>
        <row r="5003">
          <cell r="N5003" t="str">
            <v>Centro Educativo</v>
          </cell>
          <cell r="O5003" t="str">
            <v>Turrialba</v>
          </cell>
          <cell r="P5003" t="str">
            <v>Esc. Atirro</v>
          </cell>
          <cell r="Q5003">
            <v>1</v>
          </cell>
          <cell r="R5003">
            <v>1941</v>
          </cell>
        </row>
        <row r="5004">
          <cell r="N5004" t="str">
            <v>Centro Educativo</v>
          </cell>
          <cell r="O5004" t="str">
            <v>Turrialba</v>
          </cell>
          <cell r="P5004" t="str">
            <v>Esc. Azul</v>
          </cell>
          <cell r="Q5004">
            <v>8</v>
          </cell>
          <cell r="R5004">
            <v>1942</v>
          </cell>
        </row>
        <row r="5005">
          <cell r="N5005" t="str">
            <v>Centro Educativo</v>
          </cell>
          <cell r="O5005" t="str">
            <v>Turrialba</v>
          </cell>
          <cell r="P5005" t="str">
            <v>Esc. Bajo Pacuare</v>
          </cell>
          <cell r="Q5005">
            <v>5</v>
          </cell>
          <cell r="R5005">
            <v>2055</v>
          </cell>
        </row>
        <row r="5006">
          <cell r="N5006" t="str">
            <v>Centro Educativo</v>
          </cell>
          <cell r="O5006" t="str">
            <v>Turrialba</v>
          </cell>
          <cell r="P5006" t="str">
            <v>Esc. Bäyëi</v>
          </cell>
          <cell r="Q5006">
            <v>6</v>
          </cell>
          <cell r="R5006">
            <v>1963</v>
          </cell>
        </row>
        <row r="5007">
          <cell r="N5007" t="str">
            <v>Centro Educativo</v>
          </cell>
          <cell r="O5007" t="str">
            <v>Turrialba</v>
          </cell>
          <cell r="P5007" t="str">
            <v>Esc. Bayeiñak</v>
          </cell>
          <cell r="Q5007">
            <v>6</v>
          </cell>
          <cell r="R5007">
            <v>1978</v>
          </cell>
        </row>
        <row r="5008">
          <cell r="N5008" t="str">
            <v>Centro Educativo</v>
          </cell>
          <cell r="O5008" t="str">
            <v>Turrialba</v>
          </cell>
          <cell r="P5008" t="str">
            <v>Esc. Blas Solano Pérez</v>
          </cell>
          <cell r="Q5008">
            <v>3</v>
          </cell>
          <cell r="R5008">
            <v>2029</v>
          </cell>
        </row>
        <row r="5009">
          <cell r="N5009" t="str">
            <v>Centro Educativo</v>
          </cell>
          <cell r="O5009" t="str">
            <v>Turrialba</v>
          </cell>
          <cell r="P5009" t="str">
            <v>Esc. Blöriñak</v>
          </cell>
          <cell r="Q5009">
            <v>7</v>
          </cell>
          <cell r="R5009">
            <v>1945</v>
          </cell>
        </row>
        <row r="5010">
          <cell r="N5010" t="str">
            <v>Centro Educativo</v>
          </cell>
          <cell r="O5010" t="str">
            <v>Turrialba</v>
          </cell>
          <cell r="P5010" t="str">
            <v>Esc. Blujuriñak</v>
          </cell>
          <cell r="Q5010">
            <v>9</v>
          </cell>
          <cell r="R5010">
            <v>6543</v>
          </cell>
        </row>
        <row r="5011">
          <cell r="N5011" t="str">
            <v>Centro Educativo</v>
          </cell>
          <cell r="O5011" t="str">
            <v>Turrialba</v>
          </cell>
          <cell r="P5011" t="str">
            <v>Esc. Bonilla</v>
          </cell>
          <cell r="Q5011">
            <v>4</v>
          </cell>
          <cell r="R5011">
            <v>1968</v>
          </cell>
        </row>
        <row r="5012">
          <cell r="N5012" t="str">
            <v>Centro Educativo</v>
          </cell>
          <cell r="O5012" t="str">
            <v>Turrialba</v>
          </cell>
          <cell r="P5012" t="str">
            <v>Esc. Bukeri</v>
          </cell>
          <cell r="Q5012">
            <v>6</v>
          </cell>
          <cell r="R5012">
            <v>5697</v>
          </cell>
        </row>
        <row r="5013">
          <cell r="N5013" t="str">
            <v>Centro Educativo</v>
          </cell>
          <cell r="O5013" t="str">
            <v>Turrialba</v>
          </cell>
          <cell r="P5013" t="str">
            <v>Esc. Calle Vargas</v>
          </cell>
          <cell r="Q5013">
            <v>4</v>
          </cell>
          <cell r="R5013">
            <v>1939</v>
          </cell>
        </row>
        <row r="5014">
          <cell r="N5014" t="str">
            <v>Centro Educativo</v>
          </cell>
          <cell r="O5014" t="str">
            <v>Turrialba</v>
          </cell>
          <cell r="P5014" t="str">
            <v>Esc. Canadá</v>
          </cell>
          <cell r="Q5014">
            <v>3</v>
          </cell>
          <cell r="R5014">
            <v>1949</v>
          </cell>
        </row>
        <row r="5015">
          <cell r="N5015" t="str">
            <v>Centro Educativo</v>
          </cell>
          <cell r="O5015" t="str">
            <v>Turrialba</v>
          </cell>
          <cell r="P5015" t="str">
            <v>Esc. Carlos Luis Castro Arce</v>
          </cell>
          <cell r="Q5015">
            <v>8</v>
          </cell>
          <cell r="R5015">
            <v>1943</v>
          </cell>
        </row>
        <row r="5016">
          <cell r="N5016" t="str">
            <v>Centro Educativo</v>
          </cell>
          <cell r="O5016" t="str">
            <v>Turrialba</v>
          </cell>
          <cell r="P5016" t="str">
            <v>Esc. Carlos Luis Valverde Vega (Jiménez)</v>
          </cell>
          <cell r="Q5016">
            <v>1</v>
          </cell>
          <cell r="R5016">
            <v>1981</v>
          </cell>
        </row>
        <row r="5017">
          <cell r="N5017" t="str">
            <v>Centro Educativo</v>
          </cell>
          <cell r="O5017" t="str">
            <v>Turrialba</v>
          </cell>
          <cell r="P5017" t="str">
            <v>Esc. Carmen Lyra</v>
          </cell>
          <cell r="Q5017">
            <v>8</v>
          </cell>
          <cell r="R5017">
            <v>1948</v>
          </cell>
        </row>
        <row r="5018">
          <cell r="N5018" t="str">
            <v>Centro Educativo</v>
          </cell>
          <cell r="O5018" t="str">
            <v>Turrialba</v>
          </cell>
          <cell r="P5018" t="str">
            <v>Esc. Cecilio Lindo Morales</v>
          </cell>
          <cell r="Q5018">
            <v>1</v>
          </cell>
          <cell r="R5018">
            <v>1998</v>
          </cell>
        </row>
        <row r="5019">
          <cell r="N5019" t="str">
            <v>Centro Educativo</v>
          </cell>
          <cell r="O5019" t="str">
            <v>Turrialba</v>
          </cell>
          <cell r="P5019" t="str">
            <v>Esc. China Kichá</v>
          </cell>
          <cell r="Q5019">
            <v>7</v>
          </cell>
          <cell r="R5019">
            <v>5652</v>
          </cell>
        </row>
        <row r="5020">
          <cell r="N5020" t="str">
            <v>Centro Educativo</v>
          </cell>
          <cell r="O5020" t="str">
            <v>Turrialba</v>
          </cell>
          <cell r="P5020" t="str">
            <v>Esc. Chitaría</v>
          </cell>
          <cell r="Q5020">
            <v>3</v>
          </cell>
          <cell r="R5020">
            <v>1957</v>
          </cell>
        </row>
        <row r="5021">
          <cell r="N5021" t="str">
            <v>Centro Educativo</v>
          </cell>
          <cell r="O5021" t="str">
            <v>Turrialba</v>
          </cell>
          <cell r="P5021" t="str">
            <v>Esc. Cien Manzanas</v>
          </cell>
          <cell r="Q5021">
            <v>5</v>
          </cell>
          <cell r="R5021">
            <v>1958</v>
          </cell>
        </row>
        <row r="5022">
          <cell r="N5022" t="str">
            <v>Centro Educativo</v>
          </cell>
          <cell r="O5022" t="str">
            <v>Turrialba</v>
          </cell>
          <cell r="P5022" t="str">
            <v>Esc. Cimarrón</v>
          </cell>
          <cell r="Q5022">
            <v>8</v>
          </cell>
          <cell r="R5022">
            <v>1959</v>
          </cell>
        </row>
        <row r="5023">
          <cell r="N5023" t="str">
            <v>Centro Educativo</v>
          </cell>
          <cell r="O5023" t="str">
            <v>Turrialba</v>
          </cell>
          <cell r="P5023" t="str">
            <v>Esc. Cocotsakubata</v>
          </cell>
          <cell r="Q5023">
            <v>6</v>
          </cell>
          <cell r="R5023">
            <v>6018</v>
          </cell>
        </row>
        <row r="5024">
          <cell r="N5024" t="str">
            <v>Centro Educativo</v>
          </cell>
          <cell r="O5024" t="str">
            <v>Turrialba</v>
          </cell>
          <cell r="P5024" t="str">
            <v>Esc. Colonia De Guayabo</v>
          </cell>
          <cell r="Q5024">
            <v>8</v>
          </cell>
          <cell r="R5024">
            <v>1960</v>
          </cell>
        </row>
        <row r="5025">
          <cell r="N5025" t="str">
            <v>Centro Educativo</v>
          </cell>
          <cell r="O5025" t="str">
            <v>Turrialba</v>
          </cell>
          <cell r="P5025" t="str">
            <v>Esc. Dikëkläriñak</v>
          </cell>
          <cell r="Q5025">
            <v>6</v>
          </cell>
          <cell r="R5025">
            <v>5800</v>
          </cell>
        </row>
        <row r="5026">
          <cell r="N5026" t="str">
            <v>Centro Educativo</v>
          </cell>
          <cell r="O5026" t="str">
            <v>Turrialba</v>
          </cell>
          <cell r="P5026" t="str">
            <v>Esc. Dominica</v>
          </cell>
          <cell r="Q5026">
            <v>4</v>
          </cell>
          <cell r="R5026">
            <v>1973</v>
          </cell>
        </row>
        <row r="5027">
          <cell r="N5027" t="str">
            <v>Centro Educativo</v>
          </cell>
          <cell r="O5027" t="str">
            <v>Turrialba</v>
          </cell>
          <cell r="P5027" t="str">
            <v>Esc. Dörbata</v>
          </cell>
          <cell r="Q5027">
            <v>6</v>
          </cell>
          <cell r="R5027">
            <v>5824</v>
          </cell>
        </row>
        <row r="5028">
          <cell r="N5028" t="str">
            <v>Centro Educativo</v>
          </cell>
          <cell r="O5028" t="str">
            <v>Turrialba</v>
          </cell>
          <cell r="P5028" t="str">
            <v>Esc. Dr. Jose María Castro Madriz</v>
          </cell>
          <cell r="Q5028">
            <v>1</v>
          </cell>
          <cell r="R5028">
            <v>2030</v>
          </cell>
        </row>
        <row r="5029">
          <cell r="N5029" t="str">
            <v>Centro Educativo</v>
          </cell>
          <cell r="O5029" t="str">
            <v>Turrialba</v>
          </cell>
          <cell r="P5029" t="str">
            <v>Esc. Dr. Valeriano Fernández Ferraz</v>
          </cell>
          <cell r="Q5029">
            <v>8</v>
          </cell>
          <cell r="R5029">
            <v>1988</v>
          </cell>
        </row>
        <row r="5030">
          <cell r="N5030" t="str">
            <v>Centro Educativo</v>
          </cell>
          <cell r="O5030" t="str">
            <v>Turrialba</v>
          </cell>
          <cell r="P5030" t="str">
            <v>Esc. Duchari</v>
          </cell>
          <cell r="Q5030">
            <v>6</v>
          </cell>
          <cell r="R5030">
            <v>6400</v>
          </cell>
        </row>
        <row r="5031">
          <cell r="N5031" t="str">
            <v>Centro Educativo</v>
          </cell>
          <cell r="O5031" t="str">
            <v>Turrialba</v>
          </cell>
          <cell r="P5031" t="str">
            <v>Esc. Dulce Nombre</v>
          </cell>
          <cell r="Q5031">
            <v>8</v>
          </cell>
          <cell r="R5031">
            <v>1974</v>
          </cell>
        </row>
        <row r="5032">
          <cell r="N5032" t="str">
            <v>Centro Educativo</v>
          </cell>
          <cell r="O5032" t="str">
            <v>Turrialba</v>
          </cell>
          <cell r="P5032" t="str">
            <v>Esc. Dusiriñak</v>
          </cell>
          <cell r="Q5032">
            <v>6</v>
          </cell>
          <cell r="R5032">
            <v>5803</v>
          </cell>
        </row>
        <row r="5033">
          <cell r="N5033" t="str">
            <v>Centro Educativo</v>
          </cell>
          <cell r="O5033" t="str">
            <v>Turrialba</v>
          </cell>
          <cell r="P5033" t="str">
            <v>Esc. Eduardo Peralta Jiménez</v>
          </cell>
          <cell r="Q5033">
            <v>1</v>
          </cell>
          <cell r="R5033">
            <v>2050</v>
          </cell>
        </row>
        <row r="5034">
          <cell r="N5034" t="str">
            <v>Centro Educativo</v>
          </cell>
          <cell r="O5034" t="str">
            <v>Turrialba</v>
          </cell>
          <cell r="P5034" t="str">
            <v>Esc. El Carmen (La Suiza)</v>
          </cell>
          <cell r="Q5034">
            <v>3</v>
          </cell>
          <cell r="R5034">
            <v>2061</v>
          </cell>
        </row>
        <row r="5035">
          <cell r="N5035" t="str">
            <v>Centro Educativo</v>
          </cell>
          <cell r="O5035" t="str">
            <v>Turrialba</v>
          </cell>
          <cell r="P5035" t="str">
            <v>Esc. El Carmen (Santa Cruz)</v>
          </cell>
          <cell r="Q5035">
            <v>4</v>
          </cell>
          <cell r="R5035">
            <v>1975</v>
          </cell>
        </row>
        <row r="5036">
          <cell r="N5036" t="str">
            <v>Centro Educativo</v>
          </cell>
          <cell r="O5036" t="str">
            <v>Turrialba</v>
          </cell>
          <cell r="P5036" t="str">
            <v>Esc. El Cas</v>
          </cell>
          <cell r="Q5036">
            <v>8</v>
          </cell>
          <cell r="R5036">
            <v>2013</v>
          </cell>
        </row>
        <row r="5037">
          <cell r="N5037" t="str">
            <v>Centro Educativo</v>
          </cell>
          <cell r="O5037" t="str">
            <v>Turrialba</v>
          </cell>
          <cell r="P5037" t="str">
            <v>Esc. El Congo</v>
          </cell>
          <cell r="Q5037">
            <v>1</v>
          </cell>
          <cell r="R5037">
            <v>5723</v>
          </cell>
        </row>
        <row r="5038">
          <cell r="N5038" t="str">
            <v>Centro Educativo</v>
          </cell>
          <cell r="O5038" t="str">
            <v>Turrialba</v>
          </cell>
          <cell r="P5038" t="str">
            <v>Esc. El Humo</v>
          </cell>
          <cell r="Q5038">
            <v>1</v>
          </cell>
          <cell r="R5038">
            <v>1982</v>
          </cell>
        </row>
        <row r="5039">
          <cell r="N5039" t="str">
            <v>Centro Educativo</v>
          </cell>
          <cell r="O5039" t="str">
            <v>Turrialba</v>
          </cell>
          <cell r="P5039" t="str">
            <v>Esc. El Pilón</v>
          </cell>
          <cell r="Q5039">
            <v>3</v>
          </cell>
          <cell r="R5039">
            <v>1956</v>
          </cell>
        </row>
        <row r="5040">
          <cell r="N5040" t="str">
            <v>Centro Educativo</v>
          </cell>
          <cell r="O5040" t="str">
            <v>Turrialba</v>
          </cell>
          <cell r="P5040" t="str">
            <v>Esc. El Progreso</v>
          </cell>
          <cell r="Q5040">
            <v>3</v>
          </cell>
          <cell r="R5040">
            <v>1934</v>
          </cell>
        </row>
        <row r="5041">
          <cell r="N5041" t="str">
            <v>Centro Educativo</v>
          </cell>
          <cell r="O5041" t="str">
            <v>Turrialba</v>
          </cell>
          <cell r="P5041" t="str">
            <v>Esc. El Recreo</v>
          </cell>
          <cell r="Q5041">
            <v>2</v>
          </cell>
          <cell r="R5041">
            <v>1983</v>
          </cell>
        </row>
        <row r="5042">
          <cell r="N5042" t="str">
            <v>Centro Educativo</v>
          </cell>
          <cell r="O5042" t="str">
            <v>Turrialba</v>
          </cell>
          <cell r="P5042" t="str">
            <v>Esc. El Seis</v>
          </cell>
          <cell r="Q5042">
            <v>8</v>
          </cell>
          <cell r="R5042">
            <v>1969</v>
          </cell>
        </row>
        <row r="5043">
          <cell r="N5043" t="str">
            <v>Centro Educativo</v>
          </cell>
          <cell r="O5043" t="str">
            <v>Turrialba</v>
          </cell>
          <cell r="P5043" t="str">
            <v>Esc. El Silencio</v>
          </cell>
          <cell r="Q5043">
            <v>5</v>
          </cell>
          <cell r="R5043">
            <v>1984</v>
          </cell>
        </row>
        <row r="5044">
          <cell r="N5044" t="str">
            <v>Centro Educativo</v>
          </cell>
          <cell r="O5044" t="str">
            <v>Turrialba</v>
          </cell>
          <cell r="P5044" t="str">
            <v>Esc. El Sitio (Juan Viñas)</v>
          </cell>
          <cell r="Q5044">
            <v>1</v>
          </cell>
          <cell r="R5044">
            <v>1985</v>
          </cell>
        </row>
        <row r="5045">
          <cell r="N5045" t="str">
            <v>Centro Educativo</v>
          </cell>
          <cell r="O5045" t="str">
            <v>Turrialba</v>
          </cell>
          <cell r="P5045" t="str">
            <v>Esc. El Sitio De Las Abras (San Cruz)</v>
          </cell>
          <cell r="Q5045">
            <v>4</v>
          </cell>
          <cell r="R5045">
            <v>1999</v>
          </cell>
        </row>
        <row r="5046">
          <cell r="N5046" t="str">
            <v>Centro Educativo</v>
          </cell>
          <cell r="O5046" t="str">
            <v>Turrialba</v>
          </cell>
          <cell r="P5046" t="str">
            <v>Esc. El Sol</v>
          </cell>
          <cell r="Q5046">
            <v>3</v>
          </cell>
          <cell r="R5046">
            <v>1986</v>
          </cell>
        </row>
        <row r="5047">
          <cell r="N5047" t="str">
            <v>Centro Educativo</v>
          </cell>
          <cell r="O5047" t="str">
            <v>Turrialba</v>
          </cell>
          <cell r="P5047" t="str">
            <v>Esc. El Torito</v>
          </cell>
          <cell r="Q5047">
            <v>4</v>
          </cell>
          <cell r="R5047">
            <v>2049</v>
          </cell>
        </row>
        <row r="5048">
          <cell r="N5048" t="str">
            <v>Centro Educativo</v>
          </cell>
          <cell r="O5048" t="str">
            <v>Turrialba</v>
          </cell>
          <cell r="P5048" t="str">
            <v>Esc. El Volcan</v>
          </cell>
          <cell r="Q5048">
            <v>4</v>
          </cell>
          <cell r="R5048">
            <v>2054</v>
          </cell>
        </row>
        <row r="5049">
          <cell r="N5049" t="str">
            <v>Centro Educativo</v>
          </cell>
          <cell r="O5049" t="str">
            <v>Turrialba</v>
          </cell>
          <cell r="P5049" t="str">
            <v>Esc. Enrique Pacheco Aguilar</v>
          </cell>
          <cell r="Q5049">
            <v>3</v>
          </cell>
          <cell r="R5049">
            <v>1989</v>
          </cell>
        </row>
        <row r="5050">
          <cell r="N5050" t="str">
            <v>Centro Educativo</v>
          </cell>
          <cell r="O5050" t="str">
            <v>Turrialba</v>
          </cell>
          <cell r="P5050" t="str">
            <v>Esc. Eslabón</v>
          </cell>
          <cell r="Q5050">
            <v>3</v>
          </cell>
          <cell r="R5050">
            <v>1987</v>
          </cell>
        </row>
        <row r="5051">
          <cell r="N5051" t="str">
            <v>Centro Educativo</v>
          </cell>
          <cell r="O5051" t="str">
            <v>Turrialba</v>
          </cell>
          <cell r="P5051" t="str">
            <v>Esc. Francisco Bonilla Wepol</v>
          </cell>
          <cell r="Q5051">
            <v>4</v>
          </cell>
          <cell r="R5051">
            <v>1961</v>
          </cell>
        </row>
        <row r="5052">
          <cell r="N5052" t="str">
            <v>Centro Educativo</v>
          </cell>
          <cell r="O5052" t="str">
            <v>Turrialba</v>
          </cell>
          <cell r="P5052" t="str">
            <v>Esc. Grano De Oro</v>
          </cell>
          <cell r="Q5052">
            <v>5</v>
          </cell>
          <cell r="R5052">
            <v>1990</v>
          </cell>
        </row>
        <row r="5053">
          <cell r="N5053" t="str">
            <v>Centro Educativo</v>
          </cell>
          <cell r="O5053" t="str">
            <v>Turrialba</v>
          </cell>
          <cell r="P5053" t="str">
            <v>Esc. Guayaba Yäkä</v>
          </cell>
          <cell r="Q5053">
            <v>7</v>
          </cell>
          <cell r="R5053">
            <v>5704</v>
          </cell>
        </row>
        <row r="5054">
          <cell r="N5054" t="str">
            <v>Centro Educativo</v>
          </cell>
          <cell r="O5054" t="str">
            <v>Turrialba</v>
          </cell>
          <cell r="P5054" t="str">
            <v>Esc. Guayabo (Santa Cruz)</v>
          </cell>
          <cell r="Q5054">
            <v>4</v>
          </cell>
          <cell r="R5054">
            <v>1971</v>
          </cell>
        </row>
        <row r="5055">
          <cell r="N5055" t="str">
            <v>Centro Educativo</v>
          </cell>
          <cell r="O5055" t="str">
            <v>Turrialba</v>
          </cell>
          <cell r="P5055" t="str">
            <v>Esc. Guayabo Abajo (Santa Teresita)</v>
          </cell>
          <cell r="Q5055">
            <v>8</v>
          </cell>
          <cell r="R5055">
            <v>2058</v>
          </cell>
        </row>
        <row r="5056">
          <cell r="N5056" t="str">
            <v>Centro Educativo</v>
          </cell>
          <cell r="O5056" t="str">
            <v>Turrialba</v>
          </cell>
          <cell r="P5056" t="str">
            <v>Esc. Ignacio Fuentes Molina</v>
          </cell>
          <cell r="Q5056">
            <v>3</v>
          </cell>
          <cell r="R5056">
            <v>2037</v>
          </cell>
        </row>
        <row r="5057">
          <cell r="N5057" t="str">
            <v>Centro Educativo</v>
          </cell>
          <cell r="O5057" t="str">
            <v>Turrialba</v>
          </cell>
          <cell r="P5057" t="str">
            <v>Esc. Jabillos</v>
          </cell>
          <cell r="Q5057">
            <v>3</v>
          </cell>
          <cell r="R5057">
            <v>1994</v>
          </cell>
        </row>
        <row r="5058">
          <cell r="N5058" t="str">
            <v>Centro Educativo</v>
          </cell>
          <cell r="O5058" t="str">
            <v>Turrialba</v>
          </cell>
          <cell r="P5058" t="str">
            <v>Esc. Jak Tain</v>
          </cell>
          <cell r="Q5058">
            <v>6</v>
          </cell>
          <cell r="R5058">
            <v>1976</v>
          </cell>
        </row>
        <row r="5059">
          <cell r="N5059" t="str">
            <v>Centro Educativo</v>
          </cell>
          <cell r="O5059" t="str">
            <v>Turrialba</v>
          </cell>
          <cell r="P5059" t="str">
            <v>Esc. Jakkjuä</v>
          </cell>
          <cell r="Q5059">
            <v>9</v>
          </cell>
          <cell r="R5059">
            <v>5812</v>
          </cell>
        </row>
        <row r="5060">
          <cell r="N5060" t="str">
            <v>Centro Educativo</v>
          </cell>
          <cell r="O5060" t="str">
            <v>Turrialba</v>
          </cell>
          <cell r="P5060" t="str">
            <v>Esc. Jakkjuäbata</v>
          </cell>
          <cell r="Q5060">
            <v>7</v>
          </cell>
          <cell r="R5060">
            <v>5703</v>
          </cell>
        </row>
        <row r="5061">
          <cell r="N5061" t="str">
            <v>Centro Educativo</v>
          </cell>
          <cell r="O5061" t="str">
            <v>Turrialba</v>
          </cell>
          <cell r="P5061" t="str">
            <v>Esc. Jäkui</v>
          </cell>
          <cell r="Q5061">
            <v>9</v>
          </cell>
          <cell r="R5061">
            <v>1944</v>
          </cell>
        </row>
        <row r="5062">
          <cell r="N5062" t="str">
            <v>Centro Educativo</v>
          </cell>
          <cell r="O5062" t="str">
            <v>Turrialba</v>
          </cell>
          <cell r="P5062" t="str">
            <v>Esc. Jala Kichá</v>
          </cell>
          <cell r="Q5062">
            <v>9</v>
          </cell>
          <cell r="R5062">
            <v>5877</v>
          </cell>
        </row>
        <row r="5063">
          <cell r="N5063" t="str">
            <v>Centro Educativo</v>
          </cell>
          <cell r="O5063" t="str">
            <v>Turrialba</v>
          </cell>
          <cell r="P5063" t="str">
            <v>Esc. Jamari Täwä</v>
          </cell>
          <cell r="Q5063">
            <v>7</v>
          </cell>
          <cell r="R5063">
            <v>5861</v>
          </cell>
        </row>
        <row r="5064">
          <cell r="N5064" t="str">
            <v>Centro Educativo</v>
          </cell>
          <cell r="O5064" t="str">
            <v>Turrialba</v>
          </cell>
          <cell r="P5064" t="str">
            <v>Esc. Jamo</v>
          </cell>
          <cell r="Q5064">
            <v>9</v>
          </cell>
          <cell r="R5064">
            <v>5705</v>
          </cell>
        </row>
        <row r="5065">
          <cell r="N5065" t="str">
            <v>Centro Educativo</v>
          </cell>
          <cell r="O5065" t="str">
            <v>Turrialba</v>
          </cell>
          <cell r="P5065" t="str">
            <v>Esc. Järëy</v>
          </cell>
          <cell r="Q5065">
            <v>7</v>
          </cell>
          <cell r="R5065">
            <v>4972</v>
          </cell>
        </row>
        <row r="5066">
          <cell r="N5066" t="str">
            <v>Centro Educativo</v>
          </cell>
          <cell r="O5066" t="str">
            <v>Turrialba</v>
          </cell>
          <cell r="P5066" t="str">
            <v>Esc. Jenaro Bonilla Aguilar</v>
          </cell>
          <cell r="Q5066">
            <v>2</v>
          </cell>
          <cell r="R5066">
            <v>2019</v>
          </cell>
        </row>
        <row r="5067">
          <cell r="N5067" t="str">
            <v>Centro Educativo</v>
          </cell>
          <cell r="O5067" t="str">
            <v>Turrialba</v>
          </cell>
          <cell r="P5067" t="str">
            <v>Esc. Jenaro Bonilla Aguilar</v>
          </cell>
          <cell r="Q5067">
            <v>2</v>
          </cell>
          <cell r="R5067">
            <v>4604</v>
          </cell>
        </row>
        <row r="5068">
          <cell r="N5068" t="str">
            <v>Centro Educativo</v>
          </cell>
          <cell r="O5068" t="str">
            <v>Turrialba</v>
          </cell>
          <cell r="P5068" t="str">
            <v>Esc. Jicotea</v>
          </cell>
          <cell r="Q5068">
            <v>5</v>
          </cell>
          <cell r="R5068">
            <v>1997</v>
          </cell>
        </row>
        <row r="5069">
          <cell r="N5069" t="str">
            <v>Centro Educativo</v>
          </cell>
          <cell r="O5069" t="str">
            <v>Turrialba</v>
          </cell>
          <cell r="P5069" t="str">
            <v>Esc. Jokbata</v>
          </cell>
          <cell r="Q5069">
            <v>6</v>
          </cell>
          <cell r="R5069">
            <v>1993</v>
          </cell>
        </row>
        <row r="5070">
          <cell r="N5070" t="str">
            <v>Centro Educativo</v>
          </cell>
          <cell r="O5070" t="str">
            <v>Turrialba</v>
          </cell>
          <cell r="P5070" t="str">
            <v>Esc. Jorge Rossi Chavarría</v>
          </cell>
          <cell r="Q5070">
            <v>8</v>
          </cell>
          <cell r="R5070">
            <v>5831</v>
          </cell>
        </row>
        <row r="5071">
          <cell r="N5071" t="str">
            <v>Centro Educativo</v>
          </cell>
          <cell r="O5071" t="str">
            <v>Turrialba</v>
          </cell>
          <cell r="P5071" t="str">
            <v>Esc. Juana Dennis Vives</v>
          </cell>
          <cell r="Q5071">
            <v>2</v>
          </cell>
          <cell r="R5071">
            <v>2021</v>
          </cell>
        </row>
        <row r="5072">
          <cell r="N5072" t="str">
            <v>Centro Educativo</v>
          </cell>
          <cell r="O5072" t="str">
            <v>Turrialba</v>
          </cell>
          <cell r="P5072" t="str">
            <v>Esc. Juitö</v>
          </cell>
          <cell r="Q5072">
            <v>6</v>
          </cell>
          <cell r="R5072">
            <v>6402</v>
          </cell>
        </row>
        <row r="5073">
          <cell r="N5073" t="str">
            <v>Centro Educativo</v>
          </cell>
          <cell r="O5073" t="str">
            <v>Turrialba</v>
          </cell>
          <cell r="P5073" t="str">
            <v>Esc. Julia Fernández Rodríguez</v>
          </cell>
          <cell r="Q5073">
            <v>4</v>
          </cell>
          <cell r="R5073">
            <v>2036</v>
          </cell>
        </row>
        <row r="5074">
          <cell r="N5074" t="str">
            <v>Centro Educativo</v>
          </cell>
          <cell r="O5074" t="str">
            <v>Turrialba</v>
          </cell>
          <cell r="P5074" t="str">
            <v>Esc. Kabébata</v>
          </cell>
          <cell r="Q5074">
            <v>7</v>
          </cell>
          <cell r="R5074">
            <v>1952</v>
          </cell>
        </row>
        <row r="5075">
          <cell r="N5075" t="str">
            <v>Centro Educativo</v>
          </cell>
          <cell r="O5075" t="str">
            <v>Turrialba</v>
          </cell>
          <cell r="P5075" t="str">
            <v>Esc. Kaberi</v>
          </cell>
          <cell r="Q5075">
            <v>9</v>
          </cell>
          <cell r="R5075">
            <v>6141</v>
          </cell>
        </row>
        <row r="5076">
          <cell r="N5076" t="str">
            <v>Centro Educativo</v>
          </cell>
          <cell r="O5076" t="str">
            <v>Turrialba</v>
          </cell>
          <cell r="P5076" t="str">
            <v>Esc. Karko</v>
          </cell>
          <cell r="Q5076">
            <v>6</v>
          </cell>
          <cell r="R5076">
            <v>5308</v>
          </cell>
        </row>
        <row r="5077">
          <cell r="N5077" t="str">
            <v>Centro Educativo</v>
          </cell>
          <cell r="O5077" t="str">
            <v>Turrialba</v>
          </cell>
          <cell r="P5077" t="str">
            <v>Esc. Kjalari</v>
          </cell>
          <cell r="Q5077">
            <v>9</v>
          </cell>
          <cell r="R5077">
            <v>5802</v>
          </cell>
        </row>
        <row r="5078">
          <cell r="N5078" t="str">
            <v>Centro Educativo</v>
          </cell>
          <cell r="O5078" t="str">
            <v>Turrialba</v>
          </cell>
          <cell r="P5078" t="str">
            <v>Esc. Koiyaba</v>
          </cell>
          <cell r="Q5078">
            <v>7</v>
          </cell>
          <cell r="R5078">
            <v>1992</v>
          </cell>
        </row>
        <row r="5079">
          <cell r="N5079" t="str">
            <v>Centro Educativo</v>
          </cell>
          <cell r="O5079" t="str">
            <v>Turrialba</v>
          </cell>
          <cell r="P5079" t="str">
            <v>Esc. Konobata</v>
          </cell>
          <cell r="Q5079">
            <v>9</v>
          </cell>
          <cell r="R5079">
            <v>6154</v>
          </cell>
        </row>
        <row r="5080">
          <cell r="N5080" t="str">
            <v>Centro Educativo</v>
          </cell>
          <cell r="O5080" t="str">
            <v>Turrialba</v>
          </cell>
          <cell r="P5080" t="str">
            <v>Esc. Ksarabata</v>
          </cell>
          <cell r="Q5080">
            <v>9</v>
          </cell>
          <cell r="R5080">
            <v>6403</v>
          </cell>
        </row>
        <row r="5081">
          <cell r="N5081" t="str">
            <v>Centro Educativo</v>
          </cell>
          <cell r="O5081" t="str">
            <v>Turrialba</v>
          </cell>
          <cell r="P5081" t="str">
            <v>Esc. Ksariñak</v>
          </cell>
          <cell r="Q5081">
            <v>9</v>
          </cell>
          <cell r="R5081">
            <v>1980</v>
          </cell>
        </row>
        <row r="5082">
          <cell r="N5082" t="str">
            <v>Centro Educativo</v>
          </cell>
          <cell r="O5082" t="str">
            <v>Turrialba</v>
          </cell>
          <cell r="P5082" t="str">
            <v>Esc. La Esmeralda</v>
          </cell>
          <cell r="Q5082">
            <v>4</v>
          </cell>
          <cell r="R5082">
            <v>2000</v>
          </cell>
        </row>
        <row r="5083">
          <cell r="N5083" t="str">
            <v>Centro Educativo</v>
          </cell>
          <cell r="O5083" t="str">
            <v>Turrialba</v>
          </cell>
          <cell r="P5083" t="str">
            <v>Esc. La Esperanza</v>
          </cell>
          <cell r="Q5083">
            <v>1</v>
          </cell>
          <cell r="R5083">
            <v>1950</v>
          </cell>
        </row>
        <row r="5084">
          <cell r="N5084" t="str">
            <v>Centro Educativo</v>
          </cell>
          <cell r="O5084" t="str">
            <v>Turrialba</v>
          </cell>
          <cell r="P5084" t="str">
            <v>Esc. La Flor</v>
          </cell>
          <cell r="Q5084">
            <v>3</v>
          </cell>
          <cell r="R5084">
            <v>1954</v>
          </cell>
        </row>
        <row r="5085">
          <cell r="N5085" t="str">
            <v>Centro Educativo</v>
          </cell>
          <cell r="O5085" t="str">
            <v>Turrialba</v>
          </cell>
          <cell r="P5085" t="str">
            <v>Esc. La Fuente</v>
          </cell>
          <cell r="Q5085">
            <v>8</v>
          </cell>
          <cell r="R5085">
            <v>2042</v>
          </cell>
        </row>
        <row r="5086">
          <cell r="N5086" t="str">
            <v>Centro Educativo</v>
          </cell>
          <cell r="O5086" t="str">
            <v>Turrialba</v>
          </cell>
          <cell r="P5086" t="str">
            <v>Esc. La Gloria</v>
          </cell>
          <cell r="Q5086">
            <v>1</v>
          </cell>
          <cell r="R5086">
            <v>2001</v>
          </cell>
        </row>
        <row r="5087">
          <cell r="N5087" t="str">
            <v>Centro Educativo</v>
          </cell>
          <cell r="O5087" t="str">
            <v>Turrialba</v>
          </cell>
          <cell r="P5087" t="str">
            <v>Esc. La Guaria</v>
          </cell>
          <cell r="Q5087">
            <v>3</v>
          </cell>
          <cell r="R5087">
            <v>2002</v>
          </cell>
        </row>
        <row r="5088">
          <cell r="N5088" t="str">
            <v>Centro Educativo</v>
          </cell>
          <cell r="O5088" t="str">
            <v>Turrialba</v>
          </cell>
          <cell r="P5088" t="str">
            <v>Esc. La Margot</v>
          </cell>
          <cell r="Q5088">
            <v>2</v>
          </cell>
          <cell r="R5088">
            <v>2003</v>
          </cell>
        </row>
        <row r="5089">
          <cell r="N5089" t="str">
            <v>Centro Educativo</v>
          </cell>
          <cell r="O5089" t="str">
            <v>Turrialba</v>
          </cell>
          <cell r="P5089" t="str">
            <v>Esc. La Orietta</v>
          </cell>
          <cell r="Q5089">
            <v>8</v>
          </cell>
          <cell r="R5089">
            <v>1970</v>
          </cell>
        </row>
        <row r="5090">
          <cell r="N5090" t="str">
            <v>Centro Educativo</v>
          </cell>
          <cell r="O5090" t="str">
            <v>Turrialba</v>
          </cell>
          <cell r="P5090" t="str">
            <v>Esc. La Pastora</v>
          </cell>
          <cell r="Q5090">
            <v>4</v>
          </cell>
          <cell r="R5090">
            <v>2004</v>
          </cell>
        </row>
        <row r="5091">
          <cell r="N5091" t="str">
            <v>Centro Educativo</v>
          </cell>
          <cell r="O5091" t="str">
            <v>Turrialba</v>
          </cell>
          <cell r="P5091" t="str">
            <v>Esc. La Reunion</v>
          </cell>
          <cell r="Q5091">
            <v>4</v>
          </cell>
          <cell r="R5091">
            <v>2005</v>
          </cell>
        </row>
        <row r="5092">
          <cell r="N5092" t="str">
            <v>Centro Educativo</v>
          </cell>
          <cell r="O5092" t="str">
            <v>Turrialba</v>
          </cell>
          <cell r="P5092" t="str">
            <v>Esc. Laboratorio Turrialba</v>
          </cell>
          <cell r="Q5092">
            <v>2</v>
          </cell>
          <cell r="R5092">
            <v>5053</v>
          </cell>
        </row>
        <row r="5093">
          <cell r="N5093" t="str">
            <v>Centro Educativo</v>
          </cell>
          <cell r="O5093" t="str">
            <v>Turrialba</v>
          </cell>
          <cell r="P5093" t="str">
            <v>Esc. Laboratorio Turrialba (Educ. Especial)</v>
          </cell>
          <cell r="Q5093">
            <v>2</v>
          </cell>
          <cell r="R5093">
            <v>6042</v>
          </cell>
        </row>
        <row r="5094">
          <cell r="N5094" t="str">
            <v>Centro Educativo</v>
          </cell>
          <cell r="O5094" t="str">
            <v>Turrialba</v>
          </cell>
          <cell r="P5094" t="str">
            <v>Esc. Las Américas</v>
          </cell>
          <cell r="Q5094">
            <v>2</v>
          </cell>
          <cell r="R5094">
            <v>2009</v>
          </cell>
        </row>
        <row r="5095">
          <cell r="N5095" t="str">
            <v>Centro Educativo</v>
          </cell>
          <cell r="O5095" t="str">
            <v>Turrialba</v>
          </cell>
          <cell r="P5095" t="str">
            <v>Esc. Las Colonias</v>
          </cell>
          <cell r="Q5095">
            <v>5</v>
          </cell>
          <cell r="R5095">
            <v>2010</v>
          </cell>
        </row>
        <row r="5096">
          <cell r="N5096" t="str">
            <v>Centro Educativo</v>
          </cell>
          <cell r="O5096" t="str">
            <v>Turrialba</v>
          </cell>
          <cell r="P5096" t="str">
            <v>Esc. Las Nubes</v>
          </cell>
          <cell r="Q5096">
            <v>5</v>
          </cell>
          <cell r="R5096">
            <v>2011</v>
          </cell>
        </row>
        <row r="5097">
          <cell r="N5097" t="str">
            <v>Centro Educativo</v>
          </cell>
          <cell r="O5097" t="str">
            <v>Turrialba</v>
          </cell>
          <cell r="P5097" t="str">
            <v>Esc. Las Pavas</v>
          </cell>
          <cell r="Q5097">
            <v>3</v>
          </cell>
          <cell r="R5097">
            <v>2028</v>
          </cell>
        </row>
        <row r="5098">
          <cell r="N5098" t="str">
            <v>Centro Educativo</v>
          </cell>
          <cell r="O5098" t="str">
            <v>Turrialba</v>
          </cell>
          <cell r="P5098" t="str">
            <v>Esc. Las Virtudes</v>
          </cell>
          <cell r="Q5098">
            <v>4</v>
          </cell>
          <cell r="R5098">
            <v>2059</v>
          </cell>
        </row>
        <row r="5099">
          <cell r="N5099" t="str">
            <v>Centro Educativo</v>
          </cell>
          <cell r="O5099" t="str">
            <v>Turrialba</v>
          </cell>
          <cell r="P5099" t="str">
            <v>Esc. Los Alpes</v>
          </cell>
          <cell r="Q5099">
            <v>1</v>
          </cell>
          <cell r="R5099">
            <v>5722</v>
          </cell>
        </row>
        <row r="5100">
          <cell r="N5100" t="str">
            <v>Centro Educativo</v>
          </cell>
          <cell r="O5100" t="str">
            <v>Turrialba</v>
          </cell>
          <cell r="P5100" t="str">
            <v>Esc. Lourdes</v>
          </cell>
          <cell r="Q5100">
            <v>1</v>
          </cell>
          <cell r="R5100">
            <v>1953</v>
          </cell>
        </row>
        <row r="5101">
          <cell r="N5101" t="str">
            <v>Centro Educativo</v>
          </cell>
          <cell r="O5101" t="str">
            <v>Turrialba</v>
          </cell>
          <cell r="P5101" t="str">
            <v>Esc. Manuel Jiménez De La Guardia</v>
          </cell>
          <cell r="Q5101">
            <v>1</v>
          </cell>
          <cell r="R5101">
            <v>2018</v>
          </cell>
        </row>
        <row r="5102">
          <cell r="N5102" t="str">
            <v>Centro Educativo</v>
          </cell>
          <cell r="O5102" t="str">
            <v>Turrialba</v>
          </cell>
          <cell r="P5102" t="str">
            <v>Esc. Manzanillo</v>
          </cell>
          <cell r="Q5102">
            <v>9</v>
          </cell>
          <cell r="R5102">
            <v>5310</v>
          </cell>
        </row>
        <row r="5103">
          <cell r="N5103" t="str">
            <v>Centro Educativo</v>
          </cell>
          <cell r="O5103" t="str">
            <v>Turrialba</v>
          </cell>
          <cell r="P5103" t="str">
            <v>Esc. Marco Aurelio Pereira Ramírez</v>
          </cell>
          <cell r="Q5103">
            <v>1</v>
          </cell>
          <cell r="R5103">
            <v>2053</v>
          </cell>
        </row>
        <row r="5104">
          <cell r="N5104" t="str">
            <v>Centro Educativo</v>
          </cell>
          <cell r="O5104" t="str">
            <v>Turrialba</v>
          </cell>
          <cell r="P5104" t="str">
            <v>Esc. María Auxiliadora</v>
          </cell>
          <cell r="Q5104">
            <v>1</v>
          </cell>
          <cell r="R5104">
            <v>2012</v>
          </cell>
        </row>
        <row r="5105">
          <cell r="N5105" t="str">
            <v>Centro Educativo</v>
          </cell>
          <cell r="O5105" t="str">
            <v>Turrialba</v>
          </cell>
          <cell r="P5105" t="str">
            <v>Esc. Mariano Cortés Cortés</v>
          </cell>
          <cell r="Q5105">
            <v>2</v>
          </cell>
          <cell r="R5105">
            <v>2014</v>
          </cell>
        </row>
        <row r="5106">
          <cell r="N5106" t="str">
            <v>Centro Educativo</v>
          </cell>
          <cell r="O5106" t="str">
            <v>Turrialba</v>
          </cell>
          <cell r="P5106" t="str">
            <v>Esc. Mata De Guineo</v>
          </cell>
          <cell r="Q5106">
            <v>5</v>
          </cell>
          <cell r="R5106">
            <v>2015</v>
          </cell>
        </row>
        <row r="5107">
          <cell r="N5107" t="str">
            <v>Centro Educativo</v>
          </cell>
          <cell r="O5107" t="str">
            <v>Turrialba</v>
          </cell>
          <cell r="P5107" t="str">
            <v>Esc. Mollejones</v>
          </cell>
          <cell r="Q5107">
            <v>3</v>
          </cell>
          <cell r="R5107">
            <v>2016</v>
          </cell>
        </row>
        <row r="5108">
          <cell r="N5108" t="str">
            <v>Centro Educativo</v>
          </cell>
          <cell r="O5108" t="str">
            <v>Turrialba</v>
          </cell>
          <cell r="P5108" t="str">
            <v>Esc. Murcia</v>
          </cell>
          <cell r="Q5108">
            <v>2</v>
          </cell>
          <cell r="R5108">
            <v>2017</v>
          </cell>
        </row>
        <row r="5109">
          <cell r="N5109" t="str">
            <v>Centro Educativo</v>
          </cell>
          <cell r="O5109" t="str">
            <v>Turrialba</v>
          </cell>
          <cell r="P5109" t="str">
            <v>Esc. Música De Jiménez De Turrialba</v>
          </cell>
          <cell r="Q5109">
            <v>1</v>
          </cell>
          <cell r="R5109">
            <v>6684</v>
          </cell>
        </row>
        <row r="5110">
          <cell r="N5110" t="str">
            <v>Centro Educativo</v>
          </cell>
          <cell r="O5110" t="str">
            <v>Turrialba</v>
          </cell>
          <cell r="P5110" t="str">
            <v>Esc. Nimari Täwä</v>
          </cell>
          <cell r="Q5110">
            <v>6</v>
          </cell>
          <cell r="R5110">
            <v>5306</v>
          </cell>
        </row>
        <row r="5111">
          <cell r="N5111" t="str">
            <v>Centro Educativo</v>
          </cell>
          <cell r="O5111" t="str">
            <v>Turrialba</v>
          </cell>
          <cell r="P5111" t="str">
            <v>Esc. Nimariñak</v>
          </cell>
          <cell r="Q5111">
            <v>6</v>
          </cell>
          <cell r="R5111">
            <v>2045</v>
          </cell>
        </row>
        <row r="5112">
          <cell r="N5112" t="str">
            <v>Centro Educativo</v>
          </cell>
          <cell r="O5112" t="str">
            <v>Turrialba</v>
          </cell>
          <cell r="P5112" t="str">
            <v>Esc. Nuestra Señora De Sión</v>
          </cell>
          <cell r="Q5112">
            <v>2</v>
          </cell>
          <cell r="R5112">
            <v>2022</v>
          </cell>
        </row>
        <row r="5113">
          <cell r="N5113" t="str">
            <v>Centro Educativo</v>
          </cell>
          <cell r="O5113" t="str">
            <v>Turrialba</v>
          </cell>
          <cell r="P5113" t="str">
            <v>Esc. Nuestra Señora De Sión (Educ. Especial)</v>
          </cell>
          <cell r="Q5113">
            <v>2</v>
          </cell>
          <cell r="R5113">
            <v>5787</v>
          </cell>
        </row>
        <row r="5114">
          <cell r="N5114" t="str">
            <v>Centro Educativo</v>
          </cell>
          <cell r="O5114" t="str">
            <v>Turrialba</v>
          </cell>
          <cell r="P5114" t="str">
            <v>Esc. Ñariñak</v>
          </cell>
          <cell r="Q5114">
            <v>7</v>
          </cell>
          <cell r="R5114">
            <v>1979</v>
          </cell>
        </row>
        <row r="5115">
          <cell r="N5115" t="str">
            <v>Centro Educativo</v>
          </cell>
          <cell r="O5115" t="str">
            <v>Turrialba</v>
          </cell>
          <cell r="P5115" t="str">
            <v>Esc. Ñoribata</v>
          </cell>
          <cell r="Q5115">
            <v>9</v>
          </cell>
          <cell r="R5115">
            <v>6010</v>
          </cell>
        </row>
        <row r="5116">
          <cell r="N5116" t="str">
            <v>Centro Educativo</v>
          </cell>
          <cell r="O5116" t="str">
            <v>Turrialba</v>
          </cell>
          <cell r="P5116" t="str">
            <v>Esc. Ñuka Kichá</v>
          </cell>
          <cell r="Q5116">
            <v>7</v>
          </cell>
          <cell r="R5116">
            <v>6140</v>
          </cell>
        </row>
        <row r="5117">
          <cell r="N5117" t="str">
            <v>Centro Educativo</v>
          </cell>
          <cell r="O5117" t="str">
            <v>Turrialba</v>
          </cell>
          <cell r="P5117" t="str">
            <v>Esc. Oriente</v>
          </cell>
          <cell r="Q5117">
            <v>1</v>
          </cell>
          <cell r="R5117">
            <v>2023</v>
          </cell>
        </row>
        <row r="5118">
          <cell r="N5118" t="str">
            <v>Centro Educativo</v>
          </cell>
          <cell r="O5118" t="str">
            <v>Turrialba</v>
          </cell>
          <cell r="P5118" t="str">
            <v>Esc. Pacayitas</v>
          </cell>
          <cell r="Q5118">
            <v>3</v>
          </cell>
          <cell r="R5118">
            <v>2024</v>
          </cell>
        </row>
        <row r="5119">
          <cell r="N5119" t="str">
            <v>Centro Educativo</v>
          </cell>
          <cell r="O5119" t="str">
            <v>Turrialba</v>
          </cell>
          <cell r="P5119" t="str">
            <v>Esc. Pacuare (Peralta)</v>
          </cell>
          <cell r="Q5119">
            <v>3</v>
          </cell>
          <cell r="R5119">
            <v>2026</v>
          </cell>
        </row>
        <row r="5120">
          <cell r="N5120" t="str">
            <v>Centro Educativo</v>
          </cell>
          <cell r="O5120" t="str">
            <v>Turrialba</v>
          </cell>
          <cell r="P5120" t="str">
            <v>Esc. Pacuare (Tayutic)</v>
          </cell>
          <cell r="Q5120">
            <v>5</v>
          </cell>
          <cell r="R5120">
            <v>2025</v>
          </cell>
        </row>
        <row r="5121">
          <cell r="N5121" t="str">
            <v>Centro Educativo</v>
          </cell>
          <cell r="O5121" t="str">
            <v>Turrialba</v>
          </cell>
          <cell r="P5121" t="str">
            <v>Esc. Palomo</v>
          </cell>
          <cell r="Q5121">
            <v>8</v>
          </cell>
          <cell r="R5121">
            <v>2027</v>
          </cell>
        </row>
        <row r="5122">
          <cell r="N5122" t="str">
            <v>Centro Educativo</v>
          </cell>
          <cell r="O5122" t="str">
            <v>Turrialba</v>
          </cell>
          <cell r="P5122" t="str">
            <v>Esc. Paso Marcos</v>
          </cell>
          <cell r="Q5122">
            <v>9</v>
          </cell>
          <cell r="R5122">
            <v>5654</v>
          </cell>
        </row>
        <row r="5123">
          <cell r="N5123" t="str">
            <v>Centro Educativo</v>
          </cell>
          <cell r="O5123" t="str">
            <v>Turrialba</v>
          </cell>
          <cell r="P5123" t="str">
            <v>Esc. Peralta</v>
          </cell>
          <cell r="Q5123">
            <v>8</v>
          </cell>
          <cell r="R5123">
            <v>2031</v>
          </cell>
        </row>
        <row r="5124">
          <cell r="N5124" t="str">
            <v>Centro Educativo</v>
          </cell>
          <cell r="O5124" t="str">
            <v>Turrialba</v>
          </cell>
          <cell r="P5124" t="str">
            <v>Esc. Plaza Vieja</v>
          </cell>
          <cell r="Q5124">
            <v>1</v>
          </cell>
          <cell r="R5124">
            <v>6563</v>
          </cell>
        </row>
        <row r="5125">
          <cell r="N5125" t="str">
            <v>Centro Educativo</v>
          </cell>
          <cell r="O5125" t="str">
            <v>Turrialba</v>
          </cell>
          <cell r="P5125" t="str">
            <v>Esc. Rafael Araya Segura</v>
          </cell>
          <cell r="Q5125">
            <v>3</v>
          </cell>
          <cell r="R5125">
            <v>1972</v>
          </cell>
        </row>
        <row r="5126">
          <cell r="N5126" t="str">
            <v>Centro Educativo</v>
          </cell>
          <cell r="O5126" t="str">
            <v>Turrialba</v>
          </cell>
          <cell r="P5126" t="str">
            <v>Esc. Rafael Fuentes Piedra</v>
          </cell>
          <cell r="Q5126">
            <v>2</v>
          </cell>
          <cell r="R5126">
            <v>2039</v>
          </cell>
        </row>
        <row r="5127">
          <cell r="N5127" t="str">
            <v>Centro Educativo</v>
          </cell>
          <cell r="O5127" t="str">
            <v>Turrialba</v>
          </cell>
          <cell r="P5127" t="str">
            <v>Esc. Rodolfo Herzog Muller</v>
          </cell>
          <cell r="Q5127">
            <v>5</v>
          </cell>
          <cell r="R5127">
            <v>4589</v>
          </cell>
        </row>
        <row r="5128">
          <cell r="N5128" t="str">
            <v>Centro Educativo</v>
          </cell>
          <cell r="O5128" t="str">
            <v>Turrialba</v>
          </cell>
          <cell r="P5128" t="str">
            <v>Esc. Rodolfo Herzog Müller</v>
          </cell>
          <cell r="Q5128">
            <v>5</v>
          </cell>
          <cell r="R5128">
            <v>2006</v>
          </cell>
        </row>
        <row r="5129">
          <cell r="N5129" t="str">
            <v>Centro Educativo</v>
          </cell>
          <cell r="O5129" t="str">
            <v>Turrialba</v>
          </cell>
          <cell r="P5129" t="str">
            <v>Esc. San Agustín</v>
          </cell>
          <cell r="Q5129">
            <v>9</v>
          </cell>
          <cell r="R5129">
            <v>2035</v>
          </cell>
        </row>
        <row r="5130">
          <cell r="N5130" t="str">
            <v>Centro Educativo</v>
          </cell>
          <cell r="O5130" t="str">
            <v>Turrialba</v>
          </cell>
          <cell r="P5130" t="str">
            <v>Esc. San Francisco</v>
          </cell>
          <cell r="Q5130">
            <v>5</v>
          </cell>
          <cell r="R5130">
            <v>2051</v>
          </cell>
        </row>
        <row r="5131">
          <cell r="N5131" t="str">
            <v>Centro Educativo</v>
          </cell>
          <cell r="O5131" t="str">
            <v>Turrialba</v>
          </cell>
          <cell r="P5131" t="str">
            <v>Esc. San Joaquín</v>
          </cell>
          <cell r="Q5131">
            <v>5</v>
          </cell>
          <cell r="R5131">
            <v>2038</v>
          </cell>
        </row>
        <row r="5132">
          <cell r="N5132" t="str">
            <v>Centro Educativo</v>
          </cell>
          <cell r="O5132" t="str">
            <v>Turrialba</v>
          </cell>
          <cell r="P5132" t="str">
            <v>Esc. San Juan Bosco</v>
          </cell>
          <cell r="Q5132">
            <v>5</v>
          </cell>
          <cell r="R5132">
            <v>1938</v>
          </cell>
        </row>
        <row r="5133">
          <cell r="N5133" t="str">
            <v>Centro Educativo</v>
          </cell>
          <cell r="O5133" t="str">
            <v>Turrialba</v>
          </cell>
          <cell r="P5133" t="str">
            <v>Esc. San Juan Sur</v>
          </cell>
          <cell r="Q5133">
            <v>2</v>
          </cell>
          <cell r="R5133">
            <v>2040</v>
          </cell>
        </row>
        <row r="5134">
          <cell r="N5134" t="str">
            <v>Centro Educativo</v>
          </cell>
          <cell r="O5134" t="str">
            <v>Turrialba</v>
          </cell>
          <cell r="P5134" t="str">
            <v>Esc. San Martín (La Isabel)</v>
          </cell>
          <cell r="Q5134">
            <v>8</v>
          </cell>
          <cell r="R5134">
            <v>1955</v>
          </cell>
        </row>
        <row r="5135">
          <cell r="N5135" t="str">
            <v>Centro Educativo</v>
          </cell>
          <cell r="O5135" t="str">
            <v>Turrialba</v>
          </cell>
          <cell r="P5135" t="str">
            <v>Esc. San Martín (Tayutic)</v>
          </cell>
          <cell r="Q5135">
            <v>5</v>
          </cell>
          <cell r="R5135">
            <v>2041</v>
          </cell>
        </row>
        <row r="5136">
          <cell r="N5136" t="str">
            <v>Centro Educativo</v>
          </cell>
          <cell r="O5136" t="str">
            <v>Turrialba</v>
          </cell>
          <cell r="P5136" t="str">
            <v>Esc. San Miguel</v>
          </cell>
          <cell r="Q5136">
            <v>1</v>
          </cell>
          <cell r="R5136">
            <v>2034</v>
          </cell>
        </row>
        <row r="5137">
          <cell r="N5137" t="str">
            <v>Centro Educativo</v>
          </cell>
          <cell r="O5137" t="str">
            <v>Turrialba</v>
          </cell>
          <cell r="P5137" t="str">
            <v>Esc. San Pablo</v>
          </cell>
          <cell r="Q5137">
            <v>3</v>
          </cell>
          <cell r="R5137">
            <v>2057</v>
          </cell>
        </row>
        <row r="5138">
          <cell r="N5138" t="str">
            <v>Centro Educativo</v>
          </cell>
          <cell r="O5138" t="str">
            <v>Turrialba</v>
          </cell>
          <cell r="P5138" t="str">
            <v>Esc. San Rafael (Santa Cruz)</v>
          </cell>
          <cell r="Q5138">
            <v>4</v>
          </cell>
          <cell r="R5138">
            <v>1940</v>
          </cell>
        </row>
        <row r="5139">
          <cell r="N5139" t="str">
            <v>Centro Educativo</v>
          </cell>
          <cell r="O5139" t="str">
            <v>Turrialba</v>
          </cell>
          <cell r="P5139" t="str">
            <v>Esc. San Rafael (Turrialba)</v>
          </cell>
          <cell r="Q5139">
            <v>2</v>
          </cell>
          <cell r="R5139">
            <v>1935</v>
          </cell>
        </row>
        <row r="5140">
          <cell r="N5140" t="str">
            <v>Centro Educativo</v>
          </cell>
          <cell r="O5140" t="str">
            <v>Turrialba</v>
          </cell>
          <cell r="P5140" t="str">
            <v>Esc. San Ramón</v>
          </cell>
          <cell r="Q5140">
            <v>8</v>
          </cell>
          <cell r="R5140">
            <v>2062</v>
          </cell>
        </row>
        <row r="5141">
          <cell r="N5141" t="str">
            <v>Centro Educativo</v>
          </cell>
          <cell r="O5141" t="str">
            <v>Turrialba</v>
          </cell>
          <cell r="P5141" t="str">
            <v>Esc. San Vicente</v>
          </cell>
          <cell r="Q5141">
            <v>3</v>
          </cell>
          <cell r="R5141">
            <v>2060</v>
          </cell>
        </row>
        <row r="5142">
          <cell r="N5142" t="str">
            <v>Centro Educativo</v>
          </cell>
          <cell r="O5142" t="str">
            <v>Turrialba</v>
          </cell>
          <cell r="P5142" t="str">
            <v>Esc. Santa Cristina</v>
          </cell>
          <cell r="Q5142">
            <v>5</v>
          </cell>
          <cell r="R5142">
            <v>2043</v>
          </cell>
        </row>
        <row r="5143">
          <cell r="N5143" t="str">
            <v>Centro Educativo</v>
          </cell>
          <cell r="O5143" t="str">
            <v>Turrialba</v>
          </cell>
          <cell r="P5143" t="str">
            <v>Esc. Santa Cruz</v>
          </cell>
          <cell r="Q5143">
            <v>4</v>
          </cell>
          <cell r="R5143">
            <v>2044</v>
          </cell>
        </row>
        <row r="5144">
          <cell r="N5144" t="str">
            <v>Centro Educativo</v>
          </cell>
          <cell r="O5144" t="str">
            <v>Turrialba</v>
          </cell>
          <cell r="P5144" t="str">
            <v>Esc. Santa Marta</v>
          </cell>
          <cell r="Q5144">
            <v>1</v>
          </cell>
          <cell r="R5144">
            <v>2046</v>
          </cell>
        </row>
        <row r="5145">
          <cell r="N5145" t="str">
            <v>Centro Educativo</v>
          </cell>
          <cell r="O5145" t="str">
            <v>Turrialba</v>
          </cell>
          <cell r="P5145" t="str">
            <v>Esc. Santa Rosa</v>
          </cell>
          <cell r="Q5145">
            <v>4</v>
          </cell>
          <cell r="R5145">
            <v>2048</v>
          </cell>
        </row>
        <row r="5146">
          <cell r="N5146" t="str">
            <v>Centro Educativo</v>
          </cell>
          <cell r="O5146" t="str">
            <v>Turrialba</v>
          </cell>
          <cell r="P5146" t="str">
            <v>Esc. Santa Teresita</v>
          </cell>
          <cell r="Q5146">
            <v>8</v>
          </cell>
          <cell r="R5146">
            <v>2047</v>
          </cell>
        </row>
        <row r="5147">
          <cell r="N5147" t="str">
            <v>Centro Educativo</v>
          </cell>
          <cell r="O5147" t="str">
            <v>Turrialba</v>
          </cell>
          <cell r="P5147" t="str">
            <v>Esc. Santísima Trinidad</v>
          </cell>
          <cell r="Q5147">
            <v>5</v>
          </cell>
          <cell r="R5147">
            <v>1947</v>
          </cell>
        </row>
        <row r="5148">
          <cell r="N5148" t="str">
            <v>Centro Educativo</v>
          </cell>
          <cell r="O5148" t="str">
            <v>Turrialba</v>
          </cell>
          <cell r="P5148" t="str">
            <v>Esc. Santubal</v>
          </cell>
          <cell r="Q5148">
            <v>5</v>
          </cell>
          <cell r="R5148">
            <v>2033</v>
          </cell>
        </row>
        <row r="5149">
          <cell r="N5149" t="str">
            <v>Centro Educativo</v>
          </cell>
          <cell r="O5149" t="str">
            <v>Turrialba</v>
          </cell>
          <cell r="P5149" t="str">
            <v>Esc. Sarkli</v>
          </cell>
          <cell r="Q5149">
            <v>6</v>
          </cell>
          <cell r="R5149">
            <v>1967</v>
          </cell>
        </row>
        <row r="5150">
          <cell r="N5150" t="str">
            <v>Centro Educativo</v>
          </cell>
          <cell r="O5150" t="str">
            <v>Turrialba</v>
          </cell>
          <cell r="P5150" t="str">
            <v>Esc. Selíkö</v>
          </cell>
          <cell r="Q5150">
            <v>9</v>
          </cell>
          <cell r="R5150">
            <v>5695</v>
          </cell>
        </row>
        <row r="5151">
          <cell r="N5151" t="str">
            <v>Centro Educativo</v>
          </cell>
          <cell r="O5151" t="str">
            <v>Turrialba</v>
          </cell>
          <cell r="P5151" t="str">
            <v>Esc. Sharabata</v>
          </cell>
          <cell r="Q5151">
            <v>9</v>
          </cell>
          <cell r="R5151">
            <v>1951</v>
          </cell>
        </row>
        <row r="5152">
          <cell r="N5152" t="str">
            <v>Centro Educativo</v>
          </cell>
          <cell r="O5152" t="str">
            <v>Turrialba</v>
          </cell>
          <cell r="P5152" t="str">
            <v>Esc. Shikiari Täwä</v>
          </cell>
          <cell r="Q5152">
            <v>7</v>
          </cell>
          <cell r="R5152">
            <v>5313</v>
          </cell>
        </row>
        <row r="5153">
          <cell r="N5153" t="str">
            <v>Centro Educativo</v>
          </cell>
          <cell r="O5153" t="str">
            <v>Turrialba</v>
          </cell>
          <cell r="P5153" t="str">
            <v>Esc. Shinabla</v>
          </cell>
          <cell r="Q5153">
            <v>6</v>
          </cell>
          <cell r="R5153">
            <v>4973</v>
          </cell>
        </row>
        <row r="5154">
          <cell r="N5154" t="str">
            <v>Centro Educativo</v>
          </cell>
          <cell r="O5154" t="str">
            <v>Turrialba</v>
          </cell>
          <cell r="P5154" t="str">
            <v>Esc. Shordi</v>
          </cell>
          <cell r="Q5154">
            <v>6</v>
          </cell>
          <cell r="R5154">
            <v>5312</v>
          </cell>
        </row>
        <row r="5155">
          <cell r="N5155" t="str">
            <v>Centro Educativo</v>
          </cell>
          <cell r="O5155" t="str">
            <v>Turrialba</v>
          </cell>
          <cell r="P5155" t="str">
            <v>Esc. Shukëbachari</v>
          </cell>
          <cell r="Q5155">
            <v>7</v>
          </cell>
          <cell r="R5155">
            <v>5311</v>
          </cell>
        </row>
        <row r="5156">
          <cell r="N5156" t="str">
            <v>Centro Educativo</v>
          </cell>
          <cell r="O5156" t="str">
            <v>Turrialba</v>
          </cell>
          <cell r="P5156" t="str">
            <v>Esc. Sikua Ditzä</v>
          </cell>
          <cell r="Q5156">
            <v>9</v>
          </cell>
          <cell r="R5156">
            <v>1946</v>
          </cell>
        </row>
        <row r="5157">
          <cell r="N5157" t="str">
            <v>Centro Educativo</v>
          </cell>
          <cell r="O5157" t="str">
            <v>Turrialba</v>
          </cell>
          <cell r="P5157" t="str">
            <v>Esc. Sinoli</v>
          </cell>
          <cell r="Q5157">
            <v>7</v>
          </cell>
          <cell r="R5157">
            <v>1977</v>
          </cell>
        </row>
        <row r="5158">
          <cell r="N5158" t="str">
            <v>Centro Educativo</v>
          </cell>
          <cell r="O5158" t="str">
            <v>Turrialba</v>
          </cell>
          <cell r="P5158" t="str">
            <v>Esc. Suëbata</v>
          </cell>
          <cell r="Q5158">
            <v>7</v>
          </cell>
          <cell r="R5158">
            <v>5801</v>
          </cell>
        </row>
        <row r="5159">
          <cell r="N5159" t="str">
            <v>Centro Educativo</v>
          </cell>
          <cell r="O5159" t="str">
            <v>Turrialba</v>
          </cell>
          <cell r="P5159" t="str">
            <v>Esc. Sulaju</v>
          </cell>
          <cell r="Q5159">
            <v>9</v>
          </cell>
          <cell r="R5159">
            <v>6143</v>
          </cell>
        </row>
        <row r="5160">
          <cell r="N5160" t="str">
            <v>Centro Educativo</v>
          </cell>
          <cell r="O5160" t="str">
            <v>Turrialba</v>
          </cell>
          <cell r="P5160" t="str">
            <v>Esc. Taklak Yaka</v>
          </cell>
          <cell r="Q5160">
            <v>6</v>
          </cell>
          <cell r="R5160">
            <v>6144</v>
          </cell>
        </row>
        <row r="5161">
          <cell r="N5161" t="str">
            <v>Centro Educativo</v>
          </cell>
          <cell r="O5161" t="str">
            <v>Turrialba</v>
          </cell>
          <cell r="P5161" t="str">
            <v>Esc. Tamiju</v>
          </cell>
          <cell r="Q5161">
            <v>6</v>
          </cell>
          <cell r="R5161">
            <v>6401</v>
          </cell>
        </row>
        <row r="5162">
          <cell r="N5162" t="str">
            <v>Centro Educativo</v>
          </cell>
          <cell r="O5162" t="str">
            <v>Turrialba</v>
          </cell>
          <cell r="P5162" t="str">
            <v>Esc. Tayutic</v>
          </cell>
          <cell r="Q5162">
            <v>5</v>
          </cell>
          <cell r="R5162">
            <v>2032</v>
          </cell>
        </row>
        <row r="5163">
          <cell r="N5163" t="str">
            <v>Centro Educativo</v>
          </cell>
          <cell r="O5163" t="str">
            <v>Turrialba</v>
          </cell>
          <cell r="P5163" t="str">
            <v>Esc. Tkak-Ri</v>
          </cell>
          <cell r="Q5163">
            <v>7</v>
          </cell>
          <cell r="R5163">
            <v>5653</v>
          </cell>
        </row>
        <row r="5164">
          <cell r="N5164" t="str">
            <v>Centro Educativo</v>
          </cell>
          <cell r="O5164" t="str">
            <v>Turrialba</v>
          </cell>
          <cell r="P5164" t="str">
            <v>Esc. Tkanyäkä</v>
          </cell>
          <cell r="Q5164">
            <v>7</v>
          </cell>
          <cell r="R5164">
            <v>5699</v>
          </cell>
        </row>
        <row r="5165">
          <cell r="N5165" t="str">
            <v>Centro Educativo</v>
          </cell>
          <cell r="O5165" t="str">
            <v>Turrialba</v>
          </cell>
          <cell r="P5165" t="str">
            <v>Esc. Tolok Kicha</v>
          </cell>
          <cell r="Q5165">
            <v>9</v>
          </cell>
          <cell r="R5165">
            <v>5864</v>
          </cell>
        </row>
        <row r="5166">
          <cell r="N5166" t="str">
            <v>Centro Educativo</v>
          </cell>
          <cell r="O5166" t="str">
            <v>Turrialba</v>
          </cell>
          <cell r="P5166" t="str">
            <v>Esc. Tsimari</v>
          </cell>
          <cell r="Q5166">
            <v>9</v>
          </cell>
          <cell r="R5166">
            <v>4974</v>
          </cell>
        </row>
        <row r="5167">
          <cell r="N5167" t="str">
            <v>Centro Educativo</v>
          </cell>
          <cell r="O5167" t="str">
            <v>Turrialba</v>
          </cell>
          <cell r="P5167" t="str">
            <v>Esc. Tsiniclari</v>
          </cell>
          <cell r="Q5167">
            <v>6</v>
          </cell>
          <cell r="R5167">
            <v>1966</v>
          </cell>
        </row>
        <row r="5168">
          <cell r="N5168" t="str">
            <v>Centro Educativo</v>
          </cell>
          <cell r="O5168" t="str">
            <v>Turrialba</v>
          </cell>
          <cell r="P5168" t="str">
            <v>Esc. Tsiöbata</v>
          </cell>
          <cell r="Q5168">
            <v>6</v>
          </cell>
          <cell r="R5168">
            <v>5696</v>
          </cell>
        </row>
        <row r="5169">
          <cell r="N5169" t="str">
            <v>Centro Educativo</v>
          </cell>
          <cell r="O5169" t="str">
            <v>Turrialba</v>
          </cell>
          <cell r="P5169" t="str">
            <v>Esc. Tsipiri</v>
          </cell>
          <cell r="Q5169">
            <v>6</v>
          </cell>
          <cell r="R5169">
            <v>1965</v>
          </cell>
        </row>
        <row r="5170">
          <cell r="N5170" t="str">
            <v>Centro Educativo</v>
          </cell>
          <cell r="O5170" t="str">
            <v>Turrialba</v>
          </cell>
          <cell r="P5170" t="str">
            <v>Esc. Tsipiri Ñak</v>
          </cell>
          <cell r="Q5170">
            <v>6</v>
          </cell>
          <cell r="R5170">
            <v>5305</v>
          </cell>
        </row>
        <row r="5171">
          <cell r="N5171" t="str">
            <v>Centro Educativo</v>
          </cell>
          <cell r="O5171" t="str">
            <v>Turrialba</v>
          </cell>
          <cell r="P5171" t="str">
            <v>Esc. Tsirbäklä</v>
          </cell>
          <cell r="Q5171">
            <v>9</v>
          </cell>
          <cell r="R5171">
            <v>5698</v>
          </cell>
        </row>
        <row r="5172">
          <cell r="N5172" t="str">
            <v>Centro Educativo</v>
          </cell>
          <cell r="O5172" t="str">
            <v>Turrialba</v>
          </cell>
          <cell r="P5172" t="str">
            <v>Esc. Tulësi</v>
          </cell>
          <cell r="Q5172">
            <v>9</v>
          </cell>
          <cell r="R5172">
            <v>4971</v>
          </cell>
        </row>
        <row r="5173">
          <cell r="N5173" t="str">
            <v>Centro Educativo</v>
          </cell>
          <cell r="O5173" t="str">
            <v>Turrialba</v>
          </cell>
          <cell r="P5173" t="str">
            <v>Esc. Uka Tipëy</v>
          </cell>
          <cell r="Q5173">
            <v>7</v>
          </cell>
          <cell r="R5173">
            <v>5550</v>
          </cell>
        </row>
        <row r="5174">
          <cell r="N5174" t="str">
            <v>Centro Educativo</v>
          </cell>
          <cell r="O5174" t="str">
            <v>Turrialba</v>
          </cell>
          <cell r="P5174" t="str">
            <v>Esc. Ulujeriñak</v>
          </cell>
          <cell r="Q5174">
            <v>7</v>
          </cell>
          <cell r="R5174">
            <v>6145</v>
          </cell>
        </row>
        <row r="5175">
          <cell r="N5175" t="str">
            <v>Centro Educativo</v>
          </cell>
          <cell r="O5175" t="str">
            <v>Turrialba</v>
          </cell>
          <cell r="P5175" t="str">
            <v>Esc. Verbena Norte</v>
          </cell>
          <cell r="Q5175">
            <v>4</v>
          </cell>
          <cell r="R5175">
            <v>2007</v>
          </cell>
        </row>
        <row r="5176">
          <cell r="N5176" t="str">
            <v>Centro Educativo</v>
          </cell>
          <cell r="O5176" t="str">
            <v>Turrialba</v>
          </cell>
          <cell r="P5176" t="str">
            <v>Esc. Verbena Sur</v>
          </cell>
          <cell r="Q5176">
            <v>4</v>
          </cell>
          <cell r="R5176">
            <v>2052</v>
          </cell>
        </row>
        <row r="5177">
          <cell r="N5177" t="str">
            <v>Centro Educativo</v>
          </cell>
          <cell r="O5177" t="str">
            <v>Turrialba</v>
          </cell>
          <cell r="P5177" t="str">
            <v>Esc. Villa Damaris</v>
          </cell>
          <cell r="Q5177">
            <v>7</v>
          </cell>
          <cell r="R5177">
            <v>5307</v>
          </cell>
        </row>
        <row r="5178">
          <cell r="N5178" t="str">
            <v>Centro Educativo</v>
          </cell>
          <cell r="O5178" t="str">
            <v>Turrialba</v>
          </cell>
          <cell r="P5178" t="str">
            <v>Esc. Xiquiari</v>
          </cell>
          <cell r="Q5178">
            <v>7</v>
          </cell>
          <cell r="R5178">
            <v>1962</v>
          </cell>
        </row>
        <row r="5179">
          <cell r="N5179" t="str">
            <v>Centro Educativo</v>
          </cell>
          <cell r="O5179" t="str">
            <v>Turrialba</v>
          </cell>
          <cell r="P5179" t="str">
            <v>Esc. Yolanda</v>
          </cell>
          <cell r="Q5179">
            <v>1</v>
          </cell>
          <cell r="R5179">
            <v>2008</v>
          </cell>
        </row>
        <row r="5180">
          <cell r="N5180" t="str">
            <v>Centro Educativo</v>
          </cell>
          <cell r="O5180" t="str">
            <v>Turrialba</v>
          </cell>
          <cell r="P5180" t="str">
            <v>Esc. Yöldi Kichá</v>
          </cell>
          <cell r="Q5180">
            <v>9</v>
          </cell>
          <cell r="R5180">
            <v>5309</v>
          </cell>
        </row>
        <row r="5181">
          <cell r="N5181" t="str">
            <v>Centro Educativo</v>
          </cell>
          <cell r="O5181" t="str">
            <v>Turrialba</v>
          </cell>
          <cell r="P5181" t="str">
            <v>Experimental Bilingüe De Turrialba</v>
          </cell>
          <cell r="Q5181">
            <v>2</v>
          </cell>
          <cell r="R5181">
            <v>4073</v>
          </cell>
        </row>
        <row r="5182">
          <cell r="N5182" t="str">
            <v>Centro Educativo</v>
          </cell>
          <cell r="O5182" t="str">
            <v>Turrialba</v>
          </cell>
          <cell r="P5182" t="str">
            <v>J.N. Turrialba</v>
          </cell>
          <cell r="Q5182">
            <v>2</v>
          </cell>
          <cell r="R5182">
            <v>2056</v>
          </cell>
        </row>
        <row r="5183">
          <cell r="N5183" t="str">
            <v>Centro Educativo</v>
          </cell>
          <cell r="O5183" t="str">
            <v>Turrialba</v>
          </cell>
          <cell r="P5183" t="str">
            <v>Liceo Hernan Vargas Ramirez</v>
          </cell>
          <cell r="Q5183">
            <v>1</v>
          </cell>
          <cell r="R5183">
            <v>4070</v>
          </cell>
        </row>
        <row r="5184">
          <cell r="N5184" t="str">
            <v>Centro Educativo</v>
          </cell>
          <cell r="O5184" t="str">
            <v>Turrialba</v>
          </cell>
          <cell r="P5184" t="str">
            <v>Liceo Hernan Vargas Ramirez</v>
          </cell>
          <cell r="Q5184">
            <v>1</v>
          </cell>
          <cell r="R5184">
            <v>5336</v>
          </cell>
        </row>
        <row r="5185">
          <cell r="N5185" t="str">
            <v>Centro Educativo</v>
          </cell>
          <cell r="O5185" t="str">
            <v>Turrialba</v>
          </cell>
          <cell r="P5185" t="str">
            <v>Liceo Rural Grano De Oro</v>
          </cell>
          <cell r="Q5185">
            <v>5</v>
          </cell>
          <cell r="R5185">
            <v>5156</v>
          </cell>
        </row>
        <row r="5186">
          <cell r="N5186" t="str">
            <v>Centro Educativo</v>
          </cell>
          <cell r="O5186" t="str">
            <v>Turrialba</v>
          </cell>
          <cell r="P5186" t="str">
            <v>Liceo Rural Jak Ksari</v>
          </cell>
          <cell r="Q5186">
            <v>7</v>
          </cell>
          <cell r="R5186">
            <v>6625</v>
          </cell>
        </row>
        <row r="5187">
          <cell r="N5187" t="str">
            <v>Centro Educativo</v>
          </cell>
          <cell r="O5187" t="str">
            <v>Turrialba</v>
          </cell>
          <cell r="P5187" t="str">
            <v>Liceo Rural Kabebata</v>
          </cell>
          <cell r="Q5187">
            <v>7</v>
          </cell>
          <cell r="R5187">
            <v>5986</v>
          </cell>
        </row>
        <row r="5188">
          <cell r="N5188" t="str">
            <v>Centro Educativo</v>
          </cell>
          <cell r="O5188" t="str">
            <v>Turrialba</v>
          </cell>
          <cell r="P5188" t="str">
            <v>Liceo Rural Kjakuo Sulo</v>
          </cell>
          <cell r="Q5188">
            <v>9</v>
          </cell>
          <cell r="R5188">
            <v>6407</v>
          </cell>
        </row>
        <row r="5189">
          <cell r="N5189" t="str">
            <v>Centro Educativo</v>
          </cell>
          <cell r="O5189" t="str">
            <v>Turrialba</v>
          </cell>
          <cell r="P5189" t="str">
            <v>Liceo Rural Pacayitas</v>
          </cell>
          <cell r="Q5189">
            <v>3</v>
          </cell>
          <cell r="R5189">
            <v>5155</v>
          </cell>
        </row>
        <row r="5190">
          <cell r="N5190" t="str">
            <v>Centro Educativo</v>
          </cell>
          <cell r="O5190" t="str">
            <v>Turrialba</v>
          </cell>
          <cell r="P5190" t="str">
            <v>Liceo Rural Roca Quemada</v>
          </cell>
          <cell r="Q5190">
            <v>6</v>
          </cell>
          <cell r="R5190">
            <v>5849</v>
          </cell>
        </row>
        <row r="5191">
          <cell r="N5191" t="str">
            <v>Centro Educativo</v>
          </cell>
          <cell r="O5191" t="str">
            <v>Turrialba</v>
          </cell>
          <cell r="P5191" t="str">
            <v>Liceo Rural San Joaquin</v>
          </cell>
          <cell r="Q5191">
            <v>5</v>
          </cell>
          <cell r="R5191">
            <v>5154</v>
          </cell>
        </row>
        <row r="5192">
          <cell r="N5192" t="str">
            <v>Centro Educativo</v>
          </cell>
          <cell r="O5192" t="str">
            <v>Turrialba</v>
          </cell>
          <cell r="P5192" t="str">
            <v>Liceo Rural Shikabali</v>
          </cell>
          <cell r="Q5192">
            <v>7</v>
          </cell>
          <cell r="R5192">
            <v>6406</v>
          </cell>
        </row>
        <row r="5193">
          <cell r="N5193" t="str">
            <v>Centro Educativo</v>
          </cell>
          <cell r="O5193" t="str">
            <v>Turrialba</v>
          </cell>
          <cell r="P5193" t="str">
            <v>Liceo Rural Tsirururi</v>
          </cell>
          <cell r="Q5193">
            <v>7</v>
          </cell>
          <cell r="R5193">
            <v>6636</v>
          </cell>
        </row>
        <row r="5194">
          <cell r="N5194" t="str">
            <v>Centro Educativo</v>
          </cell>
          <cell r="O5194" t="str">
            <v>Turrialba</v>
          </cell>
          <cell r="P5194" t="str">
            <v>Liceo Rural Uluk Kicha</v>
          </cell>
          <cell r="Q5194">
            <v>9</v>
          </cell>
          <cell r="R5194">
            <v>6842</v>
          </cell>
        </row>
        <row r="5195">
          <cell r="N5195" t="str">
            <v>Centro Educativo</v>
          </cell>
          <cell r="O5195" t="str">
            <v>Turrialba</v>
          </cell>
          <cell r="P5195" t="str">
            <v>Liceo Santa Teresita</v>
          </cell>
          <cell r="Q5195">
            <v>8</v>
          </cell>
          <cell r="R5195">
            <v>4072</v>
          </cell>
        </row>
        <row r="5196">
          <cell r="N5196" t="str">
            <v>Centro Educativo</v>
          </cell>
          <cell r="O5196" t="str">
            <v>Turrialba</v>
          </cell>
          <cell r="P5196" t="str">
            <v>Liceo Tres Equis</v>
          </cell>
          <cell r="Q5196">
            <v>3</v>
          </cell>
          <cell r="R5196">
            <v>4074</v>
          </cell>
        </row>
        <row r="5197">
          <cell r="N5197" t="str">
            <v>Centro Educativo</v>
          </cell>
          <cell r="O5197" t="str">
            <v>Turrialba</v>
          </cell>
          <cell r="P5197" t="str">
            <v>Liceo Tucurrique</v>
          </cell>
          <cell r="Q5197">
            <v>1</v>
          </cell>
          <cell r="R5197">
            <v>4071</v>
          </cell>
        </row>
        <row r="5198">
          <cell r="N5198" t="str">
            <v>Centro Educativo</v>
          </cell>
          <cell r="O5198" t="str">
            <v>Turrialba</v>
          </cell>
          <cell r="P5198" t="str">
            <v>Liceo Tucurrique</v>
          </cell>
          <cell r="Q5198">
            <v>1</v>
          </cell>
          <cell r="R5198">
            <v>5515</v>
          </cell>
        </row>
        <row r="5199">
          <cell r="N5199" t="str">
            <v>Centro Educativo</v>
          </cell>
          <cell r="O5199" t="str">
            <v>Turrialba</v>
          </cell>
          <cell r="P5199" t="str">
            <v>Nocturno Pbro. Enrique Menzel</v>
          </cell>
          <cell r="Q5199">
            <v>2</v>
          </cell>
          <cell r="R5199">
            <v>4859</v>
          </cell>
        </row>
        <row r="5200">
          <cell r="N5200" t="str">
            <v>Centro Educativo</v>
          </cell>
          <cell r="O5200" t="str">
            <v>Turrialba</v>
          </cell>
          <cell r="P5200" t="str">
            <v>Prog. Educ. Abierta Turrialba</v>
          </cell>
          <cell r="Q5200">
            <v>1</v>
          </cell>
          <cell r="R5200">
            <v>6609</v>
          </cell>
        </row>
        <row r="5201">
          <cell r="N5201" t="str">
            <v>Centro Educativo</v>
          </cell>
          <cell r="O5201" t="str">
            <v>Turrialba</v>
          </cell>
          <cell r="P5201" t="str">
            <v>Serv. Itin. Ens. Espec. Turrialba</v>
          </cell>
          <cell r="Q5201">
            <v>1</v>
          </cell>
          <cell r="R5201">
            <v>4609</v>
          </cell>
        </row>
        <row r="5202">
          <cell r="N5202" t="str">
            <v>Centro Educativo</v>
          </cell>
          <cell r="O5202" t="str">
            <v>Turrialba</v>
          </cell>
          <cell r="P5202" t="str">
            <v>Unidad Pedagógica El Torito</v>
          </cell>
          <cell r="Q5202">
            <v>4</v>
          </cell>
          <cell r="R5202">
            <v>6215</v>
          </cell>
        </row>
        <row r="5203">
          <cell r="N5203" t="str">
            <v>Dirección Regional</v>
          </cell>
          <cell r="O5203" t="str">
            <v>Aguirre</v>
          </cell>
          <cell r="P5203" t="str">
            <v>Asesoría Pedagógica</v>
          </cell>
        </row>
        <row r="5204">
          <cell r="N5204" t="str">
            <v>Dirección Regional</v>
          </cell>
          <cell r="O5204" t="str">
            <v>Aguirre</v>
          </cell>
          <cell r="P5204" t="str">
            <v>Dirección Regional</v>
          </cell>
        </row>
        <row r="5205">
          <cell r="N5205" t="str">
            <v>Dirección Regional</v>
          </cell>
          <cell r="O5205" t="str">
            <v>Aguirre</v>
          </cell>
          <cell r="P5205" t="str">
            <v>Oficinas De Supervisión</v>
          </cell>
        </row>
        <row r="5206">
          <cell r="N5206" t="str">
            <v>Dirección Regional</v>
          </cell>
          <cell r="O5206" t="str">
            <v>Aguirre</v>
          </cell>
          <cell r="P5206" t="str">
            <v>Servicios Administrativos Y Financieros</v>
          </cell>
        </row>
        <row r="5207">
          <cell r="N5207" t="str">
            <v>Dirección Regional</v>
          </cell>
          <cell r="O5207" t="str">
            <v>Aguirre</v>
          </cell>
          <cell r="P5207" t="str">
            <v>Servicios Administrativos Y Financieros / Gestión De Juntas</v>
          </cell>
        </row>
        <row r="5208">
          <cell r="N5208" t="str">
            <v>Dirección Regional</v>
          </cell>
          <cell r="O5208" t="str">
            <v>Aguirre</v>
          </cell>
          <cell r="P5208" t="str">
            <v>Servicios Administrativos Y Financieros / Gestión De Recursos Humanos</v>
          </cell>
        </row>
        <row r="5209">
          <cell r="N5209" t="str">
            <v>Dirección Regional</v>
          </cell>
          <cell r="O5209" t="str">
            <v>Alajuela</v>
          </cell>
          <cell r="P5209" t="str">
            <v>Asesoría Pedagógica</v>
          </cell>
        </row>
        <row r="5210">
          <cell r="N5210" t="str">
            <v>Dirección Regional</v>
          </cell>
          <cell r="O5210" t="str">
            <v>Alajuela</v>
          </cell>
          <cell r="P5210" t="str">
            <v>Dirección Regional</v>
          </cell>
        </row>
        <row r="5211">
          <cell r="N5211" t="str">
            <v>Dirección Regional</v>
          </cell>
          <cell r="O5211" t="str">
            <v>Alajuela</v>
          </cell>
          <cell r="P5211" t="str">
            <v>Oficinas De Supervisión</v>
          </cell>
        </row>
        <row r="5212">
          <cell r="N5212" t="str">
            <v>Dirección Regional</v>
          </cell>
          <cell r="O5212" t="str">
            <v>Alajuela</v>
          </cell>
          <cell r="P5212" t="str">
            <v>Servicios Administrativos Y Financieros</v>
          </cell>
        </row>
        <row r="5213">
          <cell r="N5213" t="str">
            <v>Dirección Regional</v>
          </cell>
          <cell r="O5213" t="str">
            <v>Alajuela</v>
          </cell>
          <cell r="P5213" t="str">
            <v>Servicios Administrativos Y Financieros / Gestión De Juntas</v>
          </cell>
        </row>
        <row r="5214">
          <cell r="N5214" t="str">
            <v>Dirección Regional</v>
          </cell>
          <cell r="O5214" t="str">
            <v>Alajuela</v>
          </cell>
          <cell r="P5214" t="str">
            <v>Servicios Administrativos Y Financieros / Gestión De Recursos Humanos</v>
          </cell>
        </row>
        <row r="5215">
          <cell r="N5215" t="str">
            <v>Dirección Regional</v>
          </cell>
          <cell r="O5215" t="str">
            <v>Cañas</v>
          </cell>
          <cell r="P5215" t="str">
            <v>Asesoría Pedagógica</v>
          </cell>
        </row>
        <row r="5216">
          <cell r="N5216" t="str">
            <v>Dirección Regional</v>
          </cell>
          <cell r="O5216" t="str">
            <v>Cañas</v>
          </cell>
          <cell r="P5216" t="str">
            <v>Dirección Regional</v>
          </cell>
        </row>
        <row r="5217">
          <cell r="N5217" t="str">
            <v>Dirección Regional</v>
          </cell>
          <cell r="O5217" t="str">
            <v>Cañas</v>
          </cell>
          <cell r="P5217" t="str">
            <v>Oficinas De Supervisión</v>
          </cell>
        </row>
        <row r="5218">
          <cell r="N5218" t="str">
            <v>Dirección Regional</v>
          </cell>
          <cell r="O5218" t="str">
            <v>Cañas</v>
          </cell>
          <cell r="P5218" t="str">
            <v>Servicios Administrativos Y Financieros</v>
          </cell>
        </row>
        <row r="5219">
          <cell r="N5219" t="str">
            <v>Dirección Regional</v>
          </cell>
          <cell r="O5219" t="str">
            <v>Cañas</v>
          </cell>
          <cell r="P5219" t="str">
            <v>Servicios Administrativos Y Financieros / Gestión De Juntas</v>
          </cell>
        </row>
        <row r="5220">
          <cell r="N5220" t="str">
            <v>Dirección Regional</v>
          </cell>
          <cell r="O5220" t="str">
            <v>Cañas</v>
          </cell>
          <cell r="P5220" t="str">
            <v>Servicios Administrativos Y Financieros / Gestión De Recursos Humanos</v>
          </cell>
        </row>
        <row r="5221">
          <cell r="N5221" t="str">
            <v>Dirección Regional</v>
          </cell>
          <cell r="O5221" t="str">
            <v>Cartago</v>
          </cell>
          <cell r="P5221" t="str">
            <v>Asesoría Pedagógica</v>
          </cell>
        </row>
        <row r="5222">
          <cell r="N5222" t="str">
            <v>Dirección Regional</v>
          </cell>
          <cell r="O5222" t="str">
            <v>Cartago</v>
          </cell>
          <cell r="P5222" t="str">
            <v>Dirección Regional</v>
          </cell>
        </row>
        <row r="5223">
          <cell r="N5223" t="str">
            <v>Dirección Regional</v>
          </cell>
          <cell r="O5223" t="str">
            <v>Cartago</v>
          </cell>
          <cell r="P5223" t="str">
            <v>Oficinas De Supervisión</v>
          </cell>
        </row>
        <row r="5224">
          <cell r="N5224" t="str">
            <v>Dirección Regional</v>
          </cell>
          <cell r="O5224" t="str">
            <v>Cartago</v>
          </cell>
          <cell r="P5224" t="str">
            <v>Servicios Administrativos Y Financieros</v>
          </cell>
        </row>
        <row r="5225">
          <cell r="N5225" t="str">
            <v>Dirección Regional</v>
          </cell>
          <cell r="O5225" t="str">
            <v>Cartago</v>
          </cell>
          <cell r="P5225" t="str">
            <v>Servicios Administrativos Y Financieros / Gestión De Juntas</v>
          </cell>
        </row>
        <row r="5226">
          <cell r="N5226" t="str">
            <v>Dirección Regional</v>
          </cell>
          <cell r="O5226" t="str">
            <v>Cartago</v>
          </cell>
          <cell r="P5226" t="str">
            <v>Servicios Administrativos Y Financieros / Gestión De Recursos Humanos</v>
          </cell>
        </row>
        <row r="5227">
          <cell r="N5227" t="str">
            <v>Dirección Regional</v>
          </cell>
          <cell r="O5227" t="str">
            <v>Coto</v>
          </cell>
          <cell r="P5227" t="str">
            <v>Asesoría Pedagógica</v>
          </cell>
        </row>
        <row r="5228">
          <cell r="N5228" t="str">
            <v>Dirección Regional</v>
          </cell>
          <cell r="O5228" t="str">
            <v>Coto</v>
          </cell>
          <cell r="P5228" t="str">
            <v>Dirección Regional</v>
          </cell>
        </row>
        <row r="5229">
          <cell r="N5229" t="str">
            <v>Dirección Regional</v>
          </cell>
          <cell r="O5229" t="str">
            <v>Coto</v>
          </cell>
          <cell r="P5229" t="str">
            <v>Oficinas De Supervisión</v>
          </cell>
        </row>
        <row r="5230">
          <cell r="N5230" t="str">
            <v>Dirección Regional</v>
          </cell>
          <cell r="O5230" t="str">
            <v>Coto</v>
          </cell>
          <cell r="P5230" t="str">
            <v>Servicios Administrativos Y Financieros</v>
          </cell>
        </row>
        <row r="5231">
          <cell r="N5231" t="str">
            <v>Dirección Regional</v>
          </cell>
          <cell r="O5231" t="str">
            <v>Coto</v>
          </cell>
          <cell r="P5231" t="str">
            <v>Servicios Administrativos Y Financieros / Gestión De Juntas</v>
          </cell>
        </row>
        <row r="5232">
          <cell r="N5232" t="str">
            <v>Dirección Regional</v>
          </cell>
          <cell r="O5232" t="str">
            <v>Coto</v>
          </cell>
          <cell r="P5232" t="str">
            <v>Servicios Administrativos Y Financieros / Gestión De Recursos Humanos</v>
          </cell>
        </row>
        <row r="5233">
          <cell r="N5233" t="str">
            <v>Dirección Regional</v>
          </cell>
          <cell r="O5233" t="str">
            <v>Desamparados</v>
          </cell>
          <cell r="P5233" t="str">
            <v>Asesoría Pedagógica</v>
          </cell>
        </row>
        <row r="5234">
          <cell r="N5234" t="str">
            <v>Dirección Regional</v>
          </cell>
          <cell r="O5234" t="str">
            <v>Desamparados</v>
          </cell>
          <cell r="P5234" t="str">
            <v>Dirección Regional</v>
          </cell>
        </row>
        <row r="5235">
          <cell r="N5235" t="str">
            <v>Dirección Regional</v>
          </cell>
          <cell r="O5235" t="str">
            <v>Desamparados</v>
          </cell>
          <cell r="P5235" t="str">
            <v>Oficinas De Supervisión</v>
          </cell>
        </row>
        <row r="5236">
          <cell r="N5236" t="str">
            <v>Dirección Regional</v>
          </cell>
          <cell r="O5236" t="str">
            <v>Desamparados</v>
          </cell>
          <cell r="P5236" t="str">
            <v>Servicios Administrativos Y Financieros</v>
          </cell>
        </row>
        <row r="5237">
          <cell r="N5237" t="str">
            <v>Dirección Regional</v>
          </cell>
          <cell r="O5237" t="str">
            <v>Desamparados</v>
          </cell>
          <cell r="P5237" t="str">
            <v>Servicios Administrativos Y Financieros / Gestión De Juntas</v>
          </cell>
        </row>
        <row r="5238">
          <cell r="N5238" t="str">
            <v>Dirección Regional</v>
          </cell>
          <cell r="O5238" t="str">
            <v>Desamparados</v>
          </cell>
          <cell r="P5238" t="str">
            <v>Servicios Administrativos Y Financieros / Gestión De Recursos Humanos</v>
          </cell>
        </row>
        <row r="5239">
          <cell r="N5239" t="str">
            <v>Dirección Regional</v>
          </cell>
          <cell r="O5239" t="str">
            <v>Grande De Térraba</v>
          </cell>
          <cell r="P5239" t="str">
            <v>Asesoría Pedagógica</v>
          </cell>
        </row>
        <row r="5240">
          <cell r="N5240" t="str">
            <v>Dirección Regional</v>
          </cell>
          <cell r="O5240" t="str">
            <v>Grande De Térraba</v>
          </cell>
          <cell r="P5240" t="str">
            <v>Dirección Regional</v>
          </cell>
        </row>
        <row r="5241">
          <cell r="N5241" t="str">
            <v>Dirección Regional</v>
          </cell>
          <cell r="O5241" t="str">
            <v>Grande De Térraba</v>
          </cell>
          <cell r="P5241" t="str">
            <v>Oficinas De Supervisión</v>
          </cell>
        </row>
        <row r="5242">
          <cell r="N5242" t="str">
            <v>Dirección Regional</v>
          </cell>
          <cell r="O5242" t="str">
            <v>Grande De Térraba</v>
          </cell>
          <cell r="P5242" t="str">
            <v>Servicios Administrativos Y Financieros</v>
          </cell>
        </row>
        <row r="5243">
          <cell r="N5243" t="str">
            <v>Dirección Regional</v>
          </cell>
          <cell r="O5243" t="str">
            <v>Grande De Térraba</v>
          </cell>
          <cell r="P5243" t="str">
            <v>Servicios Administrativos Y Financieros / Gestión De Juntas</v>
          </cell>
        </row>
        <row r="5244">
          <cell r="N5244" t="str">
            <v>Dirección Regional</v>
          </cell>
          <cell r="O5244" t="str">
            <v>Grande De Térraba</v>
          </cell>
          <cell r="P5244" t="str">
            <v>Servicios Administrativos Y Financieros / Gestión De Recursos Humanos</v>
          </cell>
        </row>
        <row r="5245">
          <cell r="N5245" t="str">
            <v>Dirección Regional</v>
          </cell>
          <cell r="O5245" t="str">
            <v>Guápiles</v>
          </cell>
          <cell r="P5245" t="str">
            <v>Asesoría Pedagógica</v>
          </cell>
        </row>
        <row r="5246">
          <cell r="N5246" t="str">
            <v>Dirección Regional</v>
          </cell>
          <cell r="O5246" t="str">
            <v>Guápiles</v>
          </cell>
          <cell r="P5246" t="str">
            <v>Dirección Regional</v>
          </cell>
        </row>
        <row r="5247">
          <cell r="N5247" t="str">
            <v>Dirección Regional</v>
          </cell>
          <cell r="O5247" t="str">
            <v>Guápiles</v>
          </cell>
          <cell r="P5247" t="str">
            <v>Oficinas De Supervisión</v>
          </cell>
        </row>
        <row r="5248">
          <cell r="N5248" t="str">
            <v>Dirección Regional</v>
          </cell>
          <cell r="O5248" t="str">
            <v>Guápiles</v>
          </cell>
          <cell r="P5248" t="str">
            <v>Servicios Administrativos Y Financieros</v>
          </cell>
        </row>
        <row r="5249">
          <cell r="N5249" t="str">
            <v>Dirección Regional</v>
          </cell>
          <cell r="O5249" t="str">
            <v>Guápiles</v>
          </cell>
          <cell r="P5249" t="str">
            <v>Servicios Administrativos Y Financieros / Gestión De Juntas</v>
          </cell>
        </row>
        <row r="5250">
          <cell r="N5250" t="str">
            <v>Dirección Regional</v>
          </cell>
          <cell r="O5250" t="str">
            <v>Guápiles</v>
          </cell>
          <cell r="P5250" t="str">
            <v>Servicios Administrativos Y Financieros / Gestión De Recursos Humanos</v>
          </cell>
        </row>
        <row r="5251">
          <cell r="N5251" t="str">
            <v>Dirección Regional</v>
          </cell>
          <cell r="O5251" t="str">
            <v>Heredia</v>
          </cell>
          <cell r="P5251" t="str">
            <v>Asesoría Pedagógica</v>
          </cell>
        </row>
        <row r="5252">
          <cell r="N5252" t="str">
            <v>Dirección Regional</v>
          </cell>
          <cell r="O5252" t="str">
            <v>Heredia</v>
          </cell>
          <cell r="P5252" t="str">
            <v>Dirección Regional</v>
          </cell>
        </row>
        <row r="5253">
          <cell r="N5253" t="str">
            <v>Dirección Regional</v>
          </cell>
          <cell r="O5253" t="str">
            <v>Heredia</v>
          </cell>
          <cell r="P5253" t="str">
            <v>Oficinas De Supervisión</v>
          </cell>
        </row>
        <row r="5254">
          <cell r="N5254" t="str">
            <v>Dirección Regional</v>
          </cell>
          <cell r="O5254" t="str">
            <v>Heredia</v>
          </cell>
          <cell r="P5254" t="str">
            <v>Servicios Administrativos Y Financieros</v>
          </cell>
        </row>
        <row r="5255">
          <cell r="N5255" t="str">
            <v>Dirección Regional</v>
          </cell>
          <cell r="O5255" t="str">
            <v>Heredia</v>
          </cell>
          <cell r="P5255" t="str">
            <v>Servicios Administrativos Y Financieros / Gestión De Juntas</v>
          </cell>
        </row>
        <row r="5256">
          <cell r="N5256" t="str">
            <v>Dirección Regional</v>
          </cell>
          <cell r="O5256" t="str">
            <v>Heredia</v>
          </cell>
          <cell r="P5256" t="str">
            <v>Servicios Administrativos Y Financieros / Gestión De Recursos Humanos</v>
          </cell>
        </row>
        <row r="5257">
          <cell r="N5257" t="str">
            <v>Dirección Regional</v>
          </cell>
          <cell r="O5257" t="str">
            <v>Liberia</v>
          </cell>
          <cell r="P5257" t="str">
            <v>Asesoría Pedagógica</v>
          </cell>
        </row>
        <row r="5258">
          <cell r="N5258" t="str">
            <v>Dirección Regional</v>
          </cell>
          <cell r="O5258" t="str">
            <v>Liberia</v>
          </cell>
          <cell r="P5258" t="str">
            <v>Dirección Regional</v>
          </cell>
        </row>
        <row r="5259">
          <cell r="N5259" t="str">
            <v>Dirección Regional</v>
          </cell>
          <cell r="O5259" t="str">
            <v>Liberia</v>
          </cell>
          <cell r="P5259" t="str">
            <v>Oficinas De Supervisión</v>
          </cell>
        </row>
        <row r="5260">
          <cell r="N5260" t="str">
            <v>Dirección Regional</v>
          </cell>
          <cell r="O5260" t="str">
            <v>Liberia</v>
          </cell>
          <cell r="P5260" t="str">
            <v>Servicios Administrativos Y Financieros</v>
          </cell>
        </row>
        <row r="5261">
          <cell r="N5261" t="str">
            <v>Dirección Regional</v>
          </cell>
          <cell r="O5261" t="str">
            <v>Liberia</v>
          </cell>
          <cell r="P5261" t="str">
            <v>Servicios Administrativos Y Financieros / Gestión De Juntas</v>
          </cell>
        </row>
        <row r="5262">
          <cell r="N5262" t="str">
            <v>Dirección Regional</v>
          </cell>
          <cell r="O5262" t="str">
            <v>Liberia</v>
          </cell>
          <cell r="P5262" t="str">
            <v>Servicios Administrativos Y Financieros / Gestión De Recursos Humanos</v>
          </cell>
        </row>
        <row r="5263">
          <cell r="N5263" t="str">
            <v>Dirección Regional</v>
          </cell>
          <cell r="O5263" t="str">
            <v>Limón</v>
          </cell>
          <cell r="P5263" t="str">
            <v>Asesoría Pedagógica</v>
          </cell>
        </row>
        <row r="5264">
          <cell r="N5264" t="str">
            <v>Dirección Regional</v>
          </cell>
          <cell r="O5264" t="str">
            <v>Limón</v>
          </cell>
          <cell r="P5264" t="str">
            <v>Dirección Regional</v>
          </cell>
        </row>
        <row r="5265">
          <cell r="N5265" t="str">
            <v>Dirección Regional</v>
          </cell>
          <cell r="O5265" t="str">
            <v>Limón</v>
          </cell>
          <cell r="P5265" t="str">
            <v>Oficinas De Supervisión</v>
          </cell>
        </row>
        <row r="5266">
          <cell r="N5266" t="str">
            <v>Dirección Regional</v>
          </cell>
          <cell r="O5266" t="str">
            <v>Limón</v>
          </cell>
          <cell r="P5266" t="str">
            <v>Servicios Administrativos Y Financieros</v>
          </cell>
        </row>
        <row r="5267">
          <cell r="N5267" t="str">
            <v>Dirección Regional</v>
          </cell>
          <cell r="O5267" t="str">
            <v>Limón</v>
          </cell>
          <cell r="P5267" t="str">
            <v>Servicios Administrativos Y Financieros / Gestión De Juntas</v>
          </cell>
        </row>
        <row r="5268">
          <cell r="N5268" t="str">
            <v>Dirección Regional</v>
          </cell>
          <cell r="O5268" t="str">
            <v>Limón</v>
          </cell>
          <cell r="P5268" t="str">
            <v>Servicios Administrativos Y Financieros / Gestión De Recursos Humanos</v>
          </cell>
        </row>
        <row r="5269">
          <cell r="N5269" t="str">
            <v>Dirección Regional</v>
          </cell>
          <cell r="O5269" t="str">
            <v>Los Santos</v>
          </cell>
          <cell r="P5269" t="str">
            <v>Asesoría Pedagógica</v>
          </cell>
        </row>
        <row r="5270">
          <cell r="N5270" t="str">
            <v>Dirección Regional</v>
          </cell>
          <cell r="O5270" t="str">
            <v>Los Santos</v>
          </cell>
          <cell r="P5270" t="str">
            <v>Dirección Regional</v>
          </cell>
        </row>
        <row r="5271">
          <cell r="N5271" t="str">
            <v>Dirección Regional</v>
          </cell>
          <cell r="O5271" t="str">
            <v>Los Santos</v>
          </cell>
          <cell r="P5271" t="str">
            <v>Oficinas De Supervisión</v>
          </cell>
        </row>
        <row r="5272">
          <cell r="N5272" t="str">
            <v>Dirección Regional</v>
          </cell>
          <cell r="O5272" t="str">
            <v>Los Santos</v>
          </cell>
          <cell r="P5272" t="str">
            <v>Servicios Administrativos Y Financieros</v>
          </cell>
        </row>
        <row r="5273">
          <cell r="N5273" t="str">
            <v>Dirección Regional</v>
          </cell>
          <cell r="O5273" t="str">
            <v>Los Santos</v>
          </cell>
          <cell r="P5273" t="str">
            <v>Servicios Administrativos Y Financieros / Gestión De Juntas</v>
          </cell>
        </row>
        <row r="5274">
          <cell r="N5274" t="str">
            <v>Dirección Regional</v>
          </cell>
          <cell r="O5274" t="str">
            <v>Los Santos</v>
          </cell>
          <cell r="P5274" t="str">
            <v>Servicios Administrativos Y Financieros / Gestión De Recursos Humanos</v>
          </cell>
        </row>
        <row r="5275">
          <cell r="N5275" t="str">
            <v>Dirección Regional</v>
          </cell>
          <cell r="O5275" t="str">
            <v>Nicoya</v>
          </cell>
          <cell r="P5275" t="str">
            <v>Asesoría Pedagógica</v>
          </cell>
        </row>
        <row r="5276">
          <cell r="N5276" t="str">
            <v>Dirección Regional</v>
          </cell>
          <cell r="O5276" t="str">
            <v>Nicoya</v>
          </cell>
          <cell r="P5276" t="str">
            <v>Dirección Regional</v>
          </cell>
        </row>
        <row r="5277">
          <cell r="N5277" t="str">
            <v>Dirección Regional</v>
          </cell>
          <cell r="O5277" t="str">
            <v>Nicoya</v>
          </cell>
          <cell r="P5277" t="str">
            <v>Oficinas De Supervisión</v>
          </cell>
        </row>
        <row r="5278">
          <cell r="N5278" t="str">
            <v>Dirección Regional</v>
          </cell>
          <cell r="O5278" t="str">
            <v>Nicoya</v>
          </cell>
          <cell r="P5278" t="str">
            <v>Servicios Administrativos Y Financieros</v>
          </cell>
        </row>
        <row r="5279">
          <cell r="N5279" t="str">
            <v>Dirección Regional</v>
          </cell>
          <cell r="O5279" t="str">
            <v>Nicoya</v>
          </cell>
          <cell r="P5279" t="str">
            <v>Servicios Administrativos Y Financieros / Gestión De Juntas</v>
          </cell>
        </row>
        <row r="5280">
          <cell r="N5280" t="str">
            <v>Dirección Regional</v>
          </cell>
          <cell r="O5280" t="str">
            <v>Nicoya</v>
          </cell>
          <cell r="P5280" t="str">
            <v>Servicios Administrativos Y Financieros / Gestión De Recursos Humanos</v>
          </cell>
        </row>
        <row r="5281">
          <cell r="N5281" t="str">
            <v>Dirección Regional</v>
          </cell>
          <cell r="O5281" t="str">
            <v>Norte-Norte</v>
          </cell>
          <cell r="P5281" t="str">
            <v>Asesoría Pedagógica</v>
          </cell>
        </row>
        <row r="5282">
          <cell r="N5282" t="str">
            <v>Dirección Regional</v>
          </cell>
          <cell r="O5282" t="str">
            <v>Norte-Norte</v>
          </cell>
          <cell r="P5282" t="str">
            <v>Dirección Regional</v>
          </cell>
        </row>
        <row r="5283">
          <cell r="N5283" t="str">
            <v>Dirección Regional</v>
          </cell>
          <cell r="O5283" t="str">
            <v>Norte-Norte</v>
          </cell>
          <cell r="P5283" t="str">
            <v>Oficinas De Supervisión</v>
          </cell>
        </row>
        <row r="5284">
          <cell r="N5284" t="str">
            <v>Dirección Regional</v>
          </cell>
          <cell r="O5284" t="str">
            <v>Norte-Norte</v>
          </cell>
          <cell r="P5284" t="str">
            <v>Servicios Administrativos Y Financieros</v>
          </cell>
        </row>
        <row r="5285">
          <cell r="N5285" t="str">
            <v>Dirección Regional</v>
          </cell>
          <cell r="O5285" t="str">
            <v>Norte-Norte</v>
          </cell>
          <cell r="P5285" t="str">
            <v>Servicios Administrativos Y Financieros / Gestión De Juntas</v>
          </cell>
        </row>
        <row r="5286">
          <cell r="N5286" t="str">
            <v>Dirección Regional</v>
          </cell>
          <cell r="O5286" t="str">
            <v>Norte-Norte</v>
          </cell>
          <cell r="P5286" t="str">
            <v>Servicios Administrativos Y Financieros / Gestión De Recursos Humanos</v>
          </cell>
        </row>
        <row r="5287">
          <cell r="N5287" t="str">
            <v>Dirección Regional</v>
          </cell>
          <cell r="O5287" t="str">
            <v>Occidente</v>
          </cell>
          <cell r="P5287" t="str">
            <v>Asesoría Pedagógica</v>
          </cell>
        </row>
        <row r="5288">
          <cell r="N5288" t="str">
            <v>Dirección Regional</v>
          </cell>
          <cell r="O5288" t="str">
            <v>Occidente</v>
          </cell>
          <cell r="P5288" t="str">
            <v>Dirección Regional</v>
          </cell>
        </row>
        <row r="5289">
          <cell r="N5289" t="str">
            <v>Dirección Regional</v>
          </cell>
          <cell r="O5289" t="str">
            <v>Occidente</v>
          </cell>
          <cell r="P5289" t="str">
            <v>Oficinas De Supervisión</v>
          </cell>
        </row>
        <row r="5290">
          <cell r="N5290" t="str">
            <v>Dirección Regional</v>
          </cell>
          <cell r="O5290" t="str">
            <v>Occidente</v>
          </cell>
          <cell r="P5290" t="str">
            <v>Servicios Administrativos Y Financieros</v>
          </cell>
        </row>
        <row r="5291">
          <cell r="N5291" t="str">
            <v>Dirección Regional</v>
          </cell>
          <cell r="O5291" t="str">
            <v>Occidente</v>
          </cell>
          <cell r="P5291" t="str">
            <v>Servicios Administrativos Y Financieros / Gestión De Juntas</v>
          </cell>
        </row>
        <row r="5292">
          <cell r="N5292" t="str">
            <v>Dirección Regional</v>
          </cell>
          <cell r="O5292" t="str">
            <v>Occidente</v>
          </cell>
          <cell r="P5292" t="str">
            <v>Servicios Administrativos Y Financieros / Gestión De Recursos Humanos</v>
          </cell>
        </row>
        <row r="5293">
          <cell r="N5293" t="str">
            <v>Dirección Regional</v>
          </cell>
          <cell r="O5293" t="str">
            <v>Peninsular</v>
          </cell>
          <cell r="P5293" t="str">
            <v>Asesoría Pedagógica</v>
          </cell>
        </row>
        <row r="5294">
          <cell r="N5294" t="str">
            <v>Dirección Regional</v>
          </cell>
          <cell r="O5294" t="str">
            <v>Peninsular</v>
          </cell>
          <cell r="P5294" t="str">
            <v>Dirección Regional</v>
          </cell>
        </row>
        <row r="5295">
          <cell r="N5295" t="str">
            <v>Dirección Regional</v>
          </cell>
          <cell r="O5295" t="str">
            <v>Peninsular</v>
          </cell>
          <cell r="P5295" t="str">
            <v>Oficinas De Supervisión</v>
          </cell>
        </row>
        <row r="5296">
          <cell r="N5296" t="str">
            <v>Dirección Regional</v>
          </cell>
          <cell r="O5296" t="str">
            <v>Peninsular</v>
          </cell>
          <cell r="P5296" t="str">
            <v>Servicios Administrativos Y Financieros</v>
          </cell>
        </row>
        <row r="5297">
          <cell r="N5297" t="str">
            <v>Dirección Regional</v>
          </cell>
          <cell r="O5297" t="str">
            <v>Peninsular</v>
          </cell>
          <cell r="P5297" t="str">
            <v>Servicios Administrativos Y Financieros / Gestión De Juntas</v>
          </cell>
        </row>
        <row r="5298">
          <cell r="N5298" t="str">
            <v>Dirección Regional</v>
          </cell>
          <cell r="O5298" t="str">
            <v>Peninsular</v>
          </cell>
          <cell r="P5298" t="str">
            <v>Servicios Administrativos Y Financieros / Gestión De Recursos Humanos</v>
          </cell>
        </row>
        <row r="5299">
          <cell r="N5299" t="str">
            <v>Dirección Regional</v>
          </cell>
          <cell r="O5299" t="str">
            <v>Pérez Zeledón</v>
          </cell>
          <cell r="P5299" t="str">
            <v>Asesoría Pedagógica</v>
          </cell>
        </row>
        <row r="5300">
          <cell r="N5300" t="str">
            <v>Dirección Regional</v>
          </cell>
          <cell r="O5300" t="str">
            <v>Pérez Zeledón</v>
          </cell>
          <cell r="P5300" t="str">
            <v>Dirección Regional</v>
          </cell>
        </row>
        <row r="5301">
          <cell r="N5301" t="str">
            <v>Dirección Regional</v>
          </cell>
          <cell r="O5301" t="str">
            <v>Pérez Zeledón</v>
          </cell>
          <cell r="P5301" t="str">
            <v>Oficinas De Supervisión</v>
          </cell>
        </row>
        <row r="5302">
          <cell r="N5302" t="str">
            <v>Dirección Regional</v>
          </cell>
          <cell r="O5302" t="str">
            <v>Pérez Zeledón</v>
          </cell>
          <cell r="P5302" t="str">
            <v>Servicios Administrativos Y Financieros</v>
          </cell>
        </row>
        <row r="5303">
          <cell r="N5303" t="str">
            <v>Dirección Regional</v>
          </cell>
          <cell r="O5303" t="str">
            <v>Pérez Zeledón</v>
          </cell>
          <cell r="P5303" t="str">
            <v>Servicios Administrativos Y Financieros / Gestión De Juntas</v>
          </cell>
        </row>
        <row r="5304">
          <cell r="N5304" t="str">
            <v>Dirección Regional</v>
          </cell>
          <cell r="O5304" t="str">
            <v>Pérez Zeledón</v>
          </cell>
          <cell r="P5304" t="str">
            <v>Servicios Administrativos Y Financieros / Gestión De Recursos Humanos</v>
          </cell>
        </row>
        <row r="5305">
          <cell r="N5305" t="str">
            <v>Dirección Regional</v>
          </cell>
          <cell r="O5305" t="str">
            <v>Puntarenas</v>
          </cell>
          <cell r="P5305" t="str">
            <v>Asesoría Pedagógica</v>
          </cell>
        </row>
        <row r="5306">
          <cell r="N5306" t="str">
            <v>Dirección Regional</v>
          </cell>
          <cell r="O5306" t="str">
            <v>Puntarenas</v>
          </cell>
          <cell r="P5306" t="str">
            <v>Dirección Regional</v>
          </cell>
        </row>
        <row r="5307">
          <cell r="N5307" t="str">
            <v>Dirección Regional</v>
          </cell>
          <cell r="O5307" t="str">
            <v>Puntarenas</v>
          </cell>
          <cell r="P5307" t="str">
            <v>Oficinas De Supervisión</v>
          </cell>
        </row>
        <row r="5308">
          <cell r="N5308" t="str">
            <v>Dirección Regional</v>
          </cell>
          <cell r="O5308" t="str">
            <v>Puntarenas</v>
          </cell>
          <cell r="P5308" t="str">
            <v>Servicios Administrativos Y Financieros</v>
          </cell>
        </row>
        <row r="5309">
          <cell r="N5309" t="str">
            <v>Dirección Regional</v>
          </cell>
          <cell r="O5309" t="str">
            <v>Puntarenas</v>
          </cell>
          <cell r="P5309" t="str">
            <v>Servicios Administrativos Y Financieros / Gestión De Juntas</v>
          </cell>
        </row>
        <row r="5310">
          <cell r="N5310" t="str">
            <v>Dirección Regional</v>
          </cell>
          <cell r="O5310" t="str">
            <v>Puntarenas</v>
          </cell>
          <cell r="P5310" t="str">
            <v>Servicios Administrativos Y Financieros / Gestión De Recursos Humanos</v>
          </cell>
        </row>
        <row r="5311">
          <cell r="N5311" t="str">
            <v>Dirección Regional</v>
          </cell>
          <cell r="O5311" t="str">
            <v>Puriscal</v>
          </cell>
          <cell r="P5311" t="str">
            <v>Asesoría Pedagógica</v>
          </cell>
        </row>
        <row r="5312">
          <cell r="N5312" t="str">
            <v>Dirección Regional</v>
          </cell>
          <cell r="O5312" t="str">
            <v>Puriscal</v>
          </cell>
          <cell r="P5312" t="str">
            <v>Dirección Regional</v>
          </cell>
        </row>
        <row r="5313">
          <cell r="N5313" t="str">
            <v>Dirección Regional</v>
          </cell>
          <cell r="O5313" t="str">
            <v>Puriscal</v>
          </cell>
          <cell r="P5313" t="str">
            <v>Oficinas De Supervisión</v>
          </cell>
        </row>
        <row r="5314">
          <cell r="N5314" t="str">
            <v>Dirección Regional</v>
          </cell>
          <cell r="O5314" t="str">
            <v>Puriscal</v>
          </cell>
          <cell r="P5314" t="str">
            <v>Servicios Administrativos Y Financieros</v>
          </cell>
        </row>
        <row r="5315">
          <cell r="N5315" t="str">
            <v>Dirección Regional</v>
          </cell>
          <cell r="O5315" t="str">
            <v>Puriscal</v>
          </cell>
          <cell r="P5315" t="str">
            <v>Servicios Administrativos Y Financieros / Gestión De Juntas</v>
          </cell>
        </row>
        <row r="5316">
          <cell r="N5316" t="str">
            <v>Dirección Regional</v>
          </cell>
          <cell r="O5316" t="str">
            <v>Puriscal</v>
          </cell>
          <cell r="P5316" t="str">
            <v>Servicios Administrativos Y Financieros / Gestión De Recursos Humanos</v>
          </cell>
        </row>
        <row r="5317">
          <cell r="N5317" t="str">
            <v>Dirección Regional</v>
          </cell>
          <cell r="O5317" t="str">
            <v>San Carlos</v>
          </cell>
          <cell r="P5317" t="str">
            <v>Asesoría Pedagógica</v>
          </cell>
        </row>
        <row r="5318">
          <cell r="N5318" t="str">
            <v>Dirección Regional</v>
          </cell>
          <cell r="O5318" t="str">
            <v>San Carlos</v>
          </cell>
          <cell r="P5318" t="str">
            <v>Dirección Regional</v>
          </cell>
        </row>
        <row r="5319">
          <cell r="N5319" t="str">
            <v>Dirección Regional</v>
          </cell>
          <cell r="O5319" t="str">
            <v>San Carlos</v>
          </cell>
          <cell r="P5319" t="str">
            <v>Oficinas De Supervisión</v>
          </cell>
        </row>
        <row r="5320">
          <cell r="N5320" t="str">
            <v>Dirección Regional</v>
          </cell>
          <cell r="O5320" t="str">
            <v>San Carlos</v>
          </cell>
          <cell r="P5320" t="str">
            <v>Servicios Administrativos Y Financieros</v>
          </cell>
        </row>
        <row r="5321">
          <cell r="N5321" t="str">
            <v>Dirección Regional</v>
          </cell>
          <cell r="O5321" t="str">
            <v>San Carlos</v>
          </cell>
          <cell r="P5321" t="str">
            <v>Servicios Administrativos Y Financieros / Gestión De Juntas</v>
          </cell>
        </row>
        <row r="5322">
          <cell r="N5322" t="str">
            <v>Dirección Regional</v>
          </cell>
          <cell r="O5322" t="str">
            <v>San Carlos</v>
          </cell>
          <cell r="P5322" t="str">
            <v>Servicios Administrativos Y Financieros / Gestión De Recursos Humanos</v>
          </cell>
        </row>
        <row r="5323">
          <cell r="N5323" t="str">
            <v>Dirección Regional</v>
          </cell>
          <cell r="O5323" t="str">
            <v>San José Central</v>
          </cell>
          <cell r="P5323" t="str">
            <v>Asesoría Pedagógica</v>
          </cell>
        </row>
        <row r="5324">
          <cell r="N5324" t="str">
            <v>Dirección Regional</v>
          </cell>
          <cell r="O5324" t="str">
            <v>San José Central</v>
          </cell>
          <cell r="P5324" t="str">
            <v>Dirección Regional</v>
          </cell>
        </row>
        <row r="5325">
          <cell r="N5325" t="str">
            <v>Dirección Regional</v>
          </cell>
          <cell r="O5325" t="str">
            <v>San José Central</v>
          </cell>
          <cell r="P5325" t="str">
            <v>Oficinas De Supervisión</v>
          </cell>
        </row>
        <row r="5326">
          <cell r="N5326" t="str">
            <v>Dirección Regional</v>
          </cell>
          <cell r="O5326" t="str">
            <v>San José Central</v>
          </cell>
          <cell r="P5326" t="str">
            <v>Servicios Administrativos Y Financieros</v>
          </cell>
        </row>
        <row r="5327">
          <cell r="N5327" t="str">
            <v>Dirección Regional</v>
          </cell>
          <cell r="O5327" t="str">
            <v>San José Central</v>
          </cell>
          <cell r="P5327" t="str">
            <v>Servicios Administrativos Y Financieros / Gestión De Juntas</v>
          </cell>
        </row>
        <row r="5328">
          <cell r="N5328" t="str">
            <v>Dirección Regional</v>
          </cell>
          <cell r="O5328" t="str">
            <v>San José Central</v>
          </cell>
          <cell r="P5328" t="str">
            <v>Servicios Administrativos Y Financieros / Gestión De Recursos Humanos</v>
          </cell>
        </row>
        <row r="5329">
          <cell r="N5329" t="str">
            <v>Dirección Regional</v>
          </cell>
          <cell r="O5329" t="str">
            <v>San José Norte</v>
          </cell>
          <cell r="P5329" t="str">
            <v>Asesoría Pedagógica</v>
          </cell>
        </row>
        <row r="5330">
          <cell r="N5330" t="str">
            <v>Dirección Regional</v>
          </cell>
          <cell r="O5330" t="str">
            <v>San José Norte</v>
          </cell>
          <cell r="P5330" t="str">
            <v>Dirección Regional</v>
          </cell>
        </row>
        <row r="5331">
          <cell r="N5331" t="str">
            <v>Dirección Regional</v>
          </cell>
          <cell r="O5331" t="str">
            <v>San José Norte</v>
          </cell>
          <cell r="P5331" t="str">
            <v>Oficinas De Supervisión</v>
          </cell>
        </row>
        <row r="5332">
          <cell r="N5332" t="str">
            <v>Dirección Regional</v>
          </cell>
          <cell r="O5332" t="str">
            <v>San José Norte</v>
          </cell>
          <cell r="P5332" t="str">
            <v>Servicios Administrativos Y Financieros</v>
          </cell>
        </row>
        <row r="5333">
          <cell r="N5333" t="str">
            <v>Dirección Regional</v>
          </cell>
          <cell r="O5333" t="str">
            <v>San José Norte</v>
          </cell>
          <cell r="P5333" t="str">
            <v>Servicios Administrativos Y Financieros / Gestión De Juntas</v>
          </cell>
        </row>
        <row r="5334">
          <cell r="N5334" t="str">
            <v>Dirección Regional</v>
          </cell>
          <cell r="O5334" t="str">
            <v>San José Norte</v>
          </cell>
          <cell r="P5334" t="str">
            <v>Servicios Administrativos Y Financieros / Gestión De Recursos Humanos</v>
          </cell>
        </row>
        <row r="5335">
          <cell r="N5335" t="str">
            <v>Dirección Regional</v>
          </cell>
          <cell r="O5335" t="str">
            <v>San José Oeste</v>
          </cell>
          <cell r="P5335" t="str">
            <v>Asesoría Pedagógica</v>
          </cell>
        </row>
        <row r="5336">
          <cell r="N5336" t="str">
            <v>Dirección Regional</v>
          </cell>
          <cell r="O5336" t="str">
            <v>San José Oeste</v>
          </cell>
          <cell r="P5336" t="str">
            <v>Dirección Regional</v>
          </cell>
        </row>
        <row r="5337">
          <cell r="N5337" t="str">
            <v>Dirección Regional</v>
          </cell>
          <cell r="O5337" t="str">
            <v>San José Oeste</v>
          </cell>
          <cell r="P5337" t="str">
            <v>Oficinas De Supervisión</v>
          </cell>
        </row>
        <row r="5338">
          <cell r="N5338" t="str">
            <v>Dirección Regional</v>
          </cell>
          <cell r="O5338" t="str">
            <v>San José Oeste</v>
          </cell>
          <cell r="P5338" t="str">
            <v>Servicios Administrativos Y Financieros</v>
          </cell>
        </row>
        <row r="5339">
          <cell r="N5339" t="str">
            <v>Dirección Regional</v>
          </cell>
          <cell r="O5339" t="str">
            <v>San José Oeste</v>
          </cell>
          <cell r="P5339" t="str">
            <v>Servicios Administrativos Y Financieros / Gestión De Juntas</v>
          </cell>
        </row>
        <row r="5340">
          <cell r="N5340" t="str">
            <v>Dirección Regional</v>
          </cell>
          <cell r="O5340" t="str">
            <v>San José Oeste</v>
          </cell>
          <cell r="P5340" t="str">
            <v>Servicios Administrativos Y Financieros / Gestión De Recursos Humanos</v>
          </cell>
        </row>
        <row r="5341">
          <cell r="N5341" t="str">
            <v>Dirección Regional</v>
          </cell>
          <cell r="O5341" t="str">
            <v>Santa Cruz</v>
          </cell>
          <cell r="P5341" t="str">
            <v>Asesoría Pedagógica</v>
          </cell>
        </row>
        <row r="5342">
          <cell r="N5342" t="str">
            <v>Dirección Regional</v>
          </cell>
          <cell r="O5342" t="str">
            <v>Santa Cruz</v>
          </cell>
          <cell r="P5342" t="str">
            <v>Dirección Regional</v>
          </cell>
        </row>
        <row r="5343">
          <cell r="N5343" t="str">
            <v>Dirección Regional</v>
          </cell>
          <cell r="O5343" t="str">
            <v>Santa Cruz</v>
          </cell>
          <cell r="P5343" t="str">
            <v>Oficinas De Supervisión</v>
          </cell>
        </row>
        <row r="5344">
          <cell r="N5344" t="str">
            <v>Dirección Regional</v>
          </cell>
          <cell r="O5344" t="str">
            <v>Santa Cruz</v>
          </cell>
          <cell r="P5344" t="str">
            <v>Servicios Administrativos Y Financieros</v>
          </cell>
        </row>
        <row r="5345">
          <cell r="N5345" t="str">
            <v>Dirección Regional</v>
          </cell>
          <cell r="O5345" t="str">
            <v>Santa Cruz</v>
          </cell>
          <cell r="P5345" t="str">
            <v>Servicios Administrativos Y Financieros / Gestión De Juntas</v>
          </cell>
        </row>
        <row r="5346">
          <cell r="N5346" t="str">
            <v>Dirección Regional</v>
          </cell>
          <cell r="O5346" t="str">
            <v>Santa Cruz</v>
          </cell>
          <cell r="P5346" t="str">
            <v>Servicios Administrativos Y Financieros / Gestión De Recursos Humanos</v>
          </cell>
        </row>
        <row r="5347">
          <cell r="N5347" t="str">
            <v>Dirección Regional</v>
          </cell>
          <cell r="O5347" t="str">
            <v>Sarapiquí</v>
          </cell>
          <cell r="P5347" t="str">
            <v>Asesoría Pedagógica</v>
          </cell>
        </row>
        <row r="5348">
          <cell r="N5348" t="str">
            <v>Dirección Regional</v>
          </cell>
          <cell r="O5348" t="str">
            <v>Sarapiquí</v>
          </cell>
          <cell r="P5348" t="str">
            <v>Dirección Regional</v>
          </cell>
        </row>
        <row r="5349">
          <cell r="N5349" t="str">
            <v>Dirección Regional</v>
          </cell>
          <cell r="O5349" t="str">
            <v>Sarapiquí</v>
          </cell>
          <cell r="P5349" t="str">
            <v>Oficinas De Supervisión</v>
          </cell>
        </row>
        <row r="5350">
          <cell r="N5350" t="str">
            <v>Dirección Regional</v>
          </cell>
          <cell r="O5350" t="str">
            <v>Sarapiquí</v>
          </cell>
          <cell r="P5350" t="str">
            <v>Servicios Administrativos Y Financieros</v>
          </cell>
        </row>
        <row r="5351">
          <cell r="N5351" t="str">
            <v>Dirección Regional</v>
          </cell>
          <cell r="O5351" t="str">
            <v>Sarapiquí</v>
          </cell>
          <cell r="P5351" t="str">
            <v>Servicios Administrativos Y Financieros / Gestión De Juntas</v>
          </cell>
        </row>
        <row r="5352">
          <cell r="N5352" t="str">
            <v>Dirección Regional</v>
          </cell>
          <cell r="O5352" t="str">
            <v>Sarapiquí</v>
          </cell>
          <cell r="P5352" t="str">
            <v>Servicios Administrativos Y Financieros / Gestión De Recursos Humanos</v>
          </cell>
        </row>
        <row r="5353">
          <cell r="N5353" t="str">
            <v>Dirección Regional</v>
          </cell>
          <cell r="O5353" t="str">
            <v>Sulá</v>
          </cell>
          <cell r="P5353" t="str">
            <v>Asesoría Pedagógica</v>
          </cell>
        </row>
        <row r="5354">
          <cell r="N5354" t="str">
            <v>Dirección Regional</v>
          </cell>
          <cell r="O5354" t="str">
            <v>Sulá</v>
          </cell>
          <cell r="P5354" t="str">
            <v>Dirección Regional</v>
          </cell>
        </row>
        <row r="5355">
          <cell r="N5355" t="str">
            <v>Dirección Regional</v>
          </cell>
          <cell r="O5355" t="str">
            <v>Sulá</v>
          </cell>
          <cell r="P5355" t="str">
            <v>Oficinas De Supervisión</v>
          </cell>
        </row>
        <row r="5356">
          <cell r="N5356" t="str">
            <v>Dirección Regional</v>
          </cell>
          <cell r="O5356" t="str">
            <v>Sulá</v>
          </cell>
          <cell r="P5356" t="str">
            <v>Servicios Administrativos Y Financieros</v>
          </cell>
        </row>
        <row r="5357">
          <cell r="N5357" t="str">
            <v>Dirección Regional</v>
          </cell>
          <cell r="O5357" t="str">
            <v>Sulá</v>
          </cell>
          <cell r="P5357" t="str">
            <v>Servicios Administrativos Y Financieros / Gestión De Juntas</v>
          </cell>
        </row>
        <row r="5358">
          <cell r="N5358" t="str">
            <v>Dirección Regional</v>
          </cell>
          <cell r="O5358" t="str">
            <v>Sulá</v>
          </cell>
          <cell r="P5358" t="str">
            <v>Servicios Administrativos Y Financieros / Gestión De Recursos Humanos</v>
          </cell>
        </row>
        <row r="5359">
          <cell r="N5359" t="str">
            <v>Dirección Regional</v>
          </cell>
          <cell r="O5359" t="str">
            <v>Turrialba</v>
          </cell>
          <cell r="P5359" t="str">
            <v>Asesoría Pedagógica</v>
          </cell>
        </row>
        <row r="5360">
          <cell r="N5360" t="str">
            <v>Dirección Regional</v>
          </cell>
          <cell r="O5360" t="str">
            <v>Turrialba</v>
          </cell>
          <cell r="P5360" t="str">
            <v>Dirección Regional</v>
          </cell>
        </row>
        <row r="5361">
          <cell r="N5361" t="str">
            <v>Dirección Regional</v>
          </cell>
          <cell r="O5361" t="str">
            <v>Turrialba</v>
          </cell>
          <cell r="P5361" t="str">
            <v>Oficinas De Supervisión</v>
          </cell>
        </row>
        <row r="5362">
          <cell r="N5362" t="str">
            <v>Dirección Regional</v>
          </cell>
          <cell r="O5362" t="str">
            <v>Turrialba</v>
          </cell>
          <cell r="P5362" t="str">
            <v>Servicios Administrativos Y Financieros</v>
          </cell>
        </row>
        <row r="5363">
          <cell r="N5363" t="str">
            <v>Dirección Regional</v>
          </cell>
          <cell r="O5363" t="str">
            <v>Turrialba</v>
          </cell>
          <cell r="P5363" t="str">
            <v>Servicios Administrativos Y Financieros / Gestión De Juntas</v>
          </cell>
        </row>
        <row r="5364">
          <cell r="N5364" t="str">
            <v>Dirección Regional</v>
          </cell>
          <cell r="O5364" t="str">
            <v>Turrialba</v>
          </cell>
          <cell r="P5364" t="str">
            <v>Servicios Administrativos Y Financieros / Gestión De Recursos Humanos</v>
          </cell>
        </row>
        <row r="5365">
          <cell r="N5365" t="str">
            <v>Oficina Central</v>
          </cell>
          <cell r="O5365" t="str">
            <v>Archivo Central</v>
          </cell>
          <cell r="P5365" t="str">
            <v>Archivo Central</v>
          </cell>
        </row>
        <row r="5366">
          <cell r="N5366" t="str">
            <v>Oficina Central</v>
          </cell>
          <cell r="O5366" t="str">
            <v>Auditoría Interna</v>
          </cell>
          <cell r="P5366" t="str">
            <v>Depto. Auditoría Administrativa</v>
          </cell>
        </row>
        <row r="5367">
          <cell r="N5367" t="str">
            <v>Oficina Central</v>
          </cell>
          <cell r="O5367" t="str">
            <v>Auditoría Interna</v>
          </cell>
          <cell r="P5367" t="str">
            <v>Depto. Auditoría De Evaluación Y Cumplimiento</v>
          </cell>
        </row>
        <row r="5368">
          <cell r="N5368" t="str">
            <v>Oficina Central</v>
          </cell>
          <cell r="O5368" t="str">
            <v>Auditoría Interna</v>
          </cell>
          <cell r="P5368" t="str">
            <v>Depto. Auditoría De Programas</v>
          </cell>
        </row>
        <row r="5369">
          <cell r="N5369" t="str">
            <v>Oficina Central</v>
          </cell>
          <cell r="O5369" t="str">
            <v>Auditoría Interna</v>
          </cell>
          <cell r="P5369" t="str">
            <v>Depto. Auditoría De Sistemas</v>
          </cell>
        </row>
        <row r="5370">
          <cell r="N5370" t="str">
            <v>Oficina Central</v>
          </cell>
          <cell r="O5370" t="str">
            <v>Auditoría Interna</v>
          </cell>
          <cell r="P5370" t="str">
            <v>Depto. Auditoría Especial De Denuncias</v>
          </cell>
        </row>
        <row r="5371">
          <cell r="N5371" t="str">
            <v>Oficina Central</v>
          </cell>
          <cell r="O5371" t="str">
            <v>Auditoría Interna</v>
          </cell>
          <cell r="P5371" t="str">
            <v>Depto. Legal</v>
          </cell>
        </row>
        <row r="5372">
          <cell r="N5372" t="str">
            <v>Oficina Central</v>
          </cell>
          <cell r="O5372" t="str">
            <v>Auditoría Interna</v>
          </cell>
          <cell r="P5372" t="str">
            <v>Dirección De Auditoría Interna</v>
          </cell>
        </row>
        <row r="5373">
          <cell r="N5373" t="str">
            <v>Oficina Central</v>
          </cell>
          <cell r="O5373" t="str">
            <v>Auditoría Interna</v>
          </cell>
          <cell r="P5373" t="str">
            <v>Proceso De Calidad (Dirección)</v>
          </cell>
        </row>
        <row r="5374">
          <cell r="N5374" t="str">
            <v>Oficina Central</v>
          </cell>
          <cell r="O5374" t="str">
            <v>Auditoría Interna</v>
          </cell>
          <cell r="P5374" t="str">
            <v>Unidad De Documentación Interna Y Legalización De Libros</v>
          </cell>
        </row>
        <row r="5375">
          <cell r="N5375" t="str">
            <v>Oficina Central</v>
          </cell>
          <cell r="O5375" t="str">
            <v>Centro Nacional De Recursos Para La Educación Inclusiva</v>
          </cell>
          <cell r="P5375" t="str">
            <v>Centro Nacional De Recursos Para La Educación Inclusiva</v>
          </cell>
        </row>
        <row r="5376">
          <cell r="N5376" t="str">
            <v>Oficina Central</v>
          </cell>
          <cell r="O5376" t="str">
            <v>CONESUP</v>
          </cell>
          <cell r="P5376" t="str">
            <v>CONESUP</v>
          </cell>
        </row>
        <row r="5377">
          <cell r="N5377" t="str">
            <v>Oficina Central</v>
          </cell>
          <cell r="O5377" t="str">
            <v>CONESUP</v>
          </cell>
          <cell r="P5377" t="str">
            <v>Depto. Análisis Técnico Y Curricular</v>
          </cell>
        </row>
        <row r="5378">
          <cell r="N5378" t="str">
            <v>Oficina Central</v>
          </cell>
          <cell r="O5378" t="str">
            <v>CONESUP</v>
          </cell>
          <cell r="P5378" t="str">
            <v>Depto. Asesoría Jurídica</v>
          </cell>
        </row>
        <row r="5379">
          <cell r="N5379" t="str">
            <v>Oficina Central</v>
          </cell>
          <cell r="O5379" t="str">
            <v>CONESUP</v>
          </cell>
          <cell r="P5379" t="str">
            <v>Depto. Gestión Administrativa</v>
          </cell>
        </row>
        <row r="5380">
          <cell r="N5380" t="str">
            <v>Oficina Central</v>
          </cell>
          <cell r="O5380" t="str">
            <v>CONESUP</v>
          </cell>
          <cell r="P5380" t="str">
            <v>Depto. Inspección E Inscripción De Títulos</v>
          </cell>
        </row>
        <row r="5381">
          <cell r="N5381" t="str">
            <v>Oficina Central</v>
          </cell>
          <cell r="O5381" t="str">
            <v>CONESUP</v>
          </cell>
          <cell r="P5381" t="str">
            <v>Dirección Ejecutiva</v>
          </cell>
        </row>
        <row r="5382">
          <cell r="N5382" t="str">
            <v>Oficina Central</v>
          </cell>
          <cell r="O5382" t="str">
            <v>Consejo Superior De Educación</v>
          </cell>
          <cell r="P5382" t="str">
            <v>Consejo Superior De Educación</v>
          </cell>
        </row>
        <row r="5383">
          <cell r="N5383" t="str">
            <v>Oficina Central</v>
          </cell>
          <cell r="O5383" t="str">
            <v>Contraloría De Derechos Estudiantiles</v>
          </cell>
          <cell r="P5383" t="str">
            <v>Contraloría De Derechos Estudiantiles</v>
          </cell>
        </row>
        <row r="5384">
          <cell r="N5384" t="str">
            <v>Oficina Central</v>
          </cell>
          <cell r="O5384" t="str">
            <v>Despacho Ministro</v>
          </cell>
          <cell r="P5384" t="str">
            <v>Despacho Ministro</v>
          </cell>
        </row>
        <row r="5385">
          <cell r="N5385" t="str">
            <v>Oficina Central</v>
          </cell>
          <cell r="O5385" t="str">
            <v>Despacho Viceministro Académico</v>
          </cell>
          <cell r="P5385" t="str">
            <v>Despacho Viceministro Académico</v>
          </cell>
        </row>
        <row r="5386">
          <cell r="N5386" t="str">
            <v>Oficina Central</v>
          </cell>
          <cell r="O5386" t="str">
            <v>Despacho Viceministro Administrativo</v>
          </cell>
          <cell r="P5386" t="str">
            <v>Despacho Viceministro Administrativo</v>
          </cell>
        </row>
        <row r="5387">
          <cell r="N5387" t="str">
            <v>Oficina Central</v>
          </cell>
          <cell r="O5387" t="str">
            <v>Despacho Viceministro Planificación Y Coordinación Regional</v>
          </cell>
          <cell r="P5387" t="str">
            <v>Despacho Viceministro Planificación Y Coordinación Regional</v>
          </cell>
        </row>
        <row r="5388">
          <cell r="N5388" t="str">
            <v>Oficina Central</v>
          </cell>
          <cell r="O5388" t="str">
            <v>Dirección De Asuntos Internacionales Y Cooperación</v>
          </cell>
          <cell r="P5388" t="str">
            <v>Dirección De Asuntos Internacionales Y Cooperación</v>
          </cell>
        </row>
        <row r="5389">
          <cell r="N5389" t="str">
            <v>Oficina Central</v>
          </cell>
          <cell r="O5389" t="str">
            <v>Dirección De Asuntos Jurídicos</v>
          </cell>
          <cell r="P5389" t="str">
            <v>Depto. Consulta Y Asesoría Jurídica</v>
          </cell>
        </row>
        <row r="5390">
          <cell r="N5390" t="str">
            <v>Oficina Central</v>
          </cell>
          <cell r="O5390" t="str">
            <v>Dirección De Asuntos Jurídicos</v>
          </cell>
          <cell r="P5390" t="str">
            <v>Depto. Contratación Y Coordinación Interinstitucional</v>
          </cell>
        </row>
        <row r="5391">
          <cell r="N5391" t="str">
            <v>Oficina Central</v>
          </cell>
          <cell r="O5391" t="str">
            <v>Dirección De Asuntos Jurídicos</v>
          </cell>
          <cell r="P5391" t="str">
            <v>Depto. Procesal Y Procedimental</v>
          </cell>
        </row>
        <row r="5392">
          <cell r="N5392" t="str">
            <v>Oficina Central</v>
          </cell>
          <cell r="O5392" t="str">
            <v>Dirección De Asuntos Jurídicos</v>
          </cell>
          <cell r="P5392" t="str">
            <v>Dirección De Asuntos Jurídicos</v>
          </cell>
        </row>
        <row r="5393">
          <cell r="N5393" t="str">
            <v>Oficina Central</v>
          </cell>
          <cell r="O5393" t="str">
            <v>Dirección De Contraloría De Servicios</v>
          </cell>
          <cell r="P5393" t="str">
            <v>Depto. Atención Al Usuario</v>
          </cell>
        </row>
        <row r="5394">
          <cell r="N5394" t="str">
            <v>Oficina Central</v>
          </cell>
          <cell r="O5394" t="str">
            <v>Dirección De Contraloría De Servicios</v>
          </cell>
          <cell r="P5394" t="str">
            <v>Depto. Mejora Continua</v>
          </cell>
        </row>
        <row r="5395">
          <cell r="N5395" t="str">
            <v>Oficina Central</v>
          </cell>
          <cell r="O5395" t="str">
            <v>Dirección De Contraloría De Servicios</v>
          </cell>
          <cell r="P5395" t="str">
            <v>Dirección De Contraloría De Servicios</v>
          </cell>
        </row>
        <row r="5396">
          <cell r="N5396" t="str">
            <v>Oficina Central</v>
          </cell>
          <cell r="O5396" t="str">
            <v>Dirección De Desarrollo Curricular</v>
          </cell>
          <cell r="P5396" t="str">
            <v>Depto. Apoyos Educativos Para El Estudiantado Con Discapacidad</v>
          </cell>
        </row>
        <row r="5397">
          <cell r="N5397" t="str">
            <v>Oficina Central</v>
          </cell>
          <cell r="O5397" t="str">
            <v>Dirección De Desarrollo Curricular</v>
          </cell>
          <cell r="P5397" t="str">
            <v>Depto. Educación De La Primera Infancia</v>
          </cell>
        </row>
        <row r="5398">
          <cell r="N5398" t="str">
            <v>Oficina Central</v>
          </cell>
          <cell r="O5398" t="str">
            <v>Dirección De Desarrollo Curricular</v>
          </cell>
          <cell r="P5398" t="str">
            <v>Depto. Educación De Personas Jóvenes Y Adultas</v>
          </cell>
        </row>
        <row r="5399">
          <cell r="N5399" t="str">
            <v>Oficina Central</v>
          </cell>
          <cell r="O5399" t="str">
            <v>Dirección De Desarrollo Curricular</v>
          </cell>
          <cell r="P5399" t="str">
            <v>Depto. Educación Intercultural</v>
          </cell>
        </row>
        <row r="5400">
          <cell r="N5400" t="str">
            <v>Oficina Central</v>
          </cell>
          <cell r="O5400" t="str">
            <v>Dirección De Desarrollo Curricular</v>
          </cell>
          <cell r="P5400" t="str">
            <v>Depto. Educación Intercultural / U. Contextualización Y Pertinencia Cultural</v>
          </cell>
        </row>
        <row r="5401">
          <cell r="N5401" t="str">
            <v>Oficina Central</v>
          </cell>
          <cell r="O5401" t="str">
            <v>Dirección De Desarrollo Curricular</v>
          </cell>
          <cell r="P5401" t="str">
            <v>Depto. Educación Intercultural / U. Educación Indígena</v>
          </cell>
        </row>
        <row r="5402">
          <cell r="N5402" t="str">
            <v>Oficina Central</v>
          </cell>
          <cell r="O5402" t="str">
            <v>Dirección De Desarrollo Curricular</v>
          </cell>
          <cell r="P5402" t="str">
            <v>Depto. Educación Religiosa</v>
          </cell>
        </row>
        <row r="5403">
          <cell r="N5403" t="str">
            <v>Oficina Central</v>
          </cell>
          <cell r="O5403" t="str">
            <v>Dirección De Desarrollo Curricular</v>
          </cell>
          <cell r="P5403" t="str">
            <v>Depto. Evaluación De Los Aprendizajes</v>
          </cell>
        </row>
        <row r="5404">
          <cell r="N5404" t="str">
            <v>Oficina Central</v>
          </cell>
          <cell r="O5404" t="str">
            <v>Dirección De Desarrollo Curricular</v>
          </cell>
          <cell r="P5404" t="str">
            <v>Depto. I Y Ii Ciclos</v>
          </cell>
        </row>
        <row r="5405">
          <cell r="N5405" t="str">
            <v>Oficina Central</v>
          </cell>
          <cell r="O5405" t="str">
            <v>Dirección De Desarrollo Curricular</v>
          </cell>
          <cell r="P5405" t="str">
            <v>Depto. Iii Ciclo Y Educación Diversificada</v>
          </cell>
        </row>
        <row r="5406">
          <cell r="N5406" t="str">
            <v>Oficina Central</v>
          </cell>
          <cell r="O5406" t="str">
            <v>Dirección De Desarrollo Curricular</v>
          </cell>
          <cell r="P5406" t="str">
            <v>Dirección De Desarrollo Curricular</v>
          </cell>
        </row>
        <row r="5407">
          <cell r="N5407" t="str">
            <v>Oficina Central</v>
          </cell>
          <cell r="O5407" t="str">
            <v>Dirección De Desarrollo Curricular</v>
          </cell>
          <cell r="P5407" t="str">
            <v>Dirección De Desarrollo Curricular / U. Alta Dotación, Talentos Y Creatividad</v>
          </cell>
        </row>
        <row r="5408">
          <cell r="N5408" t="str">
            <v>Oficina Central</v>
          </cell>
          <cell r="O5408" t="str">
            <v>Dirección De Educación Privada</v>
          </cell>
          <cell r="P5408" t="str">
            <v>Depto. Análisis Técnico</v>
          </cell>
        </row>
        <row r="5409">
          <cell r="N5409" t="str">
            <v>Oficina Central</v>
          </cell>
          <cell r="O5409" t="str">
            <v>Dirección De Educación Privada</v>
          </cell>
          <cell r="P5409" t="str">
            <v>Depto. Fiscalización</v>
          </cell>
        </row>
        <row r="5410">
          <cell r="N5410" t="str">
            <v>Oficina Central</v>
          </cell>
          <cell r="O5410" t="str">
            <v>Dirección De Educación Privada</v>
          </cell>
          <cell r="P5410" t="str">
            <v>Dirección De Educación Privada</v>
          </cell>
        </row>
        <row r="5411">
          <cell r="N5411" t="str">
            <v>Oficina Central</v>
          </cell>
          <cell r="O5411" t="str">
            <v>Dirección De Educación Técnica Y Capacidades Emprendedoras</v>
          </cell>
          <cell r="P5411" t="str">
            <v>Depto. Especialidades Técnicas</v>
          </cell>
        </row>
        <row r="5412">
          <cell r="N5412" t="str">
            <v>Oficina Central</v>
          </cell>
          <cell r="O5412" t="str">
            <v>Dirección De Educación Técnica Y Capacidades Emprendedoras</v>
          </cell>
          <cell r="P5412" t="str">
            <v>Depto. Gestión De Empresas Y Educación Cooperativa</v>
          </cell>
        </row>
        <row r="5413">
          <cell r="N5413" t="str">
            <v>Oficina Central</v>
          </cell>
          <cell r="O5413" t="str">
            <v>Dirección De Educación Técnica Y Capacidades Emprendedoras</v>
          </cell>
          <cell r="P5413" t="str">
            <v>Depto. Vinculación Con La Empresa Y La Comunidad</v>
          </cell>
        </row>
        <row r="5414">
          <cell r="N5414" t="str">
            <v>Oficina Central</v>
          </cell>
          <cell r="O5414" t="str">
            <v>Dirección De Educación Técnica Y Capacidades Emprendedoras</v>
          </cell>
          <cell r="P5414" t="str">
            <v>Dirección De Educación Técnica Y Capacidades Emprendedoras</v>
          </cell>
        </row>
        <row r="5415">
          <cell r="N5415" t="str">
            <v>Oficina Central</v>
          </cell>
          <cell r="O5415" t="str">
            <v>Dirección De Gestión Y Desarrollo Regional</v>
          </cell>
          <cell r="P5415" t="str">
            <v>Depto. Desarrollo Organizacional</v>
          </cell>
        </row>
        <row r="5416">
          <cell r="N5416" t="str">
            <v>Oficina Central</v>
          </cell>
          <cell r="O5416" t="str">
            <v>Dirección De Gestión Y Desarrollo Regional</v>
          </cell>
          <cell r="P5416" t="str">
            <v>Depto. Gestión Administrativa Regional</v>
          </cell>
        </row>
        <row r="5417">
          <cell r="N5417" t="str">
            <v>Oficina Central</v>
          </cell>
          <cell r="O5417" t="str">
            <v>Dirección De Gestión Y Desarrollo Regional</v>
          </cell>
          <cell r="P5417" t="str">
            <v>Depto. Gestión De Juntas</v>
          </cell>
        </row>
        <row r="5418">
          <cell r="N5418" t="str">
            <v>Oficina Central</v>
          </cell>
          <cell r="O5418" t="str">
            <v>Dirección De Gestión Y Desarrollo Regional</v>
          </cell>
          <cell r="P5418" t="str">
            <v>Depto. Supervisión Educativa</v>
          </cell>
        </row>
        <row r="5419">
          <cell r="N5419" t="str">
            <v>Oficina Central</v>
          </cell>
          <cell r="O5419" t="str">
            <v>Dirección De Gestión Y Desarrollo Regional</v>
          </cell>
          <cell r="P5419" t="str">
            <v>Dirección De Gestión Y Desarrollo Regional</v>
          </cell>
        </row>
        <row r="5420">
          <cell r="N5420" t="str">
            <v>Oficina Central</v>
          </cell>
          <cell r="O5420" t="str">
            <v>Dirección De Gestión Y Evaluación De La Calidad</v>
          </cell>
          <cell r="P5420" t="str">
            <v>Depto. Evaluación Académica Y Certificación</v>
          </cell>
        </row>
        <row r="5421">
          <cell r="N5421" t="str">
            <v>Oficina Central</v>
          </cell>
          <cell r="O5421" t="str">
            <v>Dirección De Gestión Y Evaluación De La Calidad</v>
          </cell>
          <cell r="P5421" t="str">
            <v>Depto. Evaluación De La Calidad</v>
          </cell>
        </row>
        <row r="5422">
          <cell r="N5422" t="str">
            <v>Oficina Central</v>
          </cell>
          <cell r="O5422" t="str">
            <v>Dirección De Gestión Y Evaluación De La Calidad</v>
          </cell>
          <cell r="P5422" t="str">
            <v>Dirección De Gestión Y Evaluación De La Calidad</v>
          </cell>
        </row>
        <row r="5423">
          <cell r="N5423" t="str">
            <v>Oficina Central</v>
          </cell>
          <cell r="O5423" t="str">
            <v>Dirección De Informática De Gestión</v>
          </cell>
          <cell r="P5423" t="str">
            <v>Depto. Adquisición Tecnológica</v>
          </cell>
        </row>
        <row r="5424">
          <cell r="N5424" t="str">
            <v>Oficina Central</v>
          </cell>
          <cell r="O5424" t="str">
            <v>Dirección De Informática De Gestión</v>
          </cell>
          <cell r="P5424" t="str">
            <v>Depto. Bases De Datos Y Seguridad</v>
          </cell>
        </row>
        <row r="5425">
          <cell r="N5425" t="str">
            <v>Oficina Central</v>
          </cell>
          <cell r="O5425" t="str">
            <v>Dirección De Informática De Gestión</v>
          </cell>
          <cell r="P5425" t="str">
            <v>Depto. Gestión Y Control Informático</v>
          </cell>
        </row>
        <row r="5426">
          <cell r="N5426" t="str">
            <v>Oficina Central</v>
          </cell>
          <cell r="O5426" t="str">
            <v>Dirección De Informática De Gestión</v>
          </cell>
          <cell r="P5426" t="str">
            <v>Depto. Redes Y Telecomunicaciones</v>
          </cell>
        </row>
        <row r="5427">
          <cell r="N5427" t="str">
            <v>Oficina Central</v>
          </cell>
          <cell r="O5427" t="str">
            <v>Dirección De Informática De Gestión</v>
          </cell>
          <cell r="P5427" t="str">
            <v>Depto. Sistemas De Información</v>
          </cell>
        </row>
        <row r="5428">
          <cell r="N5428" t="str">
            <v>Oficina Central</v>
          </cell>
          <cell r="O5428" t="str">
            <v>Dirección De Informática De Gestión</v>
          </cell>
          <cell r="P5428" t="str">
            <v>Depto. Soporte Técnico</v>
          </cell>
        </row>
        <row r="5429">
          <cell r="N5429" t="str">
            <v>Oficina Central</v>
          </cell>
          <cell r="O5429" t="str">
            <v>Dirección De Informática De Gestión</v>
          </cell>
          <cell r="P5429" t="str">
            <v>Dirección De Informática De Gestión</v>
          </cell>
        </row>
        <row r="5430">
          <cell r="N5430" t="str">
            <v>Oficina Central</v>
          </cell>
          <cell r="O5430" t="str">
            <v>Dirección De Infraestructura Educativa</v>
          </cell>
          <cell r="P5430" t="str">
            <v>Depto. Desarrollo De Obra</v>
          </cell>
        </row>
        <row r="5431">
          <cell r="N5431" t="str">
            <v>Oficina Central</v>
          </cell>
          <cell r="O5431" t="str">
            <v>Dirección De Infraestructura Educativa</v>
          </cell>
          <cell r="P5431" t="str">
            <v>Depto. Mantenimiento</v>
          </cell>
        </row>
        <row r="5432">
          <cell r="N5432" t="str">
            <v>Oficina Central</v>
          </cell>
          <cell r="O5432" t="str">
            <v>Dirección De Infraestructura Educativa</v>
          </cell>
          <cell r="P5432" t="str">
            <v>Depto. Procesos Y Soporte</v>
          </cell>
        </row>
        <row r="5433">
          <cell r="N5433" t="str">
            <v>Oficina Central</v>
          </cell>
          <cell r="O5433" t="str">
            <v>Dirección De Infraestructura Educativa</v>
          </cell>
          <cell r="P5433" t="str">
            <v>Depto. Programación Y Seguimiento</v>
          </cell>
        </row>
        <row r="5434">
          <cell r="N5434" t="str">
            <v>Oficina Central</v>
          </cell>
          <cell r="O5434" t="str">
            <v>Dirección De Infraestructura Educativa</v>
          </cell>
          <cell r="P5434" t="str">
            <v>Dirección De Infraestructura Educativa</v>
          </cell>
        </row>
        <row r="5435">
          <cell r="N5435" t="str">
            <v>Oficina Central</v>
          </cell>
          <cell r="O5435" t="str">
            <v>Dirección De Planificación Institucional</v>
          </cell>
          <cell r="P5435" t="str">
            <v>Depto. Análisis Estadístico</v>
          </cell>
        </row>
        <row r="5436">
          <cell r="N5436" t="str">
            <v>Oficina Central</v>
          </cell>
          <cell r="O5436" t="str">
            <v>Dirección De Planificación Institucional</v>
          </cell>
          <cell r="P5436" t="str">
            <v>Depto. Control Interno Y Gestión Del Riesgo</v>
          </cell>
        </row>
        <row r="5437">
          <cell r="N5437" t="str">
            <v>Oficina Central</v>
          </cell>
          <cell r="O5437" t="str">
            <v>Dirección De Planificación Institucional</v>
          </cell>
          <cell r="P5437" t="str">
            <v>Depto. Desarrollo De Servicios Educativos</v>
          </cell>
        </row>
        <row r="5438">
          <cell r="N5438" t="str">
            <v>Oficina Central</v>
          </cell>
          <cell r="O5438" t="str">
            <v>Dirección De Planificación Institucional</v>
          </cell>
          <cell r="P5438" t="str">
            <v>Depto. Estudios E Investigación Educativa</v>
          </cell>
        </row>
        <row r="5439">
          <cell r="N5439" t="str">
            <v>Oficina Central</v>
          </cell>
          <cell r="O5439" t="str">
            <v>Dirección De Planificación Institucional</v>
          </cell>
          <cell r="P5439" t="str">
            <v>Depto. Formulación Presupuestaria</v>
          </cell>
        </row>
        <row r="5440">
          <cell r="N5440" t="str">
            <v>Oficina Central</v>
          </cell>
          <cell r="O5440" t="str">
            <v>Dirección De Planificación Institucional</v>
          </cell>
          <cell r="P5440" t="str">
            <v>Depto. Programación Y Evaluación</v>
          </cell>
        </row>
        <row r="5441">
          <cell r="N5441" t="str">
            <v>Oficina Central</v>
          </cell>
          <cell r="O5441" t="str">
            <v>Dirección De Planificación Institucional</v>
          </cell>
          <cell r="P5441" t="str">
            <v>Dirección De Planificación Institucional</v>
          </cell>
        </row>
        <row r="5442">
          <cell r="N5442" t="str">
            <v>Oficina Central</v>
          </cell>
          <cell r="O5442" t="str">
            <v>Dirección De Prensa Y Relaciones Públicas</v>
          </cell>
          <cell r="P5442" t="str">
            <v>Dirección De Prensa Y Relaciones Públicas</v>
          </cell>
        </row>
        <row r="5443">
          <cell r="N5443" t="str">
            <v>Oficina Central</v>
          </cell>
          <cell r="O5443" t="str">
            <v>Dirección De Programas De Equidad</v>
          </cell>
          <cell r="P5443" t="str">
            <v>Depto. Alimentación Y Nutrición</v>
          </cell>
        </row>
        <row r="5444">
          <cell r="N5444" t="str">
            <v>Oficina Central</v>
          </cell>
          <cell r="O5444" t="str">
            <v>Dirección De Programas De Equidad</v>
          </cell>
          <cell r="P5444" t="str">
            <v>Depto. Planificación Y Evaluación De Impacto</v>
          </cell>
        </row>
        <row r="5445">
          <cell r="N5445" t="str">
            <v>Oficina Central</v>
          </cell>
          <cell r="O5445" t="str">
            <v>Dirección De Programas De Equidad</v>
          </cell>
          <cell r="P5445" t="str">
            <v>Depto. Supervisión Y Control</v>
          </cell>
        </row>
        <row r="5446">
          <cell r="N5446" t="str">
            <v>Oficina Central</v>
          </cell>
          <cell r="O5446" t="str">
            <v>Dirección De Programas De Equidad</v>
          </cell>
          <cell r="P5446" t="str">
            <v>Depto. Transporte Estudiantil</v>
          </cell>
        </row>
        <row r="5447">
          <cell r="N5447" t="str">
            <v>Oficina Central</v>
          </cell>
          <cell r="O5447" t="str">
            <v>Dirección De Programas De Equidad</v>
          </cell>
          <cell r="P5447" t="str">
            <v>Dirección De Programas De Equidad</v>
          </cell>
        </row>
        <row r="5448">
          <cell r="N5448" t="str">
            <v>Oficina Central</v>
          </cell>
          <cell r="O5448" t="str">
            <v>Dirección De Proveeduría Institucional</v>
          </cell>
          <cell r="P5448" t="str">
            <v>Depto. Administración De Bienes</v>
          </cell>
        </row>
        <row r="5449">
          <cell r="N5449" t="str">
            <v>Oficina Central</v>
          </cell>
          <cell r="O5449" t="str">
            <v>Dirección De Proveeduría Institucional</v>
          </cell>
          <cell r="P5449" t="str">
            <v>Depto. Contratación Administrativa</v>
          </cell>
        </row>
        <row r="5450">
          <cell r="N5450" t="str">
            <v>Oficina Central</v>
          </cell>
          <cell r="O5450" t="str">
            <v>Dirección De Proveeduría Institucional</v>
          </cell>
          <cell r="P5450" t="str">
            <v>Depto. Fiscalización De La Ejecución Contractual</v>
          </cell>
        </row>
        <row r="5451">
          <cell r="N5451" t="str">
            <v>Oficina Central</v>
          </cell>
          <cell r="O5451" t="str">
            <v>Dirección De Proveeduría Institucional</v>
          </cell>
          <cell r="P5451" t="str">
            <v>Depto. Planificación Y Programación De Adquisiciones</v>
          </cell>
        </row>
        <row r="5452">
          <cell r="N5452" t="str">
            <v>Oficina Central</v>
          </cell>
          <cell r="O5452" t="str">
            <v>Dirección De Proveeduría Institucional</v>
          </cell>
          <cell r="P5452" t="str">
            <v>Dirección De Proveeduría Institucional</v>
          </cell>
        </row>
        <row r="5453">
          <cell r="N5453" t="str">
            <v>Oficina Central</v>
          </cell>
          <cell r="O5453" t="str">
            <v>Dirección De Recursos Humanos</v>
          </cell>
          <cell r="P5453" t="str">
            <v>Depto. Asignación Del Recurso Humano</v>
          </cell>
        </row>
        <row r="5454">
          <cell r="N5454" t="str">
            <v>Oficina Central</v>
          </cell>
          <cell r="O5454" t="str">
            <v>Dirección De Recursos Humanos</v>
          </cell>
          <cell r="P5454" t="str">
            <v>Depto. Asignación Del Recurso Humano / U. Administrativa</v>
          </cell>
        </row>
        <row r="5455">
          <cell r="N5455" t="str">
            <v>Oficina Central</v>
          </cell>
          <cell r="O5455" t="str">
            <v>Dirección De Recursos Humanos</v>
          </cell>
          <cell r="P5455" t="str">
            <v>Depto. Asignación Del Recurso Humano / U. Educación Indígena</v>
          </cell>
        </row>
        <row r="5456">
          <cell r="N5456" t="str">
            <v>Oficina Central</v>
          </cell>
          <cell r="O5456" t="str">
            <v>Dirección De Recursos Humanos</v>
          </cell>
          <cell r="P5456" t="str">
            <v>Depto. Asignación Del Recurso Humano / U. Preescolar Y Primaria</v>
          </cell>
        </row>
        <row r="5457">
          <cell r="N5457" t="str">
            <v>Oficina Central</v>
          </cell>
          <cell r="O5457" t="str">
            <v>Dirección De Recursos Humanos</v>
          </cell>
          <cell r="P5457" t="str">
            <v>Depto. Asignación Del Recurso Humano / U. Programas Especiales</v>
          </cell>
        </row>
        <row r="5458">
          <cell r="N5458" t="str">
            <v>Oficina Central</v>
          </cell>
          <cell r="O5458" t="str">
            <v>Dirección De Recursos Humanos</v>
          </cell>
          <cell r="P5458" t="str">
            <v>Depto. Asignación Del Recurso Humano / U. Secundaria Académica</v>
          </cell>
        </row>
        <row r="5459">
          <cell r="N5459" t="str">
            <v>Oficina Central</v>
          </cell>
          <cell r="O5459" t="str">
            <v>Dirección De Recursos Humanos</v>
          </cell>
          <cell r="P5459" t="str">
            <v>Depto. Asignación Del Recurso Humano / U. Secundaria Técnica</v>
          </cell>
        </row>
        <row r="5460">
          <cell r="N5460" t="str">
            <v>Oficina Central</v>
          </cell>
          <cell r="O5460" t="str">
            <v>Dirección De Recursos Humanos</v>
          </cell>
          <cell r="P5460" t="str">
            <v>Depto. Gestión De Trámites Y Servicios</v>
          </cell>
        </row>
        <row r="5461">
          <cell r="N5461" t="str">
            <v>Oficina Central</v>
          </cell>
          <cell r="O5461" t="str">
            <v>Dirección De Recursos Humanos</v>
          </cell>
          <cell r="P5461" t="str">
            <v>Depto. Gestión De Trámites Y Servicios / U. Archivo, Seguimiento Y Control Documental</v>
          </cell>
        </row>
        <row r="5462">
          <cell r="N5462" t="str">
            <v>Oficina Central</v>
          </cell>
          <cell r="O5462" t="str">
            <v>Dirección De Recursos Humanos</v>
          </cell>
          <cell r="P5462" t="str">
            <v>Depto. Gestión De Trámites Y Servicios / U. Gestión De Reclamos</v>
          </cell>
        </row>
        <row r="5463">
          <cell r="N5463" t="str">
            <v>Oficina Central</v>
          </cell>
          <cell r="O5463" t="str">
            <v>Dirección De Recursos Humanos</v>
          </cell>
          <cell r="P5463" t="str">
            <v>Depto. Gestión De Trámites Y Servicios / U. Pensiones Y Retiro Laboral</v>
          </cell>
        </row>
        <row r="5464">
          <cell r="N5464" t="str">
            <v>Oficina Central</v>
          </cell>
          <cell r="O5464" t="str">
            <v>Dirección De Recursos Humanos</v>
          </cell>
          <cell r="P5464" t="str">
            <v>Depto. Gestión De Trámites Y Servicios / U. Plataforma De Servicios</v>
          </cell>
        </row>
        <row r="5465">
          <cell r="N5465" t="str">
            <v>Oficina Central</v>
          </cell>
          <cell r="O5465" t="str">
            <v>Dirección De Recursos Humanos</v>
          </cell>
          <cell r="P5465" t="str">
            <v>Depto. Gestión Disciplinaria</v>
          </cell>
        </row>
        <row r="5466">
          <cell r="N5466" t="str">
            <v>Oficina Central</v>
          </cell>
          <cell r="O5466" t="str">
            <v>Dirección De Recursos Humanos</v>
          </cell>
          <cell r="P5466" t="str">
            <v>Depto. Gestión Disciplinaria / U. Investigación Preliminar Y Previa-Docente</v>
          </cell>
        </row>
        <row r="5467">
          <cell r="N5467" t="str">
            <v>Oficina Central</v>
          </cell>
          <cell r="O5467" t="str">
            <v>Dirección De Recursos Humanos</v>
          </cell>
          <cell r="P5467" t="str">
            <v>Depto. Gestión Disciplinaria / U. Procedimientos Administrativos</v>
          </cell>
        </row>
        <row r="5468">
          <cell r="N5468" t="str">
            <v>Oficina Central</v>
          </cell>
          <cell r="O5468" t="str">
            <v>Dirección De Recursos Humanos</v>
          </cell>
          <cell r="P5468" t="str">
            <v>Depto. Gestión Disciplinaria / U. Procedimientos Especiales</v>
          </cell>
        </row>
        <row r="5469">
          <cell r="N5469" t="str">
            <v>Oficina Central</v>
          </cell>
          <cell r="O5469" t="str">
            <v>Dirección De Recursos Humanos</v>
          </cell>
          <cell r="P5469" t="str">
            <v>Depto. Gestión Disciplinaria / U. Trámites Rápidos</v>
          </cell>
        </row>
        <row r="5470">
          <cell r="N5470" t="str">
            <v>Oficina Central</v>
          </cell>
          <cell r="O5470" t="str">
            <v>Dirección De Recursos Humanos</v>
          </cell>
          <cell r="P5470" t="str">
            <v>Depto. Promoción Del Recurso Humano</v>
          </cell>
        </row>
        <row r="5471">
          <cell r="N5471" t="str">
            <v>Oficina Central</v>
          </cell>
          <cell r="O5471" t="str">
            <v>Dirección De Recursos Humanos</v>
          </cell>
          <cell r="P5471" t="str">
            <v>Depto. Promoción Del Recurso Humano / U. Análisis Ocupacional</v>
          </cell>
        </row>
        <row r="5472">
          <cell r="N5472" t="str">
            <v>Oficina Central</v>
          </cell>
          <cell r="O5472" t="str">
            <v>Dirección De Recursos Humanos</v>
          </cell>
          <cell r="P5472" t="str">
            <v>Depto. Promoción Del Recurso Humano / U. Licencias</v>
          </cell>
        </row>
        <row r="5473">
          <cell r="N5473" t="str">
            <v>Oficina Central</v>
          </cell>
          <cell r="O5473" t="str">
            <v>Dirección De Recursos Humanos</v>
          </cell>
          <cell r="P5473" t="str">
            <v>Depto. Promoción Del Recurso Humano / U. Reclutamiento Y Selección</v>
          </cell>
        </row>
        <row r="5474">
          <cell r="N5474" t="str">
            <v>Oficina Central</v>
          </cell>
          <cell r="O5474" t="str">
            <v>Dirección De Recursos Humanos</v>
          </cell>
          <cell r="P5474" t="str">
            <v>Depto. Remuneraciones</v>
          </cell>
        </row>
        <row r="5475">
          <cell r="N5475" t="str">
            <v>Oficina Central</v>
          </cell>
          <cell r="O5475" t="str">
            <v>Dirección De Recursos Humanos</v>
          </cell>
          <cell r="P5475" t="str">
            <v>Depto. Remuneraciones / U. Cobros Administrativos</v>
          </cell>
        </row>
        <row r="5476">
          <cell r="N5476" t="str">
            <v>Oficina Central</v>
          </cell>
          <cell r="O5476" t="str">
            <v>Dirección De Recursos Humanos</v>
          </cell>
          <cell r="P5476" t="str">
            <v>Depto. Remuneraciones / U. Gestión Presupuestaria</v>
          </cell>
        </row>
        <row r="5477">
          <cell r="N5477" t="str">
            <v>Oficina Central</v>
          </cell>
          <cell r="O5477" t="str">
            <v>Dirección De Recursos Humanos</v>
          </cell>
          <cell r="P5477" t="str">
            <v>Depto. Remuneraciones / U. Planillas</v>
          </cell>
        </row>
        <row r="5478">
          <cell r="N5478" t="str">
            <v>Oficina Central</v>
          </cell>
          <cell r="O5478" t="str">
            <v>Dirección De Recursos Humanos</v>
          </cell>
          <cell r="P5478" t="str">
            <v>Depto. Servicios Médicos</v>
          </cell>
        </row>
        <row r="5479">
          <cell r="N5479" t="str">
            <v>Oficina Central</v>
          </cell>
          <cell r="O5479" t="str">
            <v>Dirección De Recursos Humanos</v>
          </cell>
          <cell r="P5479" t="str">
            <v>Dirección De Recursos Humanos</v>
          </cell>
        </row>
        <row r="5480">
          <cell r="N5480" t="str">
            <v>Oficina Central</v>
          </cell>
          <cell r="O5480" t="str">
            <v>Dirección De Recursos Humanos</v>
          </cell>
          <cell r="P5480" t="str">
            <v>Dirección De Recursos Humanos / CINT</v>
          </cell>
        </row>
        <row r="5481">
          <cell r="N5481" t="str">
            <v>Oficina Central</v>
          </cell>
          <cell r="O5481" t="str">
            <v>Dirección De Recursos Humanos</v>
          </cell>
          <cell r="P5481" t="str">
            <v>Dirección De Recursos Humanos / U. Gestión Administrativa Y Logística</v>
          </cell>
        </row>
        <row r="5482">
          <cell r="N5482" t="str">
            <v>Oficina Central</v>
          </cell>
          <cell r="O5482" t="str">
            <v>Dirección De Recursos Humanos</v>
          </cell>
          <cell r="P5482" t="str">
            <v>Dirección De Recursos Humanos / U. Gestión De La Calidad</v>
          </cell>
        </row>
        <row r="5483">
          <cell r="N5483" t="str">
            <v>Oficina Central</v>
          </cell>
          <cell r="O5483" t="str">
            <v>Dirección De Recursos Humanos</v>
          </cell>
          <cell r="P5483" t="str">
            <v>Dirección De Recursos Humanos / U. Legal</v>
          </cell>
        </row>
        <row r="5484">
          <cell r="N5484" t="str">
            <v>Oficina Central</v>
          </cell>
          <cell r="O5484" t="str">
            <v>Dirección De Recursos Humanos</v>
          </cell>
          <cell r="P5484" t="str">
            <v>Dirección De Recursos Humanos / U. Seguimiento</v>
          </cell>
        </row>
        <row r="5485">
          <cell r="N5485" t="str">
            <v>Oficina Central</v>
          </cell>
          <cell r="O5485" t="str">
            <v>DIRECCIÓN DE RECURSOS HUMANOS</v>
          </cell>
          <cell r="P5485" t="str">
            <v>DIRECCIÓN DE RECURSOS HUMANOS / U. SEGUIMIENTO</v>
          </cell>
        </row>
        <row r="5486">
          <cell r="N5486" t="str">
            <v>Oficina Central</v>
          </cell>
          <cell r="O5486" t="str">
            <v>Dirección De Recursos Humanos</v>
          </cell>
          <cell r="P5486" t="str">
            <v>Subdirección De Recursos Humanos</v>
          </cell>
        </row>
        <row r="5487">
          <cell r="N5487" t="str">
            <v>Oficina Central</v>
          </cell>
          <cell r="O5487" t="str">
            <v>Dirección De Recursos Tecnológicos En Educación</v>
          </cell>
          <cell r="P5487" t="str">
            <v>Depto. Bibliotecas Escolares Y Centros De Recursos</v>
          </cell>
        </row>
        <row r="5488">
          <cell r="N5488" t="str">
            <v>Oficina Central</v>
          </cell>
          <cell r="O5488" t="str">
            <v>Dirección De Recursos Tecnológicos En Educación</v>
          </cell>
          <cell r="P5488" t="str">
            <v>Depto. Documentación E Información Electrónica</v>
          </cell>
        </row>
        <row r="5489">
          <cell r="N5489" t="str">
            <v>Oficina Central</v>
          </cell>
          <cell r="O5489" t="str">
            <v>Dirección De Recursos Tecnológicos En Educación</v>
          </cell>
          <cell r="P5489" t="str">
            <v>Depto. Investigación, Desarrollo E Implementación</v>
          </cell>
        </row>
        <row r="5490">
          <cell r="N5490" t="str">
            <v>Oficina Central</v>
          </cell>
          <cell r="O5490" t="str">
            <v>Dirección De Recursos Tecnológicos En Educación</v>
          </cell>
          <cell r="P5490" t="str">
            <v>Depto. Producción Y Gestión De Recursos Tecnológicos</v>
          </cell>
        </row>
        <row r="5491">
          <cell r="N5491" t="str">
            <v>Oficina Central</v>
          </cell>
          <cell r="O5491" t="str">
            <v>Dirección De Recursos Tecnológicos En Educación</v>
          </cell>
          <cell r="P5491" t="str">
            <v>Dirección De Recursos Tecnológicos En Educación</v>
          </cell>
        </row>
        <row r="5492">
          <cell r="N5492" t="str">
            <v>Oficina Central</v>
          </cell>
          <cell r="O5492" t="str">
            <v>Dirección De Servicios Generales</v>
          </cell>
          <cell r="P5492" t="str">
            <v>Depto. Administración De Edificios</v>
          </cell>
        </row>
        <row r="5493">
          <cell r="N5493" t="str">
            <v>Oficina Central</v>
          </cell>
          <cell r="O5493" t="str">
            <v>Dirección De Servicios Generales</v>
          </cell>
          <cell r="P5493" t="str">
            <v>Depto. Servicios Públicos</v>
          </cell>
        </row>
        <row r="5494">
          <cell r="N5494" t="str">
            <v>Oficina Central</v>
          </cell>
          <cell r="O5494" t="str">
            <v>Dirección De Servicios Generales</v>
          </cell>
          <cell r="P5494" t="str">
            <v>Depto. Transporte</v>
          </cell>
        </row>
        <row r="5495">
          <cell r="N5495" t="str">
            <v>Oficina Central</v>
          </cell>
          <cell r="O5495" t="str">
            <v>Dirección De Vida Estudiantil</v>
          </cell>
          <cell r="P5495" t="str">
            <v>Depto. Convivencia Estudiantil</v>
          </cell>
        </row>
        <row r="5496">
          <cell r="N5496" t="str">
            <v>Oficina Central</v>
          </cell>
          <cell r="O5496" t="str">
            <v>Dirección De Vida Estudiantil</v>
          </cell>
          <cell r="P5496" t="str">
            <v>Depto. Orientación Educativa Y Vocacional</v>
          </cell>
        </row>
        <row r="5497">
          <cell r="N5497" t="str">
            <v>Oficina Central</v>
          </cell>
          <cell r="O5497" t="str">
            <v>Dirección De Vida Estudiantil</v>
          </cell>
          <cell r="P5497" t="str">
            <v>Depto. Participación Estudiantil</v>
          </cell>
        </row>
        <row r="5498">
          <cell r="N5498" t="str">
            <v>Oficina Central</v>
          </cell>
          <cell r="O5498" t="str">
            <v>Dirección De Vida Estudiantil</v>
          </cell>
          <cell r="P5498" t="str">
            <v>Depto. Salud Y Ambiente</v>
          </cell>
        </row>
        <row r="5499">
          <cell r="N5499" t="str">
            <v>Oficina Central</v>
          </cell>
          <cell r="O5499" t="str">
            <v>Dirección De Vida Estudiantil</v>
          </cell>
          <cell r="P5499" t="str">
            <v>Dirección De Vida Estudiantil</v>
          </cell>
        </row>
        <row r="5500">
          <cell r="N5500" t="str">
            <v>Oficina Central</v>
          </cell>
          <cell r="O5500" t="str">
            <v>Dirección Financiera</v>
          </cell>
          <cell r="P5500" t="str">
            <v>Depto. Contabilidad</v>
          </cell>
        </row>
        <row r="5501">
          <cell r="N5501" t="str">
            <v>Oficina Central</v>
          </cell>
          <cell r="O5501" t="str">
            <v>Dirección Financiera</v>
          </cell>
          <cell r="P5501" t="str">
            <v>Depto. Control Y Evaluación Presupuestaria</v>
          </cell>
        </row>
        <row r="5502">
          <cell r="N5502" t="str">
            <v>Oficina Central</v>
          </cell>
          <cell r="O5502" t="str">
            <v>Dirección Financiera</v>
          </cell>
          <cell r="P5502" t="str">
            <v>Depto. Desarrollo Y Gestión Financiera</v>
          </cell>
        </row>
        <row r="5503">
          <cell r="N5503" t="str">
            <v>Oficina Central</v>
          </cell>
          <cell r="O5503" t="str">
            <v>Dirección Financiera</v>
          </cell>
          <cell r="P5503" t="str">
            <v>Depto. Gestión De Transferencias</v>
          </cell>
        </row>
        <row r="5504">
          <cell r="N5504" t="str">
            <v>Oficina Central</v>
          </cell>
          <cell r="O5504" t="str">
            <v>Dirección Financiera</v>
          </cell>
          <cell r="P5504" t="str">
            <v>Depto. Tesorería</v>
          </cell>
        </row>
        <row r="5505">
          <cell r="N5505" t="str">
            <v>Oficina Central</v>
          </cell>
          <cell r="O5505" t="str">
            <v>Dirección Financiera</v>
          </cell>
          <cell r="P5505" t="str">
            <v>Dirección Financiera</v>
          </cell>
        </row>
        <row r="5506">
          <cell r="N5506" t="str">
            <v>Oficina Central</v>
          </cell>
          <cell r="O5506" t="str">
            <v>Instituto De Desarrollo Profesional Uladislao Gámez Solano</v>
          </cell>
          <cell r="P5506" t="str">
            <v>Depto. Gestión De Recursos</v>
          </cell>
        </row>
        <row r="5507">
          <cell r="N5507" t="str">
            <v>Oficina Central</v>
          </cell>
          <cell r="O5507" t="str">
            <v>Instituto De Desarrollo Profesional Uladislao Gámez Solano</v>
          </cell>
          <cell r="P5507" t="str">
            <v>Depto. Investigación Y Desarrollo</v>
          </cell>
        </row>
        <row r="5508">
          <cell r="N5508" t="str">
            <v>Oficina Central</v>
          </cell>
          <cell r="O5508" t="str">
            <v>Instituto De Desarrollo Profesional Uladislao Gámez Solano</v>
          </cell>
          <cell r="P5508" t="str">
            <v>Depto. Planes Y Programas</v>
          </cell>
        </row>
        <row r="5509">
          <cell r="N5509" t="str">
            <v>Oficina Central</v>
          </cell>
          <cell r="O5509" t="str">
            <v>Instituto De Desarrollo Profesional Uladislao Gámez Solano</v>
          </cell>
          <cell r="P5509" t="str">
            <v>Depto. Seguimiento Y Evaluación</v>
          </cell>
        </row>
        <row r="5510">
          <cell r="N5510" t="str">
            <v>Oficina Central</v>
          </cell>
          <cell r="O5510" t="str">
            <v>Instituto De Desarrollo Profesional Uladislao Gámez Solano</v>
          </cell>
          <cell r="P5510" t="str">
            <v>Instituto De Desarrollo Profesional Uladislao Gámez Solano</v>
          </cell>
        </row>
        <row r="5511">
          <cell r="N5511" t="str">
            <v>Oficina Central</v>
          </cell>
          <cell r="O5511" t="str">
            <v>Oficialía Mayor</v>
          </cell>
          <cell r="P5511" t="str">
            <v>Oficialía Mayor</v>
          </cell>
        </row>
        <row r="5512">
          <cell r="N5512" t="str">
            <v>Oficina Central</v>
          </cell>
          <cell r="O5512" t="str">
            <v>Tribunal De La Carrera Docente</v>
          </cell>
          <cell r="P5512" t="str">
            <v>Tribunal De La Carrera Docente</v>
          </cell>
        </row>
      </sheetData>
      <sheetData sheetId="3">
        <row r="2">
          <cell r="E2" t="str">
            <v>Centro Educativo</v>
          </cell>
          <cell r="F2" t="e">
            <v>#N/A</v>
          </cell>
          <cell r="G2" t="e">
            <v>#N/A</v>
          </cell>
        </row>
        <row r="3">
          <cell r="E3" t="str">
            <v>Dirección Regional</v>
          </cell>
          <cell r="F3" t="e">
            <v>#N/A</v>
          </cell>
          <cell r="G3" t="e">
            <v>#N/A</v>
          </cell>
        </row>
        <row r="4">
          <cell r="E4" t="str">
            <v>Oficina Central</v>
          </cell>
          <cell r="F4" t="e">
            <v>#N/A</v>
          </cell>
          <cell r="G4" t="e">
            <v>#N/A</v>
          </cell>
        </row>
        <row r="5">
          <cell r="E5" t="e">
            <v>#N/A</v>
          </cell>
          <cell r="F5" t="e">
            <v>#N/A</v>
          </cell>
          <cell r="G5" t="e">
            <v>#N/A</v>
          </cell>
        </row>
        <row r="6">
          <cell r="E6" t="e">
            <v>#N/A</v>
          </cell>
          <cell r="F6" t="e">
            <v>#N/A</v>
          </cell>
          <cell r="G6" t="e">
            <v>#N/A</v>
          </cell>
        </row>
        <row r="7">
          <cell r="E7" t="e">
            <v>#N/A</v>
          </cell>
          <cell r="F7" t="e">
            <v>#N/A</v>
          </cell>
          <cell r="G7" t="e">
            <v>#N/A</v>
          </cell>
        </row>
        <row r="8">
          <cell r="F8" t="e">
            <v>#N/A</v>
          </cell>
          <cell r="G8" t="e">
            <v>#N/A</v>
          </cell>
        </row>
        <row r="9">
          <cell r="F9" t="e">
            <v>#N/A</v>
          </cell>
          <cell r="G9" t="e">
            <v>#N/A</v>
          </cell>
        </row>
        <row r="10">
          <cell r="F10" t="e">
            <v>#N/A</v>
          </cell>
          <cell r="G10" t="e">
            <v>#N/A</v>
          </cell>
        </row>
        <row r="11">
          <cell r="F11" t="e">
            <v>#N/A</v>
          </cell>
          <cell r="G11" t="e">
            <v>#N/A</v>
          </cell>
        </row>
        <row r="12">
          <cell r="F12" t="e">
            <v>#N/A</v>
          </cell>
          <cell r="G12" t="e">
            <v>#N/A</v>
          </cell>
        </row>
        <row r="13">
          <cell r="F13" t="e">
            <v>#N/A</v>
          </cell>
          <cell r="G13" t="e">
            <v>#N/A</v>
          </cell>
        </row>
        <row r="14">
          <cell r="F14" t="e">
            <v>#N/A</v>
          </cell>
          <cell r="G14" t="e">
            <v>#N/A</v>
          </cell>
        </row>
        <row r="15">
          <cell r="F15" t="e">
            <v>#N/A</v>
          </cell>
          <cell r="G15" t="e">
            <v>#N/A</v>
          </cell>
        </row>
        <row r="16">
          <cell r="F16" t="e">
            <v>#N/A</v>
          </cell>
          <cell r="G16" t="e">
            <v>#N/A</v>
          </cell>
        </row>
        <row r="17">
          <cell r="F17" t="e">
            <v>#N/A</v>
          </cell>
          <cell r="G17" t="e">
            <v>#N/A</v>
          </cell>
        </row>
        <row r="18">
          <cell r="F18" t="e">
            <v>#N/A</v>
          </cell>
          <cell r="G18" t="e">
            <v>#N/A</v>
          </cell>
        </row>
        <row r="19">
          <cell r="F19" t="e">
            <v>#N/A</v>
          </cell>
          <cell r="G19" t="e">
            <v>#N/A</v>
          </cell>
        </row>
        <row r="20">
          <cell r="F20" t="e">
            <v>#N/A</v>
          </cell>
          <cell r="G20" t="e">
            <v>#N/A</v>
          </cell>
        </row>
        <row r="21">
          <cell r="F21" t="e">
            <v>#N/A</v>
          </cell>
          <cell r="G21" t="e">
            <v>#N/A</v>
          </cell>
        </row>
        <row r="22">
          <cell r="F22" t="e">
            <v>#N/A</v>
          </cell>
          <cell r="G22" t="e">
            <v>#N/A</v>
          </cell>
        </row>
        <row r="23">
          <cell r="F23" t="e">
            <v>#N/A</v>
          </cell>
          <cell r="G23" t="e">
            <v>#N/A</v>
          </cell>
        </row>
        <row r="24">
          <cell r="F24" t="e">
            <v>#N/A</v>
          </cell>
          <cell r="G24" t="e">
            <v>#N/A</v>
          </cell>
        </row>
        <row r="25">
          <cell r="F25" t="e">
            <v>#N/A</v>
          </cell>
          <cell r="G25" t="e">
            <v>#N/A</v>
          </cell>
        </row>
        <row r="26">
          <cell r="F26" t="e">
            <v>#N/A</v>
          </cell>
          <cell r="G26" t="e">
            <v>#N/A</v>
          </cell>
        </row>
        <row r="27">
          <cell r="F27" t="e">
            <v>#N/A</v>
          </cell>
          <cell r="G27" t="e">
            <v>#N/A</v>
          </cell>
        </row>
        <row r="28">
          <cell r="F28" t="e">
            <v>#N/A</v>
          </cell>
          <cell r="G28" t="e">
            <v>#N/A</v>
          </cell>
        </row>
        <row r="29">
          <cell r="F29" t="e">
            <v>#N/A</v>
          </cell>
          <cell r="G29" t="e">
            <v>#N/A</v>
          </cell>
        </row>
        <row r="30">
          <cell r="F30" t="e">
            <v>#N/A</v>
          </cell>
          <cell r="G30" t="e">
            <v>#N/A</v>
          </cell>
        </row>
        <row r="31">
          <cell r="F31" t="e">
            <v>#N/A</v>
          </cell>
          <cell r="G31" t="e">
            <v>#N/A</v>
          </cell>
        </row>
        <row r="32">
          <cell r="F32" t="e">
            <v>#N/A</v>
          </cell>
          <cell r="G32" t="e">
            <v>#N/A</v>
          </cell>
        </row>
        <row r="33">
          <cell r="F33" t="e">
            <v>#N/A</v>
          </cell>
          <cell r="G33" t="e">
            <v>#N/A</v>
          </cell>
        </row>
        <row r="34">
          <cell r="F34" t="e">
            <v>#N/A</v>
          </cell>
          <cell r="G34" t="e">
            <v>#N/A</v>
          </cell>
        </row>
        <row r="35">
          <cell r="F35" t="e">
            <v>#N/A</v>
          </cell>
          <cell r="G35" t="e">
            <v>#N/A</v>
          </cell>
        </row>
        <row r="36">
          <cell r="F36" t="e">
            <v>#N/A</v>
          </cell>
          <cell r="G36" t="e">
            <v>#N/A</v>
          </cell>
        </row>
        <row r="37">
          <cell r="F37" t="e">
            <v>#N/A</v>
          </cell>
          <cell r="G37" t="e">
            <v>#N/A</v>
          </cell>
        </row>
        <row r="38">
          <cell r="F38" t="e">
            <v>#N/A</v>
          </cell>
          <cell r="G38" t="e">
            <v>#N/A</v>
          </cell>
        </row>
        <row r="39">
          <cell r="F39" t="e">
            <v>#N/A</v>
          </cell>
          <cell r="G39" t="e">
            <v>#N/A</v>
          </cell>
        </row>
        <row r="40">
          <cell r="F40" t="e">
            <v>#N/A</v>
          </cell>
          <cell r="G40" t="e">
            <v>#N/A</v>
          </cell>
        </row>
        <row r="41">
          <cell r="F41" t="e">
            <v>#N/A</v>
          </cell>
          <cell r="G41" t="e">
            <v>#N/A</v>
          </cell>
        </row>
        <row r="42">
          <cell r="F42" t="e">
            <v>#N/A</v>
          </cell>
          <cell r="G42" t="e">
            <v>#N/A</v>
          </cell>
        </row>
        <row r="43">
          <cell r="F43" t="e">
            <v>#N/A</v>
          </cell>
          <cell r="G43" t="e">
            <v>#N/A</v>
          </cell>
        </row>
        <row r="44">
          <cell r="F44" t="e">
            <v>#N/A</v>
          </cell>
          <cell r="G44" t="e">
            <v>#N/A</v>
          </cell>
        </row>
        <row r="45">
          <cell r="F45" t="e">
            <v>#N/A</v>
          </cell>
          <cell r="G45" t="e">
            <v>#N/A</v>
          </cell>
        </row>
        <row r="46">
          <cell r="F46" t="e">
            <v>#N/A</v>
          </cell>
          <cell r="G46" t="e">
            <v>#N/A</v>
          </cell>
        </row>
        <row r="47">
          <cell r="F47" t="e">
            <v>#N/A</v>
          </cell>
          <cell r="G47" t="e">
            <v>#N/A</v>
          </cell>
        </row>
        <row r="48">
          <cell r="F48" t="e">
            <v>#N/A</v>
          </cell>
          <cell r="G48" t="e">
            <v>#N/A</v>
          </cell>
        </row>
        <row r="49">
          <cell r="F49" t="e">
            <v>#N/A</v>
          </cell>
          <cell r="G49" t="e">
            <v>#N/A</v>
          </cell>
        </row>
        <row r="50">
          <cell r="F50" t="e">
            <v>#N/A</v>
          </cell>
          <cell r="G50" t="e">
            <v>#N/A</v>
          </cell>
        </row>
        <row r="51">
          <cell r="F51" t="e">
            <v>#N/A</v>
          </cell>
          <cell r="G51" t="e">
            <v>#N/A</v>
          </cell>
        </row>
        <row r="52">
          <cell r="F52" t="e">
            <v>#N/A</v>
          </cell>
          <cell r="G52" t="e">
            <v>#N/A</v>
          </cell>
        </row>
        <row r="53">
          <cell r="F53" t="e">
            <v>#N/A</v>
          </cell>
          <cell r="G53" t="e">
            <v>#N/A</v>
          </cell>
        </row>
        <row r="54">
          <cell r="F54" t="e">
            <v>#N/A</v>
          </cell>
          <cell r="G54" t="e">
            <v>#N/A</v>
          </cell>
        </row>
        <row r="55">
          <cell r="F55" t="e">
            <v>#N/A</v>
          </cell>
          <cell r="G55" t="e">
            <v>#N/A</v>
          </cell>
        </row>
        <row r="56">
          <cell r="F56" t="e">
            <v>#N/A</v>
          </cell>
          <cell r="G56" t="e">
            <v>#N/A</v>
          </cell>
        </row>
        <row r="57">
          <cell r="F57" t="e">
            <v>#N/A</v>
          </cell>
          <cell r="G57" t="e">
            <v>#N/A</v>
          </cell>
        </row>
        <row r="58">
          <cell r="F58" t="e">
            <v>#N/A</v>
          </cell>
          <cell r="G58" t="e">
            <v>#N/A</v>
          </cell>
        </row>
        <row r="59">
          <cell r="F59" t="e">
            <v>#N/A</v>
          </cell>
          <cell r="G59" t="e">
            <v>#N/A</v>
          </cell>
        </row>
        <row r="60">
          <cell r="F60" t="e">
            <v>#N/A</v>
          </cell>
          <cell r="G60" t="e">
            <v>#N/A</v>
          </cell>
        </row>
        <row r="61">
          <cell r="F61" t="e">
            <v>#N/A</v>
          </cell>
          <cell r="G61" t="e">
            <v>#N/A</v>
          </cell>
        </row>
        <row r="62">
          <cell r="F62" t="e">
            <v>#N/A</v>
          </cell>
          <cell r="G62" t="e">
            <v>#N/A</v>
          </cell>
        </row>
        <row r="63">
          <cell r="F63" t="e">
            <v>#N/A</v>
          </cell>
          <cell r="G63" t="e">
            <v>#N/A</v>
          </cell>
        </row>
        <row r="64">
          <cell r="F64" t="e">
            <v>#N/A</v>
          </cell>
          <cell r="G64" t="e">
            <v>#N/A</v>
          </cell>
        </row>
        <row r="65">
          <cell r="F65" t="e">
            <v>#N/A</v>
          </cell>
          <cell r="G65" t="e">
            <v>#N/A</v>
          </cell>
        </row>
        <row r="66">
          <cell r="F66" t="e">
            <v>#N/A</v>
          </cell>
          <cell r="G66" t="e">
            <v>#N/A</v>
          </cell>
        </row>
        <row r="67">
          <cell r="F67" t="e">
            <v>#N/A</v>
          </cell>
          <cell r="G67" t="e">
            <v>#N/A</v>
          </cell>
        </row>
        <row r="68">
          <cell r="F68" t="e">
            <v>#N/A</v>
          </cell>
          <cell r="G68" t="e">
            <v>#N/A</v>
          </cell>
        </row>
        <row r="69">
          <cell r="F69" t="e">
            <v>#N/A</v>
          </cell>
          <cell r="G69" t="e">
            <v>#N/A</v>
          </cell>
        </row>
        <row r="70">
          <cell r="F70" t="e">
            <v>#N/A</v>
          </cell>
          <cell r="G70" t="e">
            <v>#N/A</v>
          </cell>
        </row>
        <row r="71">
          <cell r="F71" t="e">
            <v>#N/A</v>
          </cell>
          <cell r="G71" t="e">
            <v>#N/A</v>
          </cell>
        </row>
        <row r="72">
          <cell r="F72" t="e">
            <v>#N/A</v>
          </cell>
          <cell r="G72" t="e">
            <v>#N/A</v>
          </cell>
        </row>
        <row r="73">
          <cell r="F73" t="e">
            <v>#N/A</v>
          </cell>
          <cell r="G73" t="e">
            <v>#N/A</v>
          </cell>
        </row>
        <row r="74">
          <cell r="F74" t="e">
            <v>#N/A</v>
          </cell>
          <cell r="G74" t="e">
            <v>#N/A</v>
          </cell>
        </row>
        <row r="75">
          <cell r="F75" t="e">
            <v>#N/A</v>
          </cell>
          <cell r="G75" t="e">
            <v>#N/A</v>
          </cell>
        </row>
        <row r="76">
          <cell r="F76" t="e">
            <v>#N/A</v>
          </cell>
          <cell r="G76" t="e">
            <v>#N/A</v>
          </cell>
        </row>
        <row r="77">
          <cell r="F77" t="e">
            <v>#N/A</v>
          </cell>
          <cell r="G77" t="e">
            <v>#N/A</v>
          </cell>
        </row>
        <row r="78">
          <cell r="F78" t="e">
            <v>#N/A</v>
          </cell>
          <cell r="G78" t="e">
            <v>#N/A</v>
          </cell>
        </row>
        <row r="79">
          <cell r="F79" t="e">
            <v>#N/A</v>
          </cell>
          <cell r="G79" t="e">
            <v>#N/A</v>
          </cell>
        </row>
        <row r="80">
          <cell r="F80" t="e">
            <v>#N/A</v>
          </cell>
          <cell r="G80" t="e">
            <v>#N/A</v>
          </cell>
        </row>
        <row r="81">
          <cell r="F81" t="e">
            <v>#N/A</v>
          </cell>
          <cell r="G81" t="e">
            <v>#N/A</v>
          </cell>
        </row>
        <row r="82">
          <cell r="F82" t="e">
            <v>#N/A</v>
          </cell>
          <cell r="G82" t="e">
            <v>#N/A</v>
          </cell>
        </row>
        <row r="83">
          <cell r="F83" t="e">
            <v>#N/A</v>
          </cell>
          <cell r="G83" t="e">
            <v>#N/A</v>
          </cell>
        </row>
        <row r="84">
          <cell r="F84" t="e">
            <v>#N/A</v>
          </cell>
          <cell r="G84" t="e">
            <v>#N/A</v>
          </cell>
        </row>
        <row r="85">
          <cell r="F85" t="e">
            <v>#N/A</v>
          </cell>
          <cell r="G85" t="e">
            <v>#N/A</v>
          </cell>
        </row>
        <row r="86">
          <cell r="F86" t="e">
            <v>#N/A</v>
          </cell>
          <cell r="G86" t="e">
            <v>#N/A</v>
          </cell>
        </row>
        <row r="87">
          <cell r="F87" t="e">
            <v>#N/A</v>
          </cell>
          <cell r="G87" t="e">
            <v>#N/A</v>
          </cell>
        </row>
        <row r="88">
          <cell r="F88" t="e">
            <v>#N/A</v>
          </cell>
          <cell r="G88" t="e">
            <v>#N/A</v>
          </cell>
        </row>
        <row r="89">
          <cell r="F89" t="e">
            <v>#N/A</v>
          </cell>
          <cell r="G89" t="e">
            <v>#N/A</v>
          </cell>
        </row>
        <row r="90">
          <cell r="F90" t="e">
            <v>#N/A</v>
          </cell>
          <cell r="G90" t="e">
            <v>#N/A</v>
          </cell>
        </row>
        <row r="91">
          <cell r="F91" t="e">
            <v>#N/A</v>
          </cell>
          <cell r="G91" t="e">
            <v>#N/A</v>
          </cell>
        </row>
        <row r="92">
          <cell r="F92" t="e">
            <v>#N/A</v>
          </cell>
          <cell r="G92" t="e">
            <v>#N/A</v>
          </cell>
        </row>
        <row r="93">
          <cell r="F93" t="e">
            <v>#N/A</v>
          </cell>
          <cell r="G93" t="e">
            <v>#N/A</v>
          </cell>
        </row>
        <row r="94">
          <cell r="F94" t="e">
            <v>#N/A</v>
          </cell>
          <cell r="G94" t="e">
            <v>#N/A</v>
          </cell>
        </row>
        <row r="95">
          <cell r="F95" t="e">
            <v>#N/A</v>
          </cell>
          <cell r="G95" t="e">
            <v>#N/A</v>
          </cell>
        </row>
        <row r="96">
          <cell r="F96" t="e">
            <v>#N/A</v>
          </cell>
          <cell r="G96" t="e">
            <v>#N/A</v>
          </cell>
        </row>
        <row r="97">
          <cell r="F97" t="e">
            <v>#N/A</v>
          </cell>
          <cell r="G97" t="e">
            <v>#N/A</v>
          </cell>
        </row>
        <row r="98">
          <cell r="F98" t="e">
            <v>#N/A</v>
          </cell>
          <cell r="G98" t="e">
            <v>#N/A</v>
          </cell>
        </row>
        <row r="99">
          <cell r="F99" t="e">
            <v>#N/A</v>
          </cell>
          <cell r="G99" t="e">
            <v>#N/A</v>
          </cell>
        </row>
        <row r="100">
          <cell r="F100" t="e">
            <v>#N/A</v>
          </cell>
          <cell r="G100" t="e">
            <v>#N/A</v>
          </cell>
        </row>
        <row r="101">
          <cell r="F101" t="e">
            <v>#N/A</v>
          </cell>
          <cell r="G101" t="e">
            <v>#N/A</v>
          </cell>
        </row>
        <row r="102">
          <cell r="F102" t="e">
            <v>#N/A</v>
          </cell>
          <cell r="G102" t="e">
            <v>#N/A</v>
          </cell>
        </row>
        <row r="103">
          <cell r="F103" t="e">
            <v>#N/A</v>
          </cell>
          <cell r="G103" t="e">
            <v>#N/A</v>
          </cell>
        </row>
        <row r="104">
          <cell r="F104" t="e">
            <v>#N/A</v>
          </cell>
          <cell r="G104" t="e">
            <v>#N/A</v>
          </cell>
        </row>
        <row r="105">
          <cell r="F105" t="e">
            <v>#N/A</v>
          </cell>
          <cell r="G105" t="e">
            <v>#N/A</v>
          </cell>
        </row>
        <row r="106">
          <cell r="F106" t="e">
            <v>#N/A</v>
          </cell>
          <cell r="G106" t="e">
            <v>#N/A</v>
          </cell>
        </row>
        <row r="107">
          <cell r="F107" t="e">
            <v>#N/A</v>
          </cell>
          <cell r="G107" t="e">
            <v>#N/A</v>
          </cell>
        </row>
        <row r="108">
          <cell r="F108" t="e">
            <v>#N/A</v>
          </cell>
          <cell r="G108" t="e">
            <v>#N/A</v>
          </cell>
        </row>
        <row r="109">
          <cell r="F109" t="e">
            <v>#N/A</v>
          </cell>
          <cell r="G109" t="e">
            <v>#N/A</v>
          </cell>
        </row>
        <row r="110">
          <cell r="F110" t="e">
            <v>#N/A</v>
          </cell>
          <cell r="G110" t="e">
            <v>#N/A</v>
          </cell>
        </row>
        <row r="111">
          <cell r="F111" t="e">
            <v>#N/A</v>
          </cell>
          <cell r="G111" t="e">
            <v>#N/A</v>
          </cell>
        </row>
        <row r="112">
          <cell r="F112" t="e">
            <v>#N/A</v>
          </cell>
          <cell r="G112" t="e">
            <v>#N/A</v>
          </cell>
        </row>
        <row r="113">
          <cell r="F113" t="e">
            <v>#N/A</v>
          </cell>
          <cell r="G113" t="e">
            <v>#N/A</v>
          </cell>
        </row>
        <row r="114">
          <cell r="F114" t="e">
            <v>#N/A</v>
          </cell>
          <cell r="G114" t="e">
            <v>#N/A</v>
          </cell>
        </row>
        <row r="115">
          <cell r="F115" t="e">
            <v>#N/A</v>
          </cell>
          <cell r="G115" t="e">
            <v>#N/A</v>
          </cell>
        </row>
        <row r="116">
          <cell r="F116" t="e">
            <v>#N/A</v>
          </cell>
          <cell r="G116" t="e">
            <v>#N/A</v>
          </cell>
        </row>
        <row r="117">
          <cell r="F117" t="e">
            <v>#N/A</v>
          </cell>
          <cell r="G117" t="e">
            <v>#N/A</v>
          </cell>
        </row>
        <row r="118">
          <cell r="F118" t="e">
            <v>#N/A</v>
          </cell>
          <cell r="G118" t="e">
            <v>#N/A</v>
          </cell>
        </row>
        <row r="119">
          <cell r="F119" t="e">
            <v>#N/A</v>
          </cell>
          <cell r="G119" t="e">
            <v>#N/A</v>
          </cell>
        </row>
        <row r="120">
          <cell r="G120" t="e">
            <v>#N/A</v>
          </cell>
        </row>
        <row r="121">
          <cell r="G121" t="e">
            <v>#N/A</v>
          </cell>
        </row>
        <row r="122">
          <cell r="G122" t="e">
            <v>#N/A</v>
          </cell>
        </row>
        <row r="123">
          <cell r="G123" t="e">
            <v>#N/A</v>
          </cell>
        </row>
        <row r="124">
          <cell r="G124" t="e">
            <v>#N/A</v>
          </cell>
        </row>
        <row r="125">
          <cell r="G125" t="e">
            <v>#N/A</v>
          </cell>
        </row>
        <row r="126">
          <cell r="G126" t="e">
            <v>#N/A</v>
          </cell>
        </row>
        <row r="127">
          <cell r="G127" t="e">
            <v>#N/A</v>
          </cell>
        </row>
        <row r="128">
          <cell r="G128" t="e">
            <v>#N/A</v>
          </cell>
        </row>
        <row r="129">
          <cell r="G129" t="e">
            <v>#N/A</v>
          </cell>
        </row>
        <row r="130">
          <cell r="G130" t="e">
            <v>#N/A</v>
          </cell>
        </row>
        <row r="131">
          <cell r="G131" t="e">
            <v>#N/A</v>
          </cell>
        </row>
        <row r="132">
          <cell r="G132" t="e">
            <v>#N/A</v>
          </cell>
        </row>
        <row r="133">
          <cell r="G133" t="e">
            <v>#N/A</v>
          </cell>
        </row>
        <row r="134">
          <cell r="G134" t="e">
            <v>#N/A</v>
          </cell>
        </row>
        <row r="135">
          <cell r="G135" t="e">
            <v>#N/A</v>
          </cell>
        </row>
        <row r="136">
          <cell r="G136" t="e">
            <v>#N/A</v>
          </cell>
        </row>
        <row r="137">
          <cell r="G137" t="e">
            <v>#N/A</v>
          </cell>
        </row>
        <row r="138">
          <cell r="G138" t="e">
            <v>#N/A</v>
          </cell>
        </row>
        <row r="139">
          <cell r="G139" t="e">
            <v>#N/A</v>
          </cell>
        </row>
        <row r="140">
          <cell r="G140" t="e">
            <v>#N/A</v>
          </cell>
        </row>
        <row r="141">
          <cell r="G141" t="e">
            <v>#N/A</v>
          </cell>
        </row>
        <row r="142">
          <cell r="G142" t="e">
            <v>#N/A</v>
          </cell>
        </row>
        <row r="143">
          <cell r="G143" t="e">
            <v>#N/A</v>
          </cell>
        </row>
        <row r="144">
          <cell r="G144" t="e">
            <v>#N/A</v>
          </cell>
        </row>
        <row r="145">
          <cell r="G145" t="e">
            <v>#N/A</v>
          </cell>
        </row>
        <row r="146">
          <cell r="G146" t="e">
            <v>#N/A</v>
          </cell>
        </row>
        <row r="147">
          <cell r="G147" t="e">
            <v>#N/A</v>
          </cell>
        </row>
        <row r="148">
          <cell r="G148" t="e">
            <v>#N/A</v>
          </cell>
        </row>
        <row r="149">
          <cell r="G149" t="e">
            <v>#N/A</v>
          </cell>
        </row>
        <row r="150">
          <cell r="G150" t="e">
            <v>#N/A</v>
          </cell>
        </row>
        <row r="151">
          <cell r="G151" t="e">
            <v>#N/A</v>
          </cell>
        </row>
        <row r="152">
          <cell r="G152" t="e">
            <v>#N/A</v>
          </cell>
        </row>
        <row r="153">
          <cell r="G153" t="e">
            <v>#N/A</v>
          </cell>
        </row>
        <row r="154">
          <cell r="G154" t="e">
            <v>#N/A</v>
          </cell>
        </row>
        <row r="155">
          <cell r="G155" t="e">
            <v>#N/A</v>
          </cell>
        </row>
        <row r="156">
          <cell r="G156" t="e">
            <v>#N/A</v>
          </cell>
        </row>
        <row r="157">
          <cell r="G157" t="e">
            <v>#N/A</v>
          </cell>
        </row>
        <row r="158">
          <cell r="G158" t="e">
            <v>#N/A</v>
          </cell>
        </row>
        <row r="159">
          <cell r="G159" t="e">
            <v>#N/A</v>
          </cell>
        </row>
        <row r="160">
          <cell r="G160" t="e">
            <v>#N/A</v>
          </cell>
        </row>
        <row r="161">
          <cell r="G161" t="e">
            <v>#N/A</v>
          </cell>
        </row>
        <row r="162">
          <cell r="G162" t="e">
            <v>#N/A</v>
          </cell>
        </row>
        <row r="163">
          <cell r="G163" t="e">
            <v>#N/A</v>
          </cell>
        </row>
        <row r="164">
          <cell r="G164" t="e">
            <v>#N/A</v>
          </cell>
        </row>
        <row r="165">
          <cell r="G165" t="e">
            <v>#N/A</v>
          </cell>
        </row>
        <row r="166">
          <cell r="G166" t="e">
            <v>#N/A</v>
          </cell>
        </row>
        <row r="167">
          <cell r="G167" t="e">
            <v>#N/A</v>
          </cell>
        </row>
        <row r="168">
          <cell r="G168" t="e">
            <v>#N/A</v>
          </cell>
        </row>
        <row r="169">
          <cell r="G169" t="e">
            <v>#N/A</v>
          </cell>
        </row>
        <row r="170">
          <cell r="G170" t="e">
            <v>#N/A</v>
          </cell>
        </row>
        <row r="171">
          <cell r="G171" t="e">
            <v>#N/A</v>
          </cell>
        </row>
        <row r="172">
          <cell r="G172" t="e">
            <v>#N/A</v>
          </cell>
        </row>
        <row r="173">
          <cell r="G173" t="e">
            <v>#N/A</v>
          </cell>
        </row>
        <row r="174">
          <cell r="G174" t="e">
            <v>#N/A</v>
          </cell>
        </row>
        <row r="175">
          <cell r="G175" t="e">
            <v>#N/A</v>
          </cell>
        </row>
        <row r="176">
          <cell r="G176" t="e">
            <v>#N/A</v>
          </cell>
        </row>
        <row r="177">
          <cell r="G177" t="e">
            <v>#N/A</v>
          </cell>
        </row>
        <row r="178">
          <cell r="G178" t="e">
            <v>#N/A</v>
          </cell>
        </row>
        <row r="179">
          <cell r="G179" t="e">
            <v>#N/A</v>
          </cell>
        </row>
        <row r="180">
          <cell r="G180" t="e">
            <v>#N/A</v>
          </cell>
        </row>
        <row r="181">
          <cell r="G181" t="e">
            <v>#N/A</v>
          </cell>
        </row>
        <row r="182">
          <cell r="G182" t="e">
            <v>#N/A</v>
          </cell>
        </row>
        <row r="183">
          <cell r="G183" t="e">
            <v>#N/A</v>
          </cell>
        </row>
        <row r="184">
          <cell r="G184" t="e">
            <v>#N/A</v>
          </cell>
        </row>
        <row r="185">
          <cell r="G185" t="e">
            <v>#N/A</v>
          </cell>
        </row>
        <row r="186">
          <cell r="G186" t="e">
            <v>#N/A</v>
          </cell>
        </row>
        <row r="187">
          <cell r="G187" t="e">
            <v>#N/A</v>
          </cell>
        </row>
        <row r="188">
          <cell r="G188" t="e">
            <v>#N/A</v>
          </cell>
        </row>
        <row r="189">
          <cell r="G189" t="e">
            <v>#N/A</v>
          </cell>
        </row>
        <row r="190">
          <cell r="G190" t="e">
            <v>#N/A</v>
          </cell>
        </row>
        <row r="191">
          <cell r="G191" t="e">
            <v>#N/A</v>
          </cell>
        </row>
        <row r="192">
          <cell r="G192" t="e">
            <v>#N/A</v>
          </cell>
        </row>
        <row r="193">
          <cell r="G193" t="e">
            <v>#N/A</v>
          </cell>
        </row>
        <row r="194">
          <cell r="G194" t="e">
            <v>#N/A</v>
          </cell>
        </row>
        <row r="195">
          <cell r="G195" t="e">
            <v>#N/A</v>
          </cell>
        </row>
        <row r="196">
          <cell r="G196" t="e">
            <v>#N/A</v>
          </cell>
        </row>
        <row r="197">
          <cell r="G197" t="e">
            <v>#N/A</v>
          </cell>
        </row>
        <row r="198">
          <cell r="G198" t="e">
            <v>#N/A</v>
          </cell>
        </row>
        <row r="199">
          <cell r="G199" t="e">
            <v>#N/A</v>
          </cell>
        </row>
        <row r="200">
          <cell r="G200" t="e">
            <v>#N/A</v>
          </cell>
        </row>
        <row r="201">
          <cell r="G201" t="e">
            <v>#N/A</v>
          </cell>
        </row>
        <row r="202">
          <cell r="G202" t="e">
            <v>#N/A</v>
          </cell>
        </row>
        <row r="203">
          <cell r="G203" t="e">
            <v>#N/A</v>
          </cell>
        </row>
        <row r="204">
          <cell r="G204" t="e">
            <v>#N/A</v>
          </cell>
        </row>
        <row r="205">
          <cell r="G205" t="e">
            <v>#N/A</v>
          </cell>
        </row>
        <row r="206">
          <cell r="G206" t="e">
            <v>#N/A</v>
          </cell>
        </row>
        <row r="207">
          <cell r="G207" t="e">
            <v>#N/A</v>
          </cell>
        </row>
        <row r="208">
          <cell r="G208" t="e">
            <v>#N/A</v>
          </cell>
        </row>
        <row r="209">
          <cell r="G209" t="e">
            <v>#N/A</v>
          </cell>
        </row>
        <row r="210">
          <cell r="G210" t="e">
            <v>#N/A</v>
          </cell>
        </row>
        <row r="211">
          <cell r="G211" t="e">
            <v>#N/A</v>
          </cell>
        </row>
        <row r="212">
          <cell r="G212" t="e">
            <v>#N/A</v>
          </cell>
        </row>
        <row r="213">
          <cell r="G213" t="e">
            <v>#N/A</v>
          </cell>
        </row>
        <row r="214">
          <cell r="G214" t="e">
            <v>#N/A</v>
          </cell>
        </row>
        <row r="215">
          <cell r="G215" t="e">
            <v>#N/A</v>
          </cell>
        </row>
        <row r="216">
          <cell r="G216" t="e">
            <v>#N/A</v>
          </cell>
        </row>
        <row r="217">
          <cell r="G217" t="e">
            <v>#N/A</v>
          </cell>
        </row>
        <row r="218">
          <cell r="G218" t="e">
            <v>#N/A</v>
          </cell>
        </row>
        <row r="219">
          <cell r="G219" t="e">
            <v>#N/A</v>
          </cell>
        </row>
        <row r="220">
          <cell r="G220" t="e">
            <v>#N/A</v>
          </cell>
        </row>
        <row r="221">
          <cell r="G221" t="e">
            <v>#N/A</v>
          </cell>
        </row>
        <row r="222">
          <cell r="G222" t="e">
            <v>#N/A</v>
          </cell>
        </row>
        <row r="223">
          <cell r="G223" t="e">
            <v>#N/A</v>
          </cell>
        </row>
        <row r="224">
          <cell r="G224" t="e">
            <v>#N/A</v>
          </cell>
        </row>
        <row r="225">
          <cell r="G225" t="e">
            <v>#N/A</v>
          </cell>
        </row>
        <row r="226">
          <cell r="G226" t="e">
            <v>#N/A</v>
          </cell>
        </row>
        <row r="227">
          <cell r="G227" t="e">
            <v>#N/A</v>
          </cell>
        </row>
        <row r="228">
          <cell r="G228" t="e">
            <v>#N/A</v>
          </cell>
        </row>
        <row r="229">
          <cell r="G229" t="e">
            <v>#N/A</v>
          </cell>
        </row>
        <row r="230">
          <cell r="G230" t="e">
            <v>#N/A</v>
          </cell>
        </row>
        <row r="231">
          <cell r="G231" t="e">
            <v>#N/A</v>
          </cell>
        </row>
        <row r="232">
          <cell r="G232" t="e">
            <v>#N/A</v>
          </cell>
        </row>
        <row r="233">
          <cell r="G233" t="e">
            <v>#N/A</v>
          </cell>
        </row>
        <row r="234">
          <cell r="G234" t="e">
            <v>#N/A</v>
          </cell>
        </row>
        <row r="235">
          <cell r="G235" t="e">
            <v>#N/A</v>
          </cell>
        </row>
        <row r="236">
          <cell r="G236" t="e">
            <v>#N/A</v>
          </cell>
        </row>
        <row r="237">
          <cell r="G237" t="e">
            <v>#N/A</v>
          </cell>
        </row>
        <row r="238">
          <cell r="G238" t="e">
            <v>#N/A</v>
          </cell>
        </row>
        <row r="239">
          <cell r="G239" t="e">
            <v>#N/A</v>
          </cell>
        </row>
        <row r="240">
          <cell r="G240" t="e">
            <v>#N/A</v>
          </cell>
        </row>
        <row r="241">
          <cell r="G241" t="e">
            <v>#N/A</v>
          </cell>
        </row>
        <row r="242">
          <cell r="G242" t="e">
            <v>#N/A</v>
          </cell>
        </row>
        <row r="243">
          <cell r="G243" t="e">
            <v>#N/A</v>
          </cell>
        </row>
        <row r="244">
          <cell r="G244" t="e">
            <v>#N/A</v>
          </cell>
        </row>
        <row r="245">
          <cell r="G245" t="e">
            <v>#N/A</v>
          </cell>
        </row>
        <row r="246">
          <cell r="G246" t="e">
            <v>#N/A</v>
          </cell>
        </row>
        <row r="247">
          <cell r="G247" t="e">
            <v>#N/A</v>
          </cell>
        </row>
        <row r="248">
          <cell r="G248" t="e">
            <v>#N/A</v>
          </cell>
        </row>
        <row r="249">
          <cell r="G249" t="e">
            <v>#N/A</v>
          </cell>
        </row>
        <row r="250">
          <cell r="G250" t="e">
            <v>#N/A</v>
          </cell>
        </row>
        <row r="251">
          <cell r="G251" t="e">
            <v>#N/A</v>
          </cell>
        </row>
        <row r="252">
          <cell r="G252" t="e">
            <v>#N/A</v>
          </cell>
        </row>
        <row r="253">
          <cell r="G253" t="e">
            <v>#N/A</v>
          </cell>
        </row>
        <row r="254">
          <cell r="G254" t="e">
            <v>#N/A</v>
          </cell>
        </row>
        <row r="255">
          <cell r="G255" t="e">
            <v>#N/A</v>
          </cell>
        </row>
        <row r="256">
          <cell r="G256" t="e">
            <v>#N/A</v>
          </cell>
        </row>
        <row r="257">
          <cell r="G257" t="e">
            <v>#N/A</v>
          </cell>
        </row>
        <row r="258">
          <cell r="G258" t="e">
            <v>#N/A</v>
          </cell>
        </row>
        <row r="259">
          <cell r="G259" t="e">
            <v>#N/A</v>
          </cell>
        </row>
        <row r="260">
          <cell r="G260" t="e">
            <v>#N/A</v>
          </cell>
        </row>
        <row r="261">
          <cell r="G261" t="e">
            <v>#N/A</v>
          </cell>
        </row>
        <row r="262">
          <cell r="G262" t="e">
            <v>#N/A</v>
          </cell>
        </row>
        <row r="263">
          <cell r="G263" t="e">
            <v>#N/A</v>
          </cell>
        </row>
        <row r="264">
          <cell r="G264" t="e">
            <v>#N/A</v>
          </cell>
        </row>
        <row r="265">
          <cell r="G265" t="e">
            <v>#N/A</v>
          </cell>
        </row>
        <row r="266">
          <cell r="G266" t="e">
            <v>#N/A</v>
          </cell>
        </row>
        <row r="267">
          <cell r="G267" t="e">
            <v>#N/A</v>
          </cell>
        </row>
        <row r="268">
          <cell r="G268" t="e">
            <v>#N/A</v>
          </cell>
        </row>
        <row r="269">
          <cell r="G269" t="e">
            <v>#N/A</v>
          </cell>
        </row>
        <row r="270">
          <cell r="G270" t="e">
            <v>#N/A</v>
          </cell>
        </row>
        <row r="271">
          <cell r="G271" t="e">
            <v>#N/A</v>
          </cell>
        </row>
        <row r="272">
          <cell r="G272" t="e">
            <v>#N/A</v>
          </cell>
        </row>
        <row r="273">
          <cell r="G273" t="e">
            <v>#N/A</v>
          </cell>
        </row>
        <row r="274">
          <cell r="G274" t="e">
            <v>#N/A</v>
          </cell>
        </row>
        <row r="275">
          <cell r="G275" t="e">
            <v>#N/A</v>
          </cell>
        </row>
        <row r="276">
          <cell r="G276" t="e">
            <v>#N/A</v>
          </cell>
        </row>
        <row r="277">
          <cell r="G277" t="e">
            <v>#N/A</v>
          </cell>
        </row>
        <row r="278">
          <cell r="G278" t="e">
            <v>#N/A</v>
          </cell>
        </row>
        <row r="279">
          <cell r="G279" t="e">
            <v>#N/A</v>
          </cell>
        </row>
        <row r="280">
          <cell r="G280" t="e">
            <v>#N/A</v>
          </cell>
        </row>
        <row r="281">
          <cell r="G281" t="e">
            <v>#N/A</v>
          </cell>
        </row>
        <row r="282">
          <cell r="G282" t="e">
            <v>#N/A</v>
          </cell>
        </row>
        <row r="283">
          <cell r="G283" t="e">
            <v>#N/A</v>
          </cell>
        </row>
        <row r="284">
          <cell r="G284" t="e">
            <v>#N/A</v>
          </cell>
        </row>
        <row r="285">
          <cell r="G285" t="e">
            <v>#N/A</v>
          </cell>
        </row>
        <row r="286">
          <cell r="G286" t="e">
            <v>#N/A</v>
          </cell>
        </row>
        <row r="287">
          <cell r="G287" t="e">
            <v>#N/A</v>
          </cell>
        </row>
        <row r="288">
          <cell r="G288" t="e">
            <v>#N/A</v>
          </cell>
        </row>
        <row r="289">
          <cell r="G289" t="e">
            <v>#N/A</v>
          </cell>
        </row>
        <row r="290">
          <cell r="G290" t="e">
            <v>#N/A</v>
          </cell>
        </row>
        <row r="291">
          <cell r="G291" t="e">
            <v>#N/A</v>
          </cell>
        </row>
        <row r="292">
          <cell r="G292" t="e">
            <v>#N/A</v>
          </cell>
        </row>
        <row r="293">
          <cell r="G293" t="e">
            <v>#N/A</v>
          </cell>
        </row>
        <row r="294">
          <cell r="G294" t="e">
            <v>#N/A</v>
          </cell>
        </row>
        <row r="295">
          <cell r="G295" t="e">
            <v>#N/A</v>
          </cell>
        </row>
        <row r="296">
          <cell r="G296" t="e">
            <v>#N/A</v>
          </cell>
        </row>
        <row r="297">
          <cell r="G297" t="e">
            <v>#N/A</v>
          </cell>
        </row>
        <row r="298">
          <cell r="G298" t="e">
            <v>#N/A</v>
          </cell>
        </row>
        <row r="299">
          <cell r="G299" t="e">
            <v>#N/A</v>
          </cell>
        </row>
        <row r="300">
          <cell r="G300" t="e">
            <v>#N/A</v>
          </cell>
        </row>
        <row r="301">
          <cell r="G301" t="e">
            <v>#N/A</v>
          </cell>
        </row>
        <row r="302">
          <cell r="G302" t="e">
            <v>#N/A</v>
          </cell>
        </row>
        <row r="303">
          <cell r="G303" t="e">
            <v>#N/A</v>
          </cell>
        </row>
        <row r="304">
          <cell r="G304" t="e">
            <v>#N/A</v>
          </cell>
        </row>
        <row r="305">
          <cell r="G305" t="e">
            <v>#N/A</v>
          </cell>
        </row>
        <row r="306">
          <cell r="G306" t="e">
            <v>#N/A</v>
          </cell>
        </row>
        <row r="307">
          <cell r="G307" t="e">
            <v>#N/A</v>
          </cell>
        </row>
        <row r="308">
          <cell r="G308" t="e">
            <v>#N/A</v>
          </cell>
        </row>
        <row r="309">
          <cell r="G309" t="e">
            <v>#N/A</v>
          </cell>
        </row>
        <row r="310">
          <cell r="G310" t="e">
            <v>#N/A</v>
          </cell>
        </row>
        <row r="311">
          <cell r="G311" t="e">
            <v>#N/A</v>
          </cell>
        </row>
        <row r="312">
          <cell r="G312" t="e">
            <v>#N/A</v>
          </cell>
        </row>
        <row r="313">
          <cell r="G313" t="e">
            <v>#N/A</v>
          </cell>
        </row>
        <row r="314">
          <cell r="G314" t="e">
            <v>#N/A</v>
          </cell>
        </row>
        <row r="315">
          <cell r="G315" t="e">
            <v>#N/A</v>
          </cell>
        </row>
        <row r="316">
          <cell r="G316" t="e">
            <v>#N/A</v>
          </cell>
        </row>
        <row r="317">
          <cell r="G317" t="e">
            <v>#N/A</v>
          </cell>
        </row>
        <row r="318">
          <cell r="G318" t="e">
            <v>#N/A</v>
          </cell>
        </row>
        <row r="319">
          <cell r="G319" t="e">
            <v>#N/A</v>
          </cell>
        </row>
        <row r="320">
          <cell r="G320" t="e">
            <v>#N/A</v>
          </cell>
        </row>
        <row r="321">
          <cell r="G321" t="e">
            <v>#N/A</v>
          </cell>
        </row>
        <row r="322">
          <cell r="G322" t="e">
            <v>#N/A</v>
          </cell>
        </row>
        <row r="323">
          <cell r="G323" t="e">
            <v>#N/A</v>
          </cell>
        </row>
        <row r="324">
          <cell r="G324" t="e">
            <v>#N/A</v>
          </cell>
        </row>
        <row r="325">
          <cell r="G325" t="e">
            <v>#N/A</v>
          </cell>
        </row>
        <row r="326">
          <cell r="G326" t="e">
            <v>#N/A</v>
          </cell>
        </row>
        <row r="327">
          <cell r="G327" t="e">
            <v>#N/A</v>
          </cell>
        </row>
        <row r="328">
          <cell r="G328" t="e">
            <v>#N/A</v>
          </cell>
        </row>
        <row r="329">
          <cell r="G329" t="e">
            <v>#N/A</v>
          </cell>
        </row>
        <row r="330">
          <cell r="G330" t="e">
            <v>#N/A</v>
          </cell>
        </row>
        <row r="331">
          <cell r="G331" t="e">
            <v>#N/A</v>
          </cell>
        </row>
        <row r="332">
          <cell r="G332" t="e">
            <v>#N/A</v>
          </cell>
        </row>
        <row r="333">
          <cell r="G333" t="e">
            <v>#N/A</v>
          </cell>
        </row>
        <row r="334">
          <cell r="G334" t="e">
            <v>#N/A</v>
          </cell>
        </row>
        <row r="335">
          <cell r="G335" t="e">
            <v>#N/A</v>
          </cell>
        </row>
        <row r="336">
          <cell r="G336" t="e">
            <v>#N/A</v>
          </cell>
        </row>
        <row r="337">
          <cell r="G337" t="e">
            <v>#N/A</v>
          </cell>
        </row>
        <row r="338">
          <cell r="G338" t="e">
            <v>#N/A</v>
          </cell>
        </row>
        <row r="339">
          <cell r="G339" t="e">
            <v>#N/A</v>
          </cell>
        </row>
        <row r="340">
          <cell r="G340" t="e">
            <v>#N/A</v>
          </cell>
        </row>
        <row r="341">
          <cell r="G341" t="e">
            <v>#N/A</v>
          </cell>
        </row>
        <row r="342">
          <cell r="G342" t="e">
            <v>#N/A</v>
          </cell>
        </row>
        <row r="343">
          <cell r="G343" t="e">
            <v>#N/A</v>
          </cell>
        </row>
        <row r="344">
          <cell r="G344" t="e">
            <v>#N/A</v>
          </cell>
        </row>
        <row r="345">
          <cell r="G345" t="e">
            <v>#N/A</v>
          </cell>
        </row>
        <row r="346">
          <cell r="G346" t="e">
            <v>#N/A</v>
          </cell>
        </row>
        <row r="347">
          <cell r="G347" t="e">
            <v>#N/A</v>
          </cell>
        </row>
        <row r="348">
          <cell r="G348" t="e">
            <v>#N/A</v>
          </cell>
        </row>
        <row r="349">
          <cell r="G349" t="e">
            <v>#N/A</v>
          </cell>
        </row>
        <row r="350">
          <cell r="G350" t="e">
            <v>#N/A</v>
          </cell>
        </row>
        <row r="351">
          <cell r="G351" t="e">
            <v>#N/A</v>
          </cell>
        </row>
        <row r="352">
          <cell r="G352" t="e">
            <v>#N/A</v>
          </cell>
        </row>
        <row r="353">
          <cell r="G353" t="e">
            <v>#N/A</v>
          </cell>
        </row>
        <row r="354">
          <cell r="G354" t="e">
            <v>#N/A</v>
          </cell>
        </row>
        <row r="355">
          <cell r="G355" t="e">
            <v>#N/A</v>
          </cell>
        </row>
        <row r="356">
          <cell r="G356" t="e">
            <v>#N/A</v>
          </cell>
        </row>
        <row r="357">
          <cell r="G357" t="e">
            <v>#N/A</v>
          </cell>
        </row>
        <row r="358">
          <cell r="G358" t="e">
            <v>#N/A</v>
          </cell>
        </row>
        <row r="359">
          <cell r="G359" t="e">
            <v>#N/A</v>
          </cell>
        </row>
        <row r="360">
          <cell r="G360" t="e">
            <v>#N/A</v>
          </cell>
        </row>
        <row r="361">
          <cell r="G361" t="e">
            <v>#N/A</v>
          </cell>
        </row>
        <row r="362">
          <cell r="G362" t="e">
            <v>#N/A</v>
          </cell>
        </row>
      </sheetData>
      <sheetData sheetId="4">
        <row r="2">
          <cell r="A2" t="str">
            <v>Administrativa</v>
          </cell>
          <cell r="B2" t="str">
            <v>Asesor Nacional (G. de E.)</v>
          </cell>
          <cell r="C2" t="str">
            <v>Administración Educativa</v>
          </cell>
          <cell r="E2" t="str">
            <v>Administrativa</v>
          </cell>
          <cell r="F2" t="e">
            <v>#N/A</v>
          </cell>
          <cell r="G2" t="e">
            <v>#N/A</v>
          </cell>
        </row>
        <row r="3">
          <cell r="A3" t="str">
            <v>Administrativa</v>
          </cell>
          <cell r="B3" t="str">
            <v>Asesor Nacional (G. de E.)</v>
          </cell>
          <cell r="C3" t="str">
            <v>Agropecuario Generalista</v>
          </cell>
          <cell r="E3" t="str">
            <v>Educación Indígena</v>
          </cell>
          <cell r="F3" t="e">
            <v>#N/A</v>
          </cell>
          <cell r="G3" t="e">
            <v>#N/A</v>
          </cell>
        </row>
        <row r="4">
          <cell r="A4" t="str">
            <v>Administrativa</v>
          </cell>
          <cell r="B4" t="str">
            <v>Asesor Nacional (G. de E.)</v>
          </cell>
          <cell r="C4" t="str">
            <v>Artes Industriales</v>
          </cell>
          <cell r="E4" t="str">
            <v>Preescolar y Primaria</v>
          </cell>
          <cell r="F4" t="e">
            <v>#N/A</v>
          </cell>
          <cell r="G4" t="e">
            <v>#N/A</v>
          </cell>
        </row>
        <row r="5">
          <cell r="A5" t="str">
            <v>Administrativa</v>
          </cell>
          <cell r="B5" t="str">
            <v>Asesor Nacional (G. de E.)</v>
          </cell>
          <cell r="C5" t="str">
            <v>Artes Plásticas/Artes Plásticas</v>
          </cell>
          <cell r="E5" t="str">
            <v>Programas Especiales</v>
          </cell>
          <cell r="F5" t="e">
            <v>#N/A</v>
          </cell>
          <cell r="G5" t="e">
            <v>#N/A</v>
          </cell>
        </row>
        <row r="6">
          <cell r="A6" t="str">
            <v>Administrativa</v>
          </cell>
          <cell r="B6" t="str">
            <v>Asesor Nacional (G. de E.)</v>
          </cell>
          <cell r="C6" t="str">
            <v>Bibliotecología</v>
          </cell>
          <cell r="E6" t="str">
            <v>Secundaria Académica</v>
          </cell>
          <cell r="F6" t="e">
            <v>#N/A</v>
          </cell>
          <cell r="G6" t="e">
            <v>#N/A</v>
          </cell>
        </row>
        <row r="7">
          <cell r="A7" t="str">
            <v>Administrativa</v>
          </cell>
          <cell r="B7" t="str">
            <v>Asesor Nacional (G. de E.)</v>
          </cell>
          <cell r="C7" t="str">
            <v>Biología</v>
          </cell>
          <cell r="E7" t="str">
            <v>Secundaria Técnica</v>
          </cell>
          <cell r="F7" t="e">
            <v>#N/A</v>
          </cell>
          <cell r="G7" t="e">
            <v>#N/A</v>
          </cell>
        </row>
        <row r="8">
          <cell r="A8" t="str">
            <v>Administrativa</v>
          </cell>
          <cell r="B8" t="str">
            <v>Asesor Nacional (G. de E.)</v>
          </cell>
          <cell r="C8" t="str">
            <v>Capacitación y Desarrollo Educativo</v>
          </cell>
          <cell r="E8" t="e">
            <v>#N/A</v>
          </cell>
          <cell r="F8" t="e">
            <v>#N/A</v>
          </cell>
          <cell r="G8" t="e">
            <v>#N/A</v>
          </cell>
        </row>
        <row r="9">
          <cell r="A9" t="str">
            <v>Administrativa</v>
          </cell>
          <cell r="B9" t="str">
            <v>Asesor Nacional (G. de E.)</v>
          </cell>
          <cell r="C9" t="str">
            <v>Ciencias</v>
          </cell>
          <cell r="E9" t="e">
            <v>#N/A</v>
          </cell>
          <cell r="F9" t="e">
            <v>#N/A</v>
          </cell>
          <cell r="G9" t="e">
            <v>#N/A</v>
          </cell>
        </row>
        <row r="10">
          <cell r="A10" t="str">
            <v>Administrativa</v>
          </cell>
          <cell r="B10" t="str">
            <v>Asesor Nacional (G. de E.)</v>
          </cell>
          <cell r="C10" t="str">
            <v>Contabilidad Generalista</v>
          </cell>
          <cell r="E10" t="e">
            <v>#N/A</v>
          </cell>
          <cell r="F10" t="e">
            <v>#N/A</v>
          </cell>
          <cell r="G10" t="e">
            <v>#N/A</v>
          </cell>
        </row>
        <row r="11">
          <cell r="A11" t="str">
            <v>Administrativa</v>
          </cell>
          <cell r="B11" t="str">
            <v>Asesor Nacional (G. de E.)</v>
          </cell>
          <cell r="C11" t="str">
            <v>Coordinación Técnica y con la Empresa</v>
          </cell>
          <cell r="E11" t="e">
            <v>#N/A</v>
          </cell>
          <cell r="F11" t="e">
            <v>#N/A</v>
          </cell>
          <cell r="G11" t="e">
            <v>#N/A</v>
          </cell>
        </row>
        <row r="12">
          <cell r="A12" t="str">
            <v>Administrativa</v>
          </cell>
          <cell r="B12" t="str">
            <v>Asesor Nacional (G. de E.)</v>
          </cell>
          <cell r="C12" t="str">
            <v>Curriculum</v>
          </cell>
          <cell r="E12" t="e">
            <v>#N/A</v>
          </cell>
          <cell r="F12" t="e">
            <v>#N/A</v>
          </cell>
          <cell r="G12" t="e">
            <v>#N/A</v>
          </cell>
        </row>
        <row r="13">
          <cell r="A13" t="str">
            <v>Administrativa</v>
          </cell>
          <cell r="B13" t="str">
            <v>Asesor Nacional (G. de E.)</v>
          </cell>
          <cell r="C13" t="str">
            <v>Dibujo Generalista</v>
          </cell>
          <cell r="E13" t="e">
            <v>#N/A</v>
          </cell>
          <cell r="F13" t="e">
            <v>#N/A</v>
          </cell>
          <cell r="G13" t="e">
            <v>#N/A</v>
          </cell>
        </row>
        <row r="14">
          <cell r="A14" t="str">
            <v>Administrativa</v>
          </cell>
          <cell r="B14" t="str">
            <v>Asesor Nacional (G. de E.)</v>
          </cell>
          <cell r="C14" t="str">
            <v xml:space="preserve">Diseño de Instrumentos  Pedagógicos I, II, III Ciclos y Educación Diversificada </v>
          </cell>
          <cell r="E14" t="e">
            <v>#N/A</v>
          </cell>
          <cell r="F14" t="e">
            <v>#N/A</v>
          </cell>
          <cell r="G14" t="e">
            <v>#N/A</v>
          </cell>
        </row>
        <row r="15">
          <cell r="A15" t="str">
            <v>Administrativa</v>
          </cell>
          <cell r="B15" t="str">
            <v>Asesor Nacional (G. de E.)</v>
          </cell>
          <cell r="C15" t="str">
            <v>Educación Cívica</v>
          </cell>
          <cell r="E15" t="e">
            <v>#N/A</v>
          </cell>
          <cell r="F15" t="e">
            <v>#N/A</v>
          </cell>
          <cell r="G15" t="e">
            <v>#N/A</v>
          </cell>
        </row>
        <row r="16">
          <cell r="A16" t="str">
            <v>Administrativa</v>
          </cell>
          <cell r="B16" t="str">
            <v>Asesor Nacional (G. de E.)</v>
          </cell>
          <cell r="C16" t="str">
            <v>Educación de Adultos</v>
          </cell>
          <cell r="E16" t="e">
            <v>#N/A</v>
          </cell>
          <cell r="F16" t="e">
            <v>#N/A</v>
          </cell>
          <cell r="G16" t="e">
            <v>#N/A</v>
          </cell>
        </row>
        <row r="17">
          <cell r="A17" t="str">
            <v>Administrativa</v>
          </cell>
          <cell r="B17" t="str">
            <v>Asesor Nacional (G. de E.)</v>
          </cell>
          <cell r="C17" t="str">
            <v>Educación Física</v>
          </cell>
          <cell r="E17" t="e">
            <v>#N/A</v>
          </cell>
          <cell r="F17" t="e">
            <v>#N/A</v>
          </cell>
          <cell r="G17" t="e">
            <v>#N/A</v>
          </cell>
        </row>
        <row r="18">
          <cell r="A18" t="str">
            <v>Administrativa</v>
          </cell>
          <cell r="B18" t="str">
            <v>Asesor Nacional (G. de E.)</v>
          </cell>
          <cell r="C18" t="str">
            <v>Educación para el hogar</v>
          </cell>
          <cell r="E18" t="e">
            <v>#N/A</v>
          </cell>
          <cell r="F18" t="e">
            <v>#N/A</v>
          </cell>
          <cell r="G18" t="e">
            <v>#N/A</v>
          </cell>
        </row>
        <row r="19">
          <cell r="A19" t="str">
            <v>Administrativa</v>
          </cell>
          <cell r="B19" t="str">
            <v>Asesor Nacional (G. de E.)</v>
          </cell>
          <cell r="C19" t="str">
            <v>Electrónica Generalista</v>
          </cell>
          <cell r="E19" t="e">
            <v>#N/A</v>
          </cell>
          <cell r="F19" t="e">
            <v>#N/A</v>
          </cell>
          <cell r="G19" t="e">
            <v>#N/A</v>
          </cell>
        </row>
        <row r="20">
          <cell r="A20" t="str">
            <v>Administrativa</v>
          </cell>
          <cell r="B20" t="str">
            <v>Asesor Nacional (G. de E.)</v>
          </cell>
          <cell r="C20" t="str">
            <v>Enseñanza  Primaria</v>
          </cell>
          <cell r="E20" t="e">
            <v>#N/A</v>
          </cell>
          <cell r="F20" t="e">
            <v>#N/A</v>
          </cell>
          <cell r="G20" t="e">
            <v>#N/A</v>
          </cell>
        </row>
        <row r="21">
          <cell r="A21" t="str">
            <v>Administrativa</v>
          </cell>
          <cell r="B21" t="str">
            <v>Asesor Nacional (G. de E.)</v>
          </cell>
          <cell r="C21" t="str">
            <v>Enseñanza Especial .  Audición y Lenguaje</v>
          </cell>
          <cell r="E21" t="e">
            <v>#N/A</v>
          </cell>
          <cell r="F21" t="e">
            <v>#N/A</v>
          </cell>
          <cell r="G21" t="e">
            <v>#N/A</v>
          </cell>
        </row>
        <row r="22">
          <cell r="A22" t="str">
            <v>Administrativa</v>
          </cell>
          <cell r="B22" t="str">
            <v>Asesor Nacional (G. de E.)</v>
          </cell>
          <cell r="C22" t="str">
            <v>Enseñanza Especial .  Generalista</v>
          </cell>
          <cell r="E22" t="e">
            <v>#N/A</v>
          </cell>
          <cell r="F22" t="e">
            <v>#N/A</v>
          </cell>
          <cell r="G22" t="e">
            <v>#N/A</v>
          </cell>
        </row>
        <row r="23">
          <cell r="A23" t="str">
            <v>Administrativa</v>
          </cell>
          <cell r="B23" t="str">
            <v>Asesor Nacional (G. de E.)</v>
          </cell>
          <cell r="C23" t="str">
            <v>Enseñanza Especial . Deficiencias visuales</v>
          </cell>
          <cell r="E23" t="e">
            <v>#N/A</v>
          </cell>
          <cell r="F23" t="e">
            <v>#N/A</v>
          </cell>
          <cell r="G23" t="e">
            <v>#N/A</v>
          </cell>
        </row>
        <row r="24">
          <cell r="A24" t="str">
            <v>Administrativa</v>
          </cell>
          <cell r="B24" t="str">
            <v>Asesor Nacional (G. de E.)</v>
          </cell>
          <cell r="C24" t="str">
            <v>Enseñanza Preescolar</v>
          </cell>
          <cell r="E24" t="e">
            <v>#N/A</v>
          </cell>
          <cell r="F24" t="e">
            <v>#N/A</v>
          </cell>
          <cell r="G24" t="e">
            <v>#N/A</v>
          </cell>
        </row>
        <row r="25">
          <cell r="A25" t="str">
            <v>Administrativa</v>
          </cell>
          <cell r="B25" t="str">
            <v>Asesor Nacional (G. de E.)</v>
          </cell>
          <cell r="C25" t="str">
            <v>Español</v>
          </cell>
          <cell r="E25" t="e">
            <v>#N/A</v>
          </cell>
          <cell r="F25" t="e">
            <v>#N/A</v>
          </cell>
          <cell r="G25" t="e">
            <v>#N/A</v>
          </cell>
        </row>
        <row r="26">
          <cell r="A26" t="str">
            <v>Administrativa</v>
          </cell>
          <cell r="B26" t="str">
            <v>Asesor Nacional (G. de E.)</v>
          </cell>
          <cell r="C26" t="str">
            <v>Estudios Sociales</v>
          </cell>
          <cell r="E26" t="e">
            <v>#N/A</v>
          </cell>
          <cell r="F26" t="e">
            <v>#N/A</v>
          </cell>
          <cell r="G26" t="e">
            <v>#N/A</v>
          </cell>
        </row>
        <row r="27">
          <cell r="A27" t="str">
            <v>Administrativa</v>
          </cell>
          <cell r="B27" t="str">
            <v>Asesor Nacional (G. de E.)</v>
          </cell>
          <cell r="C27" t="str">
            <v>Evaluación</v>
          </cell>
          <cell r="E27" t="e">
            <v>#N/A</v>
          </cell>
          <cell r="F27" t="e">
            <v>#N/A</v>
          </cell>
          <cell r="G27" t="e">
            <v>#N/A</v>
          </cell>
        </row>
        <row r="28">
          <cell r="A28" t="str">
            <v>Administrativa</v>
          </cell>
          <cell r="B28" t="str">
            <v>Asesor Nacional (G. de E.)</v>
          </cell>
          <cell r="C28" t="str">
            <v>Filosofía</v>
          </cell>
          <cell r="E28" t="e">
            <v>#N/A</v>
          </cell>
          <cell r="F28" t="e">
            <v>#N/A</v>
          </cell>
          <cell r="G28" t="e">
            <v>#N/A</v>
          </cell>
        </row>
        <row r="29">
          <cell r="A29" t="str">
            <v>Administrativa</v>
          </cell>
          <cell r="B29" t="str">
            <v>Asesor Nacional (G. de E.)</v>
          </cell>
          <cell r="C29" t="str">
            <v>Física</v>
          </cell>
          <cell r="E29" t="e">
            <v>#N/A</v>
          </cell>
          <cell r="F29" t="e">
            <v>#N/A</v>
          </cell>
          <cell r="G29" t="e">
            <v>#N/A</v>
          </cell>
        </row>
        <row r="30">
          <cell r="A30" t="str">
            <v>Administrativa</v>
          </cell>
          <cell r="B30" t="str">
            <v>Asesor Nacional (G. de E.)</v>
          </cell>
          <cell r="C30" t="str">
            <v>Francés</v>
          </cell>
          <cell r="E30" t="e">
            <v>#N/A</v>
          </cell>
          <cell r="F30" t="e">
            <v>#N/A</v>
          </cell>
          <cell r="G30" t="e">
            <v>#N/A</v>
          </cell>
        </row>
        <row r="31">
          <cell r="A31" t="str">
            <v>Administrativa</v>
          </cell>
          <cell r="B31" t="str">
            <v>Asesor Nacional (G. de E.)</v>
          </cell>
          <cell r="C31" t="str">
            <v>Informática Educativa</v>
          </cell>
          <cell r="E31" t="e">
            <v>#N/A</v>
          </cell>
          <cell r="F31" t="e">
            <v>#N/A</v>
          </cell>
          <cell r="G31" t="e">
            <v>#N/A</v>
          </cell>
        </row>
        <row r="32">
          <cell r="A32" t="str">
            <v>Administrativa</v>
          </cell>
          <cell r="B32" t="str">
            <v>Asesor Nacional (G. de E.)</v>
          </cell>
          <cell r="C32" t="str">
            <v>Informática Generalista</v>
          </cell>
          <cell r="E32" t="e">
            <v>#N/A</v>
          </cell>
          <cell r="F32" t="e">
            <v>#N/A</v>
          </cell>
          <cell r="G32" t="e">
            <v>#N/A</v>
          </cell>
        </row>
        <row r="33">
          <cell r="A33" t="str">
            <v>Administrativa</v>
          </cell>
          <cell r="B33" t="str">
            <v>Asesor Nacional (G. de E.)</v>
          </cell>
          <cell r="C33" t="str">
            <v>Inglés</v>
          </cell>
          <cell r="E33" t="e">
            <v>#N/A</v>
          </cell>
          <cell r="F33" t="e">
            <v>#N/A</v>
          </cell>
          <cell r="G33" t="e">
            <v>#N/A</v>
          </cell>
        </row>
        <row r="34">
          <cell r="A34" t="str">
            <v>Administrativa</v>
          </cell>
          <cell r="B34" t="str">
            <v>Asesor Nacional (G. de E.)</v>
          </cell>
          <cell r="C34" t="str">
            <v>Matemáticas</v>
          </cell>
          <cell r="E34" t="e">
            <v>#N/A</v>
          </cell>
          <cell r="F34" t="e">
            <v>#N/A</v>
          </cell>
          <cell r="G34" t="e">
            <v>#N/A</v>
          </cell>
        </row>
        <row r="35">
          <cell r="A35" t="str">
            <v>Administrativa</v>
          </cell>
          <cell r="B35" t="str">
            <v>Asesor Nacional (G. de E.)</v>
          </cell>
          <cell r="C35" t="str">
            <v>Mecánica Generalista</v>
          </cell>
          <cell r="E35" t="e">
            <v>#N/A</v>
          </cell>
          <cell r="F35" t="e">
            <v>#N/A</v>
          </cell>
          <cell r="G35" t="e">
            <v>#N/A</v>
          </cell>
        </row>
        <row r="36">
          <cell r="A36" t="str">
            <v>Administrativa</v>
          </cell>
          <cell r="B36" t="str">
            <v>Asesor Nacional (G. de E.)</v>
          </cell>
          <cell r="C36" t="str">
            <v>Música/Música</v>
          </cell>
          <cell r="E36" t="e">
            <v>#N/A</v>
          </cell>
          <cell r="F36" t="e">
            <v>#N/A</v>
          </cell>
          <cell r="G36" t="e">
            <v>#N/A</v>
          </cell>
        </row>
        <row r="37">
          <cell r="A37" t="str">
            <v>Administrativa</v>
          </cell>
          <cell r="B37" t="str">
            <v>Asesor Nacional (G. de E.)</v>
          </cell>
          <cell r="C37" t="str">
            <v>Orientación</v>
          </cell>
          <cell r="E37" t="e">
            <v>#N/A</v>
          </cell>
          <cell r="F37" t="e">
            <v>#N/A</v>
          </cell>
          <cell r="G37" t="e">
            <v>#N/A</v>
          </cell>
        </row>
        <row r="38">
          <cell r="A38" t="str">
            <v>Administrativa</v>
          </cell>
          <cell r="B38" t="str">
            <v>Asesor Nacional (G. de E.)</v>
          </cell>
          <cell r="C38" t="str">
            <v>Prevención para la Salud Estudiantil</v>
          </cell>
          <cell r="E38" t="e">
            <v>#N/A</v>
          </cell>
          <cell r="F38" t="e">
            <v>#N/A</v>
          </cell>
          <cell r="G38" t="e">
            <v>#N/A</v>
          </cell>
        </row>
        <row r="39">
          <cell r="A39" t="str">
            <v>Administrativa</v>
          </cell>
          <cell r="B39" t="str">
            <v>Asesor Nacional (G. de E.)</v>
          </cell>
          <cell r="C39" t="str">
            <v>Protección ambiental y manejo de áreas de conservación</v>
          </cell>
          <cell r="E39" t="e">
            <v>#N/A</v>
          </cell>
          <cell r="F39" t="e">
            <v>#N/A</v>
          </cell>
          <cell r="G39" t="e">
            <v>#N/A</v>
          </cell>
        </row>
        <row r="40">
          <cell r="A40" t="str">
            <v>Administrativa</v>
          </cell>
          <cell r="B40" t="str">
            <v>Asesor Nacional (G. de E.)</v>
          </cell>
          <cell r="C40" t="str">
            <v>Psicología</v>
          </cell>
          <cell r="E40" t="e">
            <v>#N/A</v>
          </cell>
          <cell r="F40" t="e">
            <v>#N/A</v>
          </cell>
          <cell r="G40" t="e">
            <v>#N/A</v>
          </cell>
        </row>
        <row r="41">
          <cell r="A41" t="str">
            <v>Administrativa</v>
          </cell>
          <cell r="B41" t="str">
            <v>Asesor Nacional (G. de E.)</v>
          </cell>
          <cell r="C41" t="str">
            <v>Química</v>
          </cell>
          <cell r="E41" t="e">
            <v>#N/A</v>
          </cell>
          <cell r="F41" t="e">
            <v>#N/A</v>
          </cell>
          <cell r="G41" t="e">
            <v>#N/A</v>
          </cell>
        </row>
        <row r="42">
          <cell r="A42" t="str">
            <v>Administrativa</v>
          </cell>
          <cell r="B42" t="str">
            <v>Asesor Nacional (G. de E.)</v>
          </cell>
          <cell r="C42" t="str">
            <v>Religión</v>
          </cell>
          <cell r="E42" t="e">
            <v>#N/A</v>
          </cell>
          <cell r="F42" t="e">
            <v>#N/A</v>
          </cell>
          <cell r="G42" t="e">
            <v>#N/A</v>
          </cell>
        </row>
        <row r="43">
          <cell r="A43" t="str">
            <v>Administrativa</v>
          </cell>
          <cell r="B43" t="str">
            <v>Asesor Nacional (G. de E.)</v>
          </cell>
          <cell r="C43" t="str">
            <v xml:space="preserve">Secretariado Generalista </v>
          </cell>
          <cell r="E43" t="e">
            <v>#N/A</v>
          </cell>
          <cell r="F43" t="e">
            <v>#N/A</v>
          </cell>
          <cell r="G43" t="e">
            <v>#N/A</v>
          </cell>
        </row>
        <row r="44">
          <cell r="A44" t="str">
            <v>Administrativa</v>
          </cell>
          <cell r="B44" t="str">
            <v>Asesor Nacional (G. de E.)</v>
          </cell>
          <cell r="C44" t="str">
            <v>Turismo Generalista</v>
          </cell>
          <cell r="E44" t="e">
            <v>#N/A</v>
          </cell>
          <cell r="F44" t="e">
            <v>#N/A</v>
          </cell>
          <cell r="G44" t="e">
            <v>#N/A</v>
          </cell>
        </row>
        <row r="45">
          <cell r="A45" t="str">
            <v>Administrativa</v>
          </cell>
          <cell r="B45" t="str">
            <v>Asesor profesional</v>
          </cell>
          <cell r="C45" t="str">
            <v>Sin especialidad T-I</v>
          </cell>
          <cell r="E45" t="e">
            <v>#N/A</v>
          </cell>
          <cell r="F45" t="e">
            <v>#N/A</v>
          </cell>
          <cell r="G45" t="e">
            <v>#N/A</v>
          </cell>
        </row>
        <row r="46">
          <cell r="A46" t="str">
            <v>Administrativa</v>
          </cell>
          <cell r="B46" t="str">
            <v>Asesor Regional (G. de E.)</v>
          </cell>
          <cell r="C46" t="str">
            <v>Agropecuario Generalista</v>
          </cell>
          <cell r="E46" t="e">
            <v>#N/A</v>
          </cell>
          <cell r="F46" t="e">
            <v>#N/A</v>
          </cell>
          <cell r="G46" t="e">
            <v>#N/A</v>
          </cell>
        </row>
        <row r="47">
          <cell r="A47" t="str">
            <v>Administrativa</v>
          </cell>
          <cell r="B47" t="str">
            <v>Asesor Regional (G. de E.)</v>
          </cell>
          <cell r="C47" t="str">
            <v>Artes Plásticas/Artes Plásticas</v>
          </cell>
          <cell r="E47" t="e">
            <v>#N/A</v>
          </cell>
          <cell r="F47" t="e">
            <v>#N/A</v>
          </cell>
          <cell r="G47" t="e">
            <v>#N/A</v>
          </cell>
        </row>
        <row r="48">
          <cell r="A48" t="str">
            <v>Administrativa</v>
          </cell>
          <cell r="B48" t="str">
            <v>Asesor Regional (G. de E.)</v>
          </cell>
          <cell r="C48" t="str">
            <v>Capacitación y Desarrollo Educativo</v>
          </cell>
          <cell r="E48" t="e">
            <v>#N/A</v>
          </cell>
          <cell r="F48" t="e">
            <v>#N/A</v>
          </cell>
          <cell r="G48" t="e">
            <v>#N/A</v>
          </cell>
        </row>
        <row r="49">
          <cell r="A49" t="str">
            <v>Administrativa</v>
          </cell>
          <cell r="B49" t="str">
            <v>Asesor Regional (G. de E.)</v>
          </cell>
          <cell r="C49" t="str">
            <v>Ciencias</v>
          </cell>
          <cell r="E49" t="e">
            <v>#N/A</v>
          </cell>
          <cell r="F49" t="e">
            <v>#N/A</v>
          </cell>
          <cell r="G49" t="e">
            <v>#N/A</v>
          </cell>
        </row>
        <row r="50">
          <cell r="A50" t="str">
            <v>Administrativa</v>
          </cell>
          <cell r="B50" t="str">
            <v>Asesor Regional (G. de E.)</v>
          </cell>
          <cell r="C50" t="str">
            <v>Educación Cívica</v>
          </cell>
          <cell r="E50" t="e">
            <v>#N/A</v>
          </cell>
          <cell r="F50" t="e">
            <v>#N/A</v>
          </cell>
          <cell r="G50" t="e">
            <v>#N/A</v>
          </cell>
        </row>
        <row r="51">
          <cell r="A51" t="str">
            <v>Administrativa</v>
          </cell>
          <cell r="B51" t="str">
            <v>Asesor Regional (G. de E.)</v>
          </cell>
          <cell r="C51" t="str">
            <v>Educación de Adultos</v>
          </cell>
          <cell r="E51" t="e">
            <v>#N/A</v>
          </cell>
          <cell r="F51" t="e">
            <v>#N/A</v>
          </cell>
          <cell r="G51" t="e">
            <v>#N/A</v>
          </cell>
        </row>
        <row r="52">
          <cell r="A52" t="str">
            <v>Administrativa</v>
          </cell>
          <cell r="B52" t="str">
            <v>Asesor Regional (G. de E.)</v>
          </cell>
          <cell r="C52" t="str">
            <v>Educación Física</v>
          </cell>
          <cell r="E52" t="e">
            <v>#N/A</v>
          </cell>
          <cell r="F52" t="e">
            <v>#N/A</v>
          </cell>
          <cell r="G52" t="e">
            <v>#N/A</v>
          </cell>
        </row>
        <row r="53">
          <cell r="A53" t="str">
            <v>Administrativa</v>
          </cell>
          <cell r="B53" t="str">
            <v>Asesor Regional (G. de E.)</v>
          </cell>
          <cell r="C53" t="str">
            <v>Educación Indígena</v>
          </cell>
          <cell r="E53" t="e">
            <v>#N/A</v>
          </cell>
          <cell r="F53" t="e">
            <v>#N/A</v>
          </cell>
          <cell r="G53" t="e">
            <v>#N/A</v>
          </cell>
        </row>
        <row r="54">
          <cell r="A54" t="str">
            <v>Administrativa</v>
          </cell>
          <cell r="B54" t="str">
            <v>Asesor Regional (G. de E.)</v>
          </cell>
          <cell r="C54" t="str">
            <v>Enseñanza Especial .  Generalista</v>
          </cell>
          <cell r="E54" t="e">
            <v>#N/A</v>
          </cell>
          <cell r="F54" t="e">
            <v>#N/A</v>
          </cell>
          <cell r="G54" t="e">
            <v>#N/A</v>
          </cell>
        </row>
        <row r="55">
          <cell r="A55" t="str">
            <v>Administrativa</v>
          </cell>
          <cell r="B55" t="str">
            <v>Asesor Regional (G. de E.)</v>
          </cell>
          <cell r="C55" t="str">
            <v>Enseñanza Preescolar</v>
          </cell>
          <cell r="E55" t="e">
            <v>#N/A</v>
          </cell>
          <cell r="F55" t="e">
            <v>#N/A</v>
          </cell>
          <cell r="G55" t="e">
            <v>#N/A</v>
          </cell>
        </row>
        <row r="56">
          <cell r="A56" t="str">
            <v>Administrativa</v>
          </cell>
          <cell r="B56" t="str">
            <v>Asesor Regional (G. de E.)</v>
          </cell>
          <cell r="C56" t="str">
            <v>Español</v>
          </cell>
          <cell r="F56" t="e">
            <v>#N/A</v>
          </cell>
          <cell r="G56" t="e">
            <v>#N/A</v>
          </cell>
        </row>
        <row r="57">
          <cell r="A57" t="str">
            <v>Administrativa</v>
          </cell>
          <cell r="B57" t="str">
            <v>Asesor Regional (G. de E.)</v>
          </cell>
          <cell r="C57" t="str">
            <v>Estudios Sociales</v>
          </cell>
          <cell r="F57" t="e">
            <v>#N/A</v>
          </cell>
          <cell r="G57" t="e">
            <v>#N/A</v>
          </cell>
        </row>
        <row r="58">
          <cell r="A58" t="str">
            <v>Administrativa</v>
          </cell>
          <cell r="B58" t="str">
            <v>Asesor Regional (G. de E.)</v>
          </cell>
          <cell r="C58" t="str">
            <v>Evaluación</v>
          </cell>
          <cell r="F58" t="e">
            <v>#N/A</v>
          </cell>
          <cell r="G58" t="e">
            <v>#N/A</v>
          </cell>
        </row>
        <row r="59">
          <cell r="A59" t="str">
            <v>Administrativa</v>
          </cell>
          <cell r="B59" t="str">
            <v>Asesor Regional (G. de E.)</v>
          </cell>
          <cell r="C59" t="str">
            <v>Informática Educativa</v>
          </cell>
          <cell r="F59" t="e">
            <v>#N/A</v>
          </cell>
          <cell r="G59" t="e">
            <v>#N/A</v>
          </cell>
        </row>
        <row r="60">
          <cell r="A60" t="str">
            <v>Administrativa</v>
          </cell>
          <cell r="B60" t="str">
            <v>Asesor Regional (G. de E.)</v>
          </cell>
          <cell r="C60" t="str">
            <v>Informática Educativa. Informática para I y II Ciclos</v>
          </cell>
          <cell r="F60" t="e">
            <v>#N/A</v>
          </cell>
          <cell r="G60" t="e">
            <v>#N/A</v>
          </cell>
        </row>
        <row r="61">
          <cell r="A61" t="str">
            <v>Administrativa</v>
          </cell>
          <cell r="B61" t="str">
            <v>Asesor Regional (G. de E.)</v>
          </cell>
          <cell r="C61" t="str">
            <v>Inglés</v>
          </cell>
          <cell r="F61" t="e">
            <v>#N/A</v>
          </cell>
          <cell r="G61" t="e">
            <v>#N/A</v>
          </cell>
        </row>
        <row r="62">
          <cell r="A62" t="str">
            <v>Administrativa</v>
          </cell>
          <cell r="B62" t="str">
            <v>Asesor Regional (G. de E.)</v>
          </cell>
          <cell r="C62" t="str">
            <v>Matemáticas</v>
          </cell>
          <cell r="F62" t="e">
            <v>#N/A</v>
          </cell>
          <cell r="G62" t="e">
            <v>#N/A</v>
          </cell>
        </row>
        <row r="63">
          <cell r="A63" t="str">
            <v>Administrativa</v>
          </cell>
          <cell r="B63" t="str">
            <v>Asesor Regional (G. de E.)</v>
          </cell>
          <cell r="C63" t="str">
            <v>Música/Música</v>
          </cell>
          <cell r="F63" t="e">
            <v>#N/A</v>
          </cell>
          <cell r="G63" t="e">
            <v>#N/A</v>
          </cell>
        </row>
        <row r="64">
          <cell r="A64" t="str">
            <v>Administrativa</v>
          </cell>
          <cell r="B64" t="str">
            <v>Asesor Regional (G. de E.)</v>
          </cell>
          <cell r="C64" t="str">
            <v>Orientación</v>
          </cell>
          <cell r="F64" t="e">
            <v>#N/A</v>
          </cell>
          <cell r="G64" t="e">
            <v>#N/A</v>
          </cell>
        </row>
        <row r="65">
          <cell r="A65" t="str">
            <v>Administrativa</v>
          </cell>
          <cell r="B65" t="str">
            <v>Asesor Regional (G. de E.)</v>
          </cell>
          <cell r="C65" t="str">
            <v>Religión</v>
          </cell>
          <cell r="F65" t="e">
            <v>#N/A</v>
          </cell>
          <cell r="G65" t="e">
            <v>#N/A</v>
          </cell>
        </row>
        <row r="66">
          <cell r="A66" t="str">
            <v>Administrativa</v>
          </cell>
          <cell r="B66" t="str">
            <v>Asistente Administrativo Conf</v>
          </cell>
          <cell r="C66" t="str">
            <v>Sin especialidad T-I</v>
          </cell>
          <cell r="F66" t="e">
            <v>#N/A</v>
          </cell>
          <cell r="G66" t="e">
            <v>#N/A</v>
          </cell>
        </row>
        <row r="67">
          <cell r="A67" t="str">
            <v>Administrativa</v>
          </cell>
          <cell r="B67" t="str">
            <v>Asistente de Asesoría Y Supervisión</v>
          </cell>
          <cell r="C67" t="str">
            <v>Sin especialidad T-II</v>
          </cell>
          <cell r="F67" t="e">
            <v>#N/A</v>
          </cell>
          <cell r="G67" t="e">
            <v>#N/A</v>
          </cell>
        </row>
        <row r="68">
          <cell r="A68" t="str">
            <v>Administrativa</v>
          </cell>
          <cell r="B68" t="str">
            <v>Asistente de Dirección Centro Educativo 1</v>
          </cell>
          <cell r="C68" t="str">
            <v>Sin especialidad T-II</v>
          </cell>
          <cell r="F68" t="e">
            <v>#N/A</v>
          </cell>
          <cell r="G68" t="e">
            <v>#N/A</v>
          </cell>
        </row>
        <row r="69">
          <cell r="A69" t="str">
            <v>Administrativa</v>
          </cell>
          <cell r="B69" t="str">
            <v>Asistente de Dirección Centro Educativo 2</v>
          </cell>
          <cell r="C69" t="str">
            <v>Sin especialidad T-II</v>
          </cell>
          <cell r="F69" t="e">
            <v>#N/A</v>
          </cell>
          <cell r="G69" t="e">
            <v>#N/A</v>
          </cell>
        </row>
        <row r="70">
          <cell r="A70" t="str">
            <v>Administrativa</v>
          </cell>
          <cell r="B70" t="str">
            <v>Asistente de Dirección de Enseñanza Especial (G.de E.)</v>
          </cell>
          <cell r="C70" t="str">
            <v>Sin especialidad T-II</v>
          </cell>
          <cell r="F70" t="e">
            <v>#N/A</v>
          </cell>
          <cell r="G70" t="e">
            <v>#N/A</v>
          </cell>
        </row>
        <row r="71">
          <cell r="A71" t="str">
            <v>Administrativa</v>
          </cell>
          <cell r="B71" t="str">
            <v>Asistente de Dirección Escolar</v>
          </cell>
          <cell r="C71" t="str">
            <v>Sin especialidad T-II</v>
          </cell>
          <cell r="F71" t="e">
            <v>#N/A</v>
          </cell>
          <cell r="G71" t="e">
            <v>#N/A</v>
          </cell>
        </row>
        <row r="72">
          <cell r="A72" t="str">
            <v>Administrativa</v>
          </cell>
          <cell r="B72" t="str">
            <v>Asistente de Salud de Servicio Civil 2 (G. de E.)</v>
          </cell>
          <cell r="C72" t="str">
            <v>Nutrición</v>
          </cell>
          <cell r="F72" t="e">
            <v>#N/A</v>
          </cell>
          <cell r="G72" t="e">
            <v>#N/A</v>
          </cell>
        </row>
        <row r="73">
          <cell r="A73" t="str">
            <v>Administrativa</v>
          </cell>
          <cell r="B73" t="str">
            <v>Asistente de Salud de Servicio Civil 3 (G. de E.)</v>
          </cell>
          <cell r="C73" t="str">
            <v>Audiología</v>
          </cell>
          <cell r="F73" t="e">
            <v>#N/A</v>
          </cell>
          <cell r="G73" t="e">
            <v>#N/A</v>
          </cell>
        </row>
        <row r="74">
          <cell r="A74" t="str">
            <v>Administrativa</v>
          </cell>
          <cell r="B74" t="str">
            <v>Asistente de Servicios de Educacion Especial</v>
          </cell>
          <cell r="C74" t="str">
            <v>Sin especialidad T-I</v>
          </cell>
          <cell r="F74" t="e">
            <v>#N/A</v>
          </cell>
          <cell r="G74" t="e">
            <v>#N/A</v>
          </cell>
        </row>
        <row r="75">
          <cell r="A75" t="str">
            <v>Administrativa</v>
          </cell>
          <cell r="B75" t="str">
            <v>Asistente Técnico Confianza</v>
          </cell>
          <cell r="C75" t="str">
            <v>Sin especialidad T-I</v>
          </cell>
          <cell r="F75" t="e">
            <v>#N/A</v>
          </cell>
          <cell r="G75" t="e">
            <v>#N/A</v>
          </cell>
        </row>
        <row r="76">
          <cell r="A76" t="str">
            <v>Administrativa</v>
          </cell>
          <cell r="B76" t="str">
            <v>Auditor Nivel 3</v>
          </cell>
          <cell r="C76" t="str">
            <v>Sin especialidad T-I</v>
          </cell>
          <cell r="F76" t="e">
            <v>#N/A</v>
          </cell>
          <cell r="G76" t="e">
            <v>#N/A</v>
          </cell>
        </row>
        <row r="77">
          <cell r="A77" t="str">
            <v>Administrativa</v>
          </cell>
          <cell r="B77" t="str">
            <v>Auxiliar Administrativo</v>
          </cell>
          <cell r="C77" t="str">
            <v>Sin especialidad T-II</v>
          </cell>
          <cell r="F77" t="e">
            <v>#N/A</v>
          </cell>
          <cell r="G77" t="e">
            <v>#N/A</v>
          </cell>
        </row>
        <row r="78">
          <cell r="A78" t="str">
            <v>Administrativa</v>
          </cell>
          <cell r="B78" t="str">
            <v>Auxiliar de enfermería</v>
          </cell>
          <cell r="C78" t="str">
            <v>Sin especialidad T-I</v>
          </cell>
          <cell r="F78" t="e">
            <v>#N/A</v>
          </cell>
          <cell r="G78" t="e">
            <v>#N/A</v>
          </cell>
        </row>
        <row r="79">
          <cell r="A79" t="str">
            <v>Administrativa</v>
          </cell>
          <cell r="B79" t="str">
            <v>Auxiliar de Vigilancia de Centro Educativo</v>
          </cell>
          <cell r="C79" t="str">
            <v>Religión</v>
          </cell>
          <cell r="F79" t="e">
            <v>#N/A</v>
          </cell>
          <cell r="G79" t="e">
            <v>#N/A</v>
          </cell>
        </row>
        <row r="80">
          <cell r="A80" t="str">
            <v>Administrativa</v>
          </cell>
          <cell r="B80" t="str">
            <v>Auxiliar de Vigilancia de Centro Educativo</v>
          </cell>
          <cell r="C80" t="str">
            <v>Sin especialidad T-I</v>
          </cell>
          <cell r="F80" t="e">
            <v>#N/A</v>
          </cell>
          <cell r="G80" t="e">
            <v>#N/A</v>
          </cell>
        </row>
        <row r="81">
          <cell r="A81" t="str">
            <v>Administrativa</v>
          </cell>
          <cell r="B81" t="str">
            <v>Auxiliar de Vigilancia de Centro Educativo</v>
          </cell>
          <cell r="C81" t="str">
            <v>Sin especialidad T-II</v>
          </cell>
          <cell r="F81" t="e">
            <v>#N/A</v>
          </cell>
          <cell r="G81" t="e">
            <v>#N/A</v>
          </cell>
        </row>
        <row r="82">
          <cell r="A82" t="str">
            <v>Administrativa</v>
          </cell>
          <cell r="B82" t="str">
            <v>Bibliotecólogo de Centro Educativo 1</v>
          </cell>
          <cell r="C82" t="str">
            <v>Sin especialidad T-II</v>
          </cell>
          <cell r="F82" t="e">
            <v>#N/A</v>
          </cell>
          <cell r="G82" t="e">
            <v>#N/A</v>
          </cell>
        </row>
        <row r="83">
          <cell r="A83" t="str">
            <v>Administrativa</v>
          </cell>
          <cell r="B83" t="str">
            <v>Bibliotecólogo de Centro Educativo 2</v>
          </cell>
          <cell r="C83" t="str">
            <v>Sin especialidad T-II</v>
          </cell>
          <cell r="F83" t="e">
            <v>#N/A</v>
          </cell>
          <cell r="G83" t="e">
            <v>#N/A</v>
          </cell>
        </row>
        <row r="84">
          <cell r="A84" t="str">
            <v>Administrativa</v>
          </cell>
          <cell r="B84" t="str">
            <v>Chofer Confianza</v>
          </cell>
          <cell r="C84" t="str">
            <v>Sin especialidad T-I</v>
          </cell>
          <cell r="F84" t="e">
            <v>#N/A</v>
          </cell>
          <cell r="G84" t="e">
            <v>#N/A</v>
          </cell>
        </row>
        <row r="85">
          <cell r="A85" t="str">
            <v>Administrativa</v>
          </cell>
          <cell r="B85" t="str">
            <v>Cocinero</v>
          </cell>
          <cell r="C85" t="str">
            <v>Sin especialidad T-I</v>
          </cell>
          <cell r="F85" t="e">
            <v>#N/A</v>
          </cell>
          <cell r="G85" t="e">
            <v>#N/A</v>
          </cell>
        </row>
        <row r="86">
          <cell r="A86" t="str">
            <v>Administrativa</v>
          </cell>
          <cell r="B86" t="str">
            <v>Cocinero</v>
          </cell>
          <cell r="C86" t="str">
            <v>Sin especialidad T-II</v>
          </cell>
          <cell r="F86" t="e">
            <v>#N/A</v>
          </cell>
          <cell r="G86" t="e">
            <v>#N/A</v>
          </cell>
        </row>
        <row r="87">
          <cell r="A87" t="str">
            <v>Administrativa</v>
          </cell>
          <cell r="B87" t="str">
            <v>Conductor de Servicio Civil 1</v>
          </cell>
          <cell r="C87" t="str">
            <v>Sin especialidad T-I</v>
          </cell>
          <cell r="F87" t="e">
            <v>#N/A</v>
          </cell>
          <cell r="G87" t="e">
            <v>#N/A</v>
          </cell>
        </row>
        <row r="88">
          <cell r="A88" t="str">
            <v>Administrativa</v>
          </cell>
          <cell r="B88" t="str">
            <v>Conductor de Servicio Civil 2</v>
          </cell>
          <cell r="C88" t="str">
            <v>Sin especialidad T-I</v>
          </cell>
          <cell r="F88" t="e">
            <v>#N/A</v>
          </cell>
          <cell r="G88" t="e">
            <v>#N/A</v>
          </cell>
        </row>
        <row r="89">
          <cell r="A89" t="str">
            <v>Administrativa</v>
          </cell>
          <cell r="B89" t="str">
            <v>Conserje  de Centro Educativo</v>
          </cell>
          <cell r="C89" t="str">
            <v>Sin especialidad T-I</v>
          </cell>
          <cell r="F89" t="e">
            <v>#N/A</v>
          </cell>
          <cell r="G89" t="e">
            <v>#N/A</v>
          </cell>
        </row>
        <row r="90">
          <cell r="A90" t="str">
            <v>Administrativa</v>
          </cell>
          <cell r="B90" t="str">
            <v>Conserje  de Centro Educativo</v>
          </cell>
          <cell r="C90" t="str">
            <v>Sin especialidad T-II</v>
          </cell>
          <cell r="F90" t="e">
            <v>#N/A</v>
          </cell>
          <cell r="G90" t="e">
            <v>#N/A</v>
          </cell>
        </row>
        <row r="91">
          <cell r="A91" t="str">
            <v>Administrativa</v>
          </cell>
          <cell r="B91" t="str">
            <v xml:space="preserve">Consultor Licenciado </v>
          </cell>
          <cell r="C91" t="str">
            <v>Sin especialidad T-I</v>
          </cell>
          <cell r="F91" t="e">
            <v>#N/A</v>
          </cell>
          <cell r="G91" t="e">
            <v>#N/A</v>
          </cell>
        </row>
        <row r="92">
          <cell r="A92" t="str">
            <v>Administrativa</v>
          </cell>
          <cell r="B92" t="str">
            <v>Consultor Licenciado Experto</v>
          </cell>
          <cell r="C92" t="str">
            <v>Sin especialidad T-I</v>
          </cell>
          <cell r="F92" t="e">
            <v>#N/A</v>
          </cell>
          <cell r="G92" t="e">
            <v>#N/A</v>
          </cell>
        </row>
        <row r="93">
          <cell r="A93" t="str">
            <v>Administrativa</v>
          </cell>
          <cell r="B93" t="str">
            <v>Dir. De la Dir. De Desarr.Curric</v>
          </cell>
          <cell r="C93" t="str">
            <v>Sin especialidad T-I</v>
          </cell>
          <cell r="F93" t="e">
            <v>#N/A</v>
          </cell>
          <cell r="G93" t="e">
            <v>#N/A</v>
          </cell>
        </row>
        <row r="94">
          <cell r="A94" t="str">
            <v>Administrativa</v>
          </cell>
          <cell r="B94" t="str">
            <v>Dir. Div.Informat.del MEP</v>
          </cell>
          <cell r="C94" t="str">
            <v>Sin especialidad T-I</v>
          </cell>
          <cell r="F94" t="e">
            <v>#N/A</v>
          </cell>
          <cell r="G94" t="e">
            <v>#N/A</v>
          </cell>
        </row>
        <row r="95">
          <cell r="A95" t="str">
            <v>Administrativa</v>
          </cell>
          <cell r="B95" t="str">
            <v>Dir. Gral SINETEC</v>
          </cell>
          <cell r="C95" t="str">
            <v>Sin especialidad T-I</v>
          </cell>
          <cell r="F95" t="e">
            <v>#N/A</v>
          </cell>
          <cell r="G95" t="e">
            <v>#N/A</v>
          </cell>
        </row>
        <row r="96">
          <cell r="A96" t="str">
            <v>Administrativa</v>
          </cell>
          <cell r="B96" t="str">
            <v>Dir.Eje.Cons.Nac.Ens.Sup.Univ.P</v>
          </cell>
          <cell r="C96" t="str">
            <v>Sin especialidad T-I</v>
          </cell>
          <cell r="F96" t="e">
            <v>#N/A</v>
          </cell>
          <cell r="G96" t="e">
            <v>#N/A</v>
          </cell>
        </row>
        <row r="97">
          <cell r="A97" t="str">
            <v>Administrativa</v>
          </cell>
          <cell r="B97" t="str">
            <v>Direct. Planif. Institucional</v>
          </cell>
          <cell r="C97" t="str">
            <v>Sin especialidad T-I</v>
          </cell>
          <cell r="F97" t="e">
            <v>#N/A</v>
          </cell>
          <cell r="G97" t="e">
            <v>#N/A</v>
          </cell>
        </row>
        <row r="98">
          <cell r="A98" t="str">
            <v>Administrativa</v>
          </cell>
          <cell r="B98" t="str">
            <v>Director Asesoria Juridica del MEP</v>
          </cell>
          <cell r="C98" t="str">
            <v>Sin especialidad T-I</v>
          </cell>
          <cell r="F98" t="e">
            <v>#N/A</v>
          </cell>
          <cell r="G98" t="e">
            <v>#N/A</v>
          </cell>
        </row>
        <row r="99">
          <cell r="A99" t="str">
            <v>Administrativa</v>
          </cell>
          <cell r="B99" t="str">
            <v>Director de Colegio 1</v>
          </cell>
          <cell r="C99" t="str">
            <v>Sin especialidad T-II</v>
          </cell>
          <cell r="F99" t="e">
            <v>#N/A</v>
          </cell>
          <cell r="G99" t="e">
            <v>#N/A</v>
          </cell>
        </row>
        <row r="100">
          <cell r="A100" t="str">
            <v>Administrativa</v>
          </cell>
          <cell r="B100" t="str">
            <v>Director de Colegio 2</v>
          </cell>
          <cell r="C100" t="str">
            <v>Sin especialidad T-II</v>
          </cell>
          <cell r="F100" t="e">
            <v>#N/A</v>
          </cell>
          <cell r="G100" t="e">
            <v>#N/A</v>
          </cell>
        </row>
        <row r="101">
          <cell r="A101" t="str">
            <v>Administrativa</v>
          </cell>
          <cell r="B101" t="str">
            <v>Director de Colegio 3</v>
          </cell>
          <cell r="C101" t="str">
            <v>Sin especialidad T-II</v>
          </cell>
          <cell r="F101" t="e">
            <v>#N/A</v>
          </cell>
          <cell r="G101" t="e">
            <v>#N/A</v>
          </cell>
        </row>
        <row r="102">
          <cell r="A102" t="str">
            <v>Administrativa</v>
          </cell>
          <cell r="B102" t="str">
            <v>Director de Colegio Técnico y Profesional 1</v>
          </cell>
          <cell r="C102" t="str">
            <v>Sin especialidad T-II</v>
          </cell>
          <cell r="F102" t="e">
            <v>#N/A</v>
          </cell>
          <cell r="G102" t="e">
            <v>#N/A</v>
          </cell>
        </row>
        <row r="103">
          <cell r="A103" t="str">
            <v>Administrativa</v>
          </cell>
          <cell r="B103" t="str">
            <v>Director de Colegio Técnico y Profesional 2</v>
          </cell>
          <cell r="C103" t="str">
            <v>Sin especialidad T-II</v>
          </cell>
          <cell r="F103" t="e">
            <v>#N/A</v>
          </cell>
          <cell r="G103" t="e">
            <v>#N/A</v>
          </cell>
        </row>
        <row r="104">
          <cell r="A104" t="str">
            <v>Administrativa</v>
          </cell>
          <cell r="B104" t="str">
            <v>Director de Colegio Técnico y Profesional 3</v>
          </cell>
          <cell r="C104" t="str">
            <v>Sin especialidad T-II</v>
          </cell>
          <cell r="F104" t="e">
            <v>#N/A</v>
          </cell>
          <cell r="G104" t="e">
            <v>#N/A</v>
          </cell>
        </row>
        <row r="105">
          <cell r="A105" t="str">
            <v>Administrativa</v>
          </cell>
          <cell r="B105" t="str">
            <v>Director de Enseñanza Especial 2 (G. de E.)</v>
          </cell>
          <cell r="C105" t="str">
            <v>Sin especialidad T-II</v>
          </cell>
          <cell r="F105" t="e">
            <v>#N/A</v>
          </cell>
          <cell r="G105" t="e">
            <v>#N/A</v>
          </cell>
        </row>
        <row r="106">
          <cell r="A106" t="str">
            <v>Administrativa</v>
          </cell>
          <cell r="B106" t="str">
            <v>Director de Enseñanza Especial 3 (G. de E.)</v>
          </cell>
          <cell r="C106" t="str">
            <v>Sin especialidad T-II</v>
          </cell>
          <cell r="F106" t="e">
            <v>#N/A</v>
          </cell>
          <cell r="G106" t="e">
            <v>#N/A</v>
          </cell>
        </row>
        <row r="107">
          <cell r="A107" t="str">
            <v>Administrativa</v>
          </cell>
          <cell r="B107" t="str">
            <v>Director de Enseñanza Especial 4 (G. de E.)</v>
          </cell>
          <cell r="C107" t="str">
            <v>Sin especialidad T-II</v>
          </cell>
          <cell r="F107" t="e">
            <v>#N/A</v>
          </cell>
          <cell r="G107" t="e">
            <v>#N/A</v>
          </cell>
        </row>
        <row r="108">
          <cell r="A108" t="str">
            <v>Administrativa</v>
          </cell>
          <cell r="B108" t="str">
            <v>Director de Enseñanza General Básica 2 ( I y II ciclos)</v>
          </cell>
          <cell r="C108" t="str">
            <v>Sin especialidad T-II</v>
          </cell>
          <cell r="F108" t="e">
            <v>#N/A</v>
          </cell>
          <cell r="G108" t="e">
            <v>#N/A</v>
          </cell>
        </row>
        <row r="109">
          <cell r="A109" t="str">
            <v>Administrativa</v>
          </cell>
          <cell r="B109" t="str">
            <v>Director de Enseñanza General Básica 3 ( I y II ciclos)</v>
          </cell>
          <cell r="C109" t="str">
            <v>Sin especialidad T-II</v>
          </cell>
          <cell r="F109" t="e">
            <v>#N/A</v>
          </cell>
          <cell r="G109" t="e">
            <v>#N/A</v>
          </cell>
        </row>
        <row r="110">
          <cell r="A110" t="str">
            <v>Administrativa</v>
          </cell>
          <cell r="B110" t="str">
            <v>Director de Enseñanza General Básica 4 ( I y II ciclos)</v>
          </cell>
          <cell r="C110" t="str">
            <v>Sin especialidad T-II</v>
          </cell>
          <cell r="F110" t="e">
            <v>#N/A</v>
          </cell>
          <cell r="G110" t="e">
            <v>#N/A</v>
          </cell>
        </row>
        <row r="111">
          <cell r="A111" t="str">
            <v>Administrativa</v>
          </cell>
          <cell r="B111" t="str">
            <v>Director de Enseñanza General Básica 5 ( I y II ciclos)</v>
          </cell>
          <cell r="C111" t="str">
            <v>Sin especialidad T-II</v>
          </cell>
          <cell r="F111" t="e">
            <v>#N/A</v>
          </cell>
          <cell r="G111" t="e">
            <v>#N/A</v>
          </cell>
        </row>
        <row r="112">
          <cell r="A112" t="str">
            <v>Administrativa</v>
          </cell>
          <cell r="B112" t="str">
            <v>Director de Enseñanza Preescolar 2</v>
          </cell>
          <cell r="C112" t="str">
            <v>Sin especialidad T-II</v>
          </cell>
          <cell r="F112" t="e">
            <v>#N/A</v>
          </cell>
          <cell r="G112" t="e">
            <v>#N/A</v>
          </cell>
        </row>
        <row r="113">
          <cell r="A113" t="str">
            <v>Administrativa</v>
          </cell>
          <cell r="B113" t="str">
            <v>Director de Enseñanza Preescolar 3</v>
          </cell>
          <cell r="C113" t="str">
            <v>Sin especialidad T-II</v>
          </cell>
          <cell r="F113" t="e">
            <v>#N/A</v>
          </cell>
          <cell r="G113" t="e">
            <v>#N/A</v>
          </cell>
        </row>
        <row r="114">
          <cell r="A114" t="str">
            <v>Administrativa</v>
          </cell>
          <cell r="B114" t="str">
            <v>Director de Escuela Laboratorio</v>
          </cell>
          <cell r="C114" t="str">
            <v>Sin especialidad T-II</v>
          </cell>
          <cell r="F114" t="e">
            <v>#N/A</v>
          </cell>
          <cell r="G114" t="e">
            <v>#N/A</v>
          </cell>
        </row>
        <row r="115">
          <cell r="A115" t="str">
            <v>Administrativa</v>
          </cell>
          <cell r="B115" t="str">
            <v>Director de Gestión y Desarrollo Regional</v>
          </cell>
          <cell r="C115" t="str">
            <v>Sin especialidad T-I</v>
          </cell>
          <cell r="F115" t="e">
            <v>#N/A</v>
          </cell>
          <cell r="G115" t="e">
            <v>#N/A</v>
          </cell>
        </row>
        <row r="116">
          <cell r="A116" t="str">
            <v>Administrativa</v>
          </cell>
          <cell r="B116" t="str">
            <v>Director de Gestión y Evaluación de la Calidad</v>
          </cell>
          <cell r="C116" t="str">
            <v>Sin especialidad T-I</v>
          </cell>
          <cell r="F116" t="e">
            <v>#N/A</v>
          </cell>
          <cell r="G116" t="e">
            <v>#N/A</v>
          </cell>
        </row>
        <row r="117">
          <cell r="A117" t="str">
            <v>Administrativa</v>
          </cell>
          <cell r="B117" t="str">
            <v>Director de Infraestructura y Equipamiento Educativo MEP</v>
          </cell>
          <cell r="C117" t="str">
            <v>Sin especialidad T-I</v>
          </cell>
          <cell r="F117" t="e">
            <v>#N/A</v>
          </cell>
          <cell r="G117" t="e">
            <v>#N/A</v>
          </cell>
        </row>
        <row r="118">
          <cell r="A118" t="str">
            <v>Administrativa</v>
          </cell>
          <cell r="B118" t="str">
            <v>Director de Liceo Bilingüe 1</v>
          </cell>
          <cell r="C118" t="str">
            <v>Sin especialidad T-II</v>
          </cell>
          <cell r="F118" t="e">
            <v>#N/A</v>
          </cell>
          <cell r="G118" t="e">
            <v>#N/A</v>
          </cell>
        </row>
        <row r="119">
          <cell r="A119" t="str">
            <v>Administrativa</v>
          </cell>
          <cell r="B119" t="str">
            <v>Director de Liceo Bilingüe 2</v>
          </cell>
          <cell r="C119" t="str">
            <v>Sin especialidad T-II</v>
          </cell>
          <cell r="F119" t="e">
            <v>#N/A</v>
          </cell>
          <cell r="G119" t="e">
            <v>#N/A</v>
          </cell>
        </row>
        <row r="120">
          <cell r="A120" t="str">
            <v>Administrativa</v>
          </cell>
          <cell r="B120" t="str">
            <v>Director de Liceo Bilingüe 3</v>
          </cell>
          <cell r="C120" t="str">
            <v>Sin especialidad T-II</v>
          </cell>
          <cell r="F120" t="e">
            <v>#N/A</v>
          </cell>
          <cell r="G120" t="e">
            <v>#N/A</v>
          </cell>
        </row>
        <row r="121">
          <cell r="A121" t="str">
            <v>Administrativa</v>
          </cell>
          <cell r="B121" t="str">
            <v>Director de Liceo Laboratorio</v>
          </cell>
          <cell r="C121" t="str">
            <v>Sin especialidad T-II</v>
          </cell>
          <cell r="F121" t="e">
            <v>#N/A</v>
          </cell>
          <cell r="G121" t="e">
            <v>#N/A</v>
          </cell>
        </row>
        <row r="122">
          <cell r="A122" t="str">
            <v>Administrativa</v>
          </cell>
          <cell r="B122" t="str">
            <v>Director de Prensa y Relaciones Públicas MEP</v>
          </cell>
          <cell r="C122" t="str">
            <v>Sin especialidad T-I</v>
          </cell>
          <cell r="F122" t="e">
            <v>#N/A</v>
          </cell>
          <cell r="G122" t="e">
            <v>#N/A</v>
          </cell>
        </row>
        <row r="123">
          <cell r="A123" t="str">
            <v>Administrativa</v>
          </cell>
          <cell r="B123" t="str">
            <v>Director de Recursos Tecnológicos en Educación MEP</v>
          </cell>
          <cell r="C123" t="str">
            <v>Sin especialidad T-I</v>
          </cell>
          <cell r="F123" t="e">
            <v>#N/A</v>
          </cell>
          <cell r="G123" t="e">
            <v>#N/A</v>
          </cell>
        </row>
        <row r="124">
          <cell r="A124" t="str">
            <v>Administrativa</v>
          </cell>
          <cell r="B124" t="str">
            <v xml:space="preserve">Director Financiero </v>
          </cell>
          <cell r="C124" t="str">
            <v>Sin especialidad T-I</v>
          </cell>
          <cell r="F124" t="e">
            <v>#N/A</v>
          </cell>
          <cell r="G124" t="e">
            <v>#N/A</v>
          </cell>
        </row>
        <row r="125">
          <cell r="A125" t="str">
            <v>Administrativa</v>
          </cell>
          <cell r="B125" t="str">
            <v>Director IDP Uladislao Gámez Ssolano</v>
          </cell>
          <cell r="C125" t="str">
            <v>Sin especialidad T-I</v>
          </cell>
          <cell r="F125" t="e">
            <v>#N/A</v>
          </cell>
          <cell r="G125" t="e">
            <v>#N/A</v>
          </cell>
        </row>
        <row r="126">
          <cell r="A126" t="str">
            <v>Administrativa</v>
          </cell>
          <cell r="B126" t="str">
            <v xml:space="preserve">Director Instituto  Profesional de  Educación Comunitaria (IPEC) </v>
          </cell>
          <cell r="C126" t="str">
            <v>Sin especialidad T-II</v>
          </cell>
          <cell r="F126" t="e">
            <v>#N/A</v>
          </cell>
          <cell r="G126" t="e">
            <v>#N/A</v>
          </cell>
        </row>
        <row r="127">
          <cell r="A127" t="str">
            <v>Administrativa</v>
          </cell>
          <cell r="B127" t="str">
            <v>Director Programas de Equidad</v>
          </cell>
          <cell r="C127" t="str">
            <v>Sin especialidad T-I</v>
          </cell>
          <cell r="F127" t="e">
            <v>#N/A</v>
          </cell>
          <cell r="G127" t="e">
            <v>#N/A</v>
          </cell>
        </row>
        <row r="128">
          <cell r="A128" t="str">
            <v>Administrativa</v>
          </cell>
          <cell r="B128" t="str">
            <v>Director Regional de Educación</v>
          </cell>
          <cell r="C128" t="str">
            <v>Sin especialidad T-II</v>
          </cell>
          <cell r="F128" t="e">
            <v>#N/A</v>
          </cell>
          <cell r="G128" t="e">
            <v>#N/A</v>
          </cell>
        </row>
        <row r="129">
          <cell r="A129" t="str">
            <v>Administrativa</v>
          </cell>
          <cell r="B129" t="str">
            <v>Director Vida Estudiantil</v>
          </cell>
          <cell r="C129" t="str">
            <v>Sin especialidad T-I</v>
          </cell>
        </row>
        <row r="130">
          <cell r="A130" t="str">
            <v>Administrativa</v>
          </cell>
          <cell r="B130" t="str">
            <v>Enfermera (o) 1</v>
          </cell>
          <cell r="C130" t="str">
            <v>Sin especialidad T-I</v>
          </cell>
        </row>
        <row r="131">
          <cell r="A131" t="str">
            <v>Administrativa</v>
          </cell>
          <cell r="B131" t="str">
            <v>Estadístico de Servicio Civil 3</v>
          </cell>
          <cell r="C131" t="str">
            <v>Sin especialidad T-I</v>
          </cell>
        </row>
        <row r="132">
          <cell r="A132" t="str">
            <v>Administrativa</v>
          </cell>
          <cell r="B132" t="str">
            <v>Gerente de Servicio Civil 1</v>
          </cell>
          <cell r="C132" t="str">
            <v>Sin especialidad T-I</v>
          </cell>
        </row>
        <row r="133">
          <cell r="A133" t="str">
            <v>Administrativa</v>
          </cell>
          <cell r="B133" t="str">
            <v>Gerente de Servicio Civil 2</v>
          </cell>
          <cell r="C133" t="str">
            <v>Sin especialidad T-I</v>
          </cell>
        </row>
        <row r="134">
          <cell r="A134" t="str">
            <v>Administrativa</v>
          </cell>
          <cell r="B134" t="str">
            <v>Jefe de Artes Gráficas 1 (G.de E.)</v>
          </cell>
          <cell r="C134" t="str">
            <v>Artes Gráficas / Generalista</v>
          </cell>
        </row>
        <row r="135">
          <cell r="A135" t="str">
            <v>Administrativa</v>
          </cell>
          <cell r="B135" t="str">
            <v>Jefe Técnico de Educación 1 (G. de E.)</v>
          </cell>
          <cell r="C135" t="str">
            <v>Administración Educativa</v>
          </cell>
        </row>
        <row r="136">
          <cell r="A136" t="str">
            <v>Administrativa</v>
          </cell>
          <cell r="B136" t="str">
            <v>Jefe Técnico de Educación 1 (G. de E.)</v>
          </cell>
          <cell r="C136" t="str">
            <v>Coordinación Técnica y con la Empresa</v>
          </cell>
        </row>
        <row r="137">
          <cell r="A137" t="str">
            <v>Administrativa</v>
          </cell>
          <cell r="B137" t="str">
            <v>Jefe Técnico de Educación 1 (G. de E.)</v>
          </cell>
          <cell r="C137" t="str">
            <v>Enseñanza Especial .  Generalista</v>
          </cell>
        </row>
        <row r="138">
          <cell r="A138" t="str">
            <v>Administrativa</v>
          </cell>
          <cell r="B138" t="str">
            <v>Jefe Técnico de Educación 1 (G. de E.)</v>
          </cell>
          <cell r="C138" t="str">
            <v>Informática Educativa</v>
          </cell>
        </row>
        <row r="139">
          <cell r="A139" t="str">
            <v>Administrativa</v>
          </cell>
          <cell r="B139" t="str">
            <v>Jefe Técnico de Educación 1 (G. de E.)</v>
          </cell>
          <cell r="C139" t="str">
            <v>Orientación</v>
          </cell>
        </row>
        <row r="140">
          <cell r="A140" t="str">
            <v>Administrativa</v>
          </cell>
          <cell r="B140" t="str">
            <v>Jefe Técnico de Educación 2 (G. de E.)</v>
          </cell>
          <cell r="C140" t="str">
            <v>Administración Educativa</v>
          </cell>
        </row>
        <row r="141">
          <cell r="A141" t="str">
            <v>Administrativa</v>
          </cell>
          <cell r="B141" t="str">
            <v>Jefe Técnico de Educación 2 (G. de E.)</v>
          </cell>
          <cell r="C141" t="str">
            <v>Artes Industriales</v>
          </cell>
        </row>
        <row r="142">
          <cell r="A142" t="str">
            <v>Administrativa</v>
          </cell>
          <cell r="B142" t="str">
            <v>Jefe Técnico de Educación 2 (G. de E.)</v>
          </cell>
          <cell r="C142" t="str">
            <v>Bibliotecología</v>
          </cell>
        </row>
        <row r="143">
          <cell r="A143" t="str">
            <v>Administrativa</v>
          </cell>
          <cell r="B143" t="str">
            <v>Jefe Técnico de Educación 2 (G. de E.)</v>
          </cell>
          <cell r="C143" t="str">
            <v>Capacitación y Desarrollo Educativo</v>
          </cell>
        </row>
        <row r="144">
          <cell r="A144" t="str">
            <v>Administrativa</v>
          </cell>
          <cell r="B144" t="str">
            <v>Jefe Técnico de Educación 2 (G. de E.)</v>
          </cell>
          <cell r="C144" t="str">
            <v>Coordinación Técnica y con la Empresa</v>
          </cell>
        </row>
        <row r="145">
          <cell r="A145" t="str">
            <v>Administrativa</v>
          </cell>
          <cell r="B145" t="str">
            <v>Jefe Técnico de Educación 2 (G. de E.)</v>
          </cell>
          <cell r="C145" t="str">
            <v>Educación Técnica</v>
          </cell>
        </row>
        <row r="146">
          <cell r="A146" t="str">
            <v>Administrativa</v>
          </cell>
          <cell r="B146" t="str">
            <v>Jefe Técnico de Educación 2 (G. de E.)</v>
          </cell>
          <cell r="C146" t="str">
            <v>Enseñanza Especial .  Generalista</v>
          </cell>
        </row>
        <row r="147">
          <cell r="A147" t="str">
            <v>Administrativa</v>
          </cell>
          <cell r="B147" t="str">
            <v>Jefe Técnico de Educación 2 (G. de E.)</v>
          </cell>
          <cell r="C147" t="str">
            <v>Enseñanza Preescolar</v>
          </cell>
        </row>
        <row r="148">
          <cell r="A148" t="str">
            <v>Administrativa</v>
          </cell>
          <cell r="B148" t="str">
            <v>Jefe Técnico de Educación 2 (G. de E.)</v>
          </cell>
          <cell r="C148" t="str">
            <v>Evaluación</v>
          </cell>
        </row>
        <row r="149">
          <cell r="A149" t="str">
            <v>Administrativa</v>
          </cell>
          <cell r="B149" t="str">
            <v>Jefe Técnico de Educación 2 (G. de E.)</v>
          </cell>
          <cell r="C149" t="str">
            <v>Religión</v>
          </cell>
        </row>
        <row r="150">
          <cell r="A150" t="str">
            <v>Administrativa</v>
          </cell>
          <cell r="B150" t="str">
            <v>Médico Especialista G-2</v>
          </cell>
          <cell r="C150" t="str">
            <v>Sin especialidad T-I</v>
          </cell>
        </row>
        <row r="151">
          <cell r="A151" t="str">
            <v>Administrativa</v>
          </cell>
          <cell r="B151" t="str">
            <v>Médico Jefe G-3</v>
          </cell>
          <cell r="C151" t="str">
            <v>Sin especialidad T-I</v>
          </cell>
        </row>
        <row r="152">
          <cell r="A152" t="str">
            <v>Administrativa</v>
          </cell>
          <cell r="B152" t="str">
            <v>Ministro</v>
          </cell>
          <cell r="C152" t="str">
            <v>Sin especialidad T-I</v>
          </cell>
        </row>
        <row r="153">
          <cell r="A153" t="str">
            <v>Administrativa</v>
          </cell>
          <cell r="B153" t="str">
            <v>Misceláneo de Servicio Civil 1 (G. de E.)</v>
          </cell>
          <cell r="C153" t="str">
            <v>Servicios Básicos</v>
          </cell>
        </row>
        <row r="154">
          <cell r="A154" t="str">
            <v>Administrativa</v>
          </cell>
          <cell r="B154" t="str">
            <v>Misceláneo de Servicio Civil 1 (G. de E.)</v>
          </cell>
          <cell r="C154" t="str">
            <v>Sin especialidad T-I</v>
          </cell>
        </row>
        <row r="155">
          <cell r="A155" t="str">
            <v>Administrativa</v>
          </cell>
          <cell r="B155" t="str">
            <v>Nutricionista 2</v>
          </cell>
          <cell r="C155" t="str">
            <v>Sin especialidad T-I</v>
          </cell>
        </row>
        <row r="156">
          <cell r="A156" t="str">
            <v>Administrativa</v>
          </cell>
          <cell r="B156" t="str">
            <v>Nutricionista 4</v>
          </cell>
          <cell r="C156" t="str">
            <v>Sin especialidad T-I</v>
          </cell>
        </row>
        <row r="157">
          <cell r="A157" t="str">
            <v>Administrativa</v>
          </cell>
          <cell r="B157" t="str">
            <v>Oficial de Seguridad de Servicio Civil 1</v>
          </cell>
          <cell r="C157" t="str">
            <v>Sin especialidad T-I</v>
          </cell>
        </row>
        <row r="158">
          <cell r="A158" t="str">
            <v>Administrativa</v>
          </cell>
          <cell r="B158" t="str">
            <v>Oficial Mayor</v>
          </cell>
          <cell r="C158" t="str">
            <v>Sin especialidad T-I</v>
          </cell>
        </row>
        <row r="159">
          <cell r="A159" t="str">
            <v>Administrativa</v>
          </cell>
          <cell r="B159" t="str">
            <v>Oficinista de Servicio Civil 1 (G. de E.)</v>
          </cell>
          <cell r="C159" t="str">
            <v>Labores Varias de Oficina</v>
          </cell>
        </row>
        <row r="160">
          <cell r="A160" t="str">
            <v>Administrativa</v>
          </cell>
          <cell r="B160" t="str">
            <v>Oficinista de Servicio Civil 2 (G. de E.)</v>
          </cell>
          <cell r="C160" t="str">
            <v>Labores Varias de Oficina</v>
          </cell>
        </row>
        <row r="161">
          <cell r="A161" t="str">
            <v>Administrativa</v>
          </cell>
          <cell r="B161" t="str">
            <v>Orientador 1</v>
          </cell>
          <cell r="C161" t="str">
            <v>Sin especialidad T-II</v>
          </cell>
        </row>
        <row r="162">
          <cell r="A162" t="str">
            <v>Administrativa</v>
          </cell>
          <cell r="B162" t="str">
            <v>Orientador 2</v>
          </cell>
          <cell r="C162" t="str">
            <v>Sin especialidad T-II</v>
          </cell>
        </row>
        <row r="163">
          <cell r="A163" t="str">
            <v>Administrativa</v>
          </cell>
          <cell r="B163" t="str">
            <v>Orientador 3</v>
          </cell>
          <cell r="C163" t="str">
            <v>Sin especialidad T-II</v>
          </cell>
        </row>
        <row r="164">
          <cell r="A164" t="str">
            <v>Administrativa</v>
          </cell>
          <cell r="B164" t="str">
            <v>Orientador Asistente</v>
          </cell>
          <cell r="C164" t="str">
            <v>Sin especialidad T-II</v>
          </cell>
        </row>
        <row r="165">
          <cell r="A165" t="str">
            <v>Administrativa</v>
          </cell>
          <cell r="B165" t="str">
            <v>Profesional de Servicio Civil 1 A (G.de E.)</v>
          </cell>
          <cell r="C165" t="str">
            <v>Administración / Generalista</v>
          </cell>
        </row>
        <row r="166">
          <cell r="A166" t="str">
            <v>Administrativa</v>
          </cell>
          <cell r="B166" t="str">
            <v>Profesional de Servicio Civil 1 A (G.de E.)</v>
          </cell>
          <cell r="C166" t="str">
            <v>Administración / Negocios</v>
          </cell>
        </row>
        <row r="167">
          <cell r="A167" t="str">
            <v>Administrativa</v>
          </cell>
          <cell r="B167" t="str">
            <v>Profesional de Servicio Civil 1 A (G.de E.)</v>
          </cell>
          <cell r="C167" t="str">
            <v>Administración de Recursos Humanos</v>
          </cell>
        </row>
        <row r="168">
          <cell r="A168" t="str">
            <v>Administrativa</v>
          </cell>
          <cell r="B168" t="str">
            <v>Profesional de Servicio Civil 1 A (G.de E.)</v>
          </cell>
          <cell r="C168" t="str">
            <v>Archivística</v>
          </cell>
        </row>
        <row r="169">
          <cell r="A169" t="str">
            <v>Administrativa</v>
          </cell>
          <cell r="B169" t="str">
            <v>Profesional de Servicio Civil 1 A (G.de E.)</v>
          </cell>
          <cell r="C169" t="str">
            <v>Auditoría</v>
          </cell>
        </row>
        <row r="170">
          <cell r="A170" t="str">
            <v>Administrativa</v>
          </cell>
          <cell r="B170" t="str">
            <v>Profesional de Servicio Civil 1 A (G.de E.)</v>
          </cell>
          <cell r="C170" t="str">
            <v>Bibliotecología</v>
          </cell>
        </row>
        <row r="171">
          <cell r="A171" t="str">
            <v>Administrativa</v>
          </cell>
          <cell r="B171" t="str">
            <v>Profesional de Servicio Civil 1 A (G.de E.)</v>
          </cell>
          <cell r="C171" t="str">
            <v>Ciencias Políticas</v>
          </cell>
        </row>
        <row r="172">
          <cell r="A172" t="str">
            <v>Administrativa</v>
          </cell>
          <cell r="B172" t="str">
            <v>Profesional de Servicio Civil 1 A (G.de E.)</v>
          </cell>
          <cell r="C172" t="str">
            <v>Derecho</v>
          </cell>
        </row>
        <row r="173">
          <cell r="A173" t="str">
            <v>Administrativa</v>
          </cell>
          <cell r="B173" t="str">
            <v>Profesional de Servicio Civil 1 A (G.de E.)</v>
          </cell>
          <cell r="C173" t="str">
            <v>Diseño Gráfico</v>
          </cell>
        </row>
        <row r="174">
          <cell r="A174" t="str">
            <v>Administrativa</v>
          </cell>
          <cell r="B174" t="str">
            <v>Profesional de Servicio Civil 1 A (G.de E.)</v>
          </cell>
          <cell r="C174" t="str">
            <v>Educación Audiovisual</v>
          </cell>
        </row>
        <row r="175">
          <cell r="A175" t="str">
            <v>Administrativa</v>
          </cell>
          <cell r="B175" t="str">
            <v>Profesional de Servicio Civil 1 A (G.de E.)</v>
          </cell>
          <cell r="C175" t="str">
            <v>Equipos Interdisciplinarios / Orientación</v>
          </cell>
        </row>
        <row r="176">
          <cell r="A176" t="str">
            <v>Administrativa</v>
          </cell>
          <cell r="B176" t="str">
            <v>Profesional de Servicio Civil 1 A (G.de E.)</v>
          </cell>
          <cell r="C176" t="str">
            <v>Equipos Interdisciplinarios / Social</v>
          </cell>
        </row>
        <row r="177">
          <cell r="A177" t="str">
            <v>Administrativa</v>
          </cell>
          <cell r="B177" t="str">
            <v>Profesional de Servicio Civil 1 A (G.de E.)</v>
          </cell>
          <cell r="C177" t="str">
            <v>Geografía</v>
          </cell>
        </row>
        <row r="178">
          <cell r="A178" t="str">
            <v>Administrativa</v>
          </cell>
          <cell r="B178" t="str">
            <v>Profesional de Servicio Civil 1 A (G.de E.)</v>
          </cell>
          <cell r="C178" t="str">
            <v>Ingeniería Eléctrica</v>
          </cell>
        </row>
        <row r="179">
          <cell r="A179" t="str">
            <v>Administrativa</v>
          </cell>
          <cell r="B179" t="str">
            <v>Profesional de Servicio Civil 1 A (G.de E.)</v>
          </cell>
          <cell r="C179" t="str">
            <v>Ingeniería Industrial</v>
          </cell>
        </row>
        <row r="180">
          <cell r="A180" t="str">
            <v>Administrativa</v>
          </cell>
          <cell r="B180" t="str">
            <v>Profesional de Servicio Civil 1 A (G.de E.)</v>
          </cell>
          <cell r="C180" t="str">
            <v>Investigación Educativa</v>
          </cell>
        </row>
        <row r="181">
          <cell r="A181" t="str">
            <v>Administrativa</v>
          </cell>
          <cell r="B181" t="str">
            <v>Profesional de Servicio Civil 1 A (G.de E.)</v>
          </cell>
          <cell r="C181" t="str">
            <v>Orientación</v>
          </cell>
        </row>
        <row r="182">
          <cell r="A182" t="str">
            <v>Administrativa</v>
          </cell>
          <cell r="B182" t="str">
            <v>Profesional de Servicio Civil 1 A (G.de E.)</v>
          </cell>
          <cell r="C182" t="str">
            <v>Psicología</v>
          </cell>
        </row>
        <row r="183">
          <cell r="A183" t="str">
            <v>Administrativa</v>
          </cell>
          <cell r="B183" t="str">
            <v>Profesional de Servicio Civil 1 A (G.de E.)</v>
          </cell>
          <cell r="C183" t="str">
            <v>Relaciones Internacionales</v>
          </cell>
        </row>
        <row r="184">
          <cell r="A184" t="str">
            <v>Administrativa</v>
          </cell>
          <cell r="B184" t="str">
            <v>Profesional de Servicio Civil 1 A (G.de E.)</v>
          </cell>
          <cell r="C184" t="str">
            <v>Trabajo Social</v>
          </cell>
        </row>
        <row r="185">
          <cell r="A185" t="str">
            <v>Administrativa</v>
          </cell>
          <cell r="B185" t="str">
            <v>Profesional de Servicio Civil 1 B (G.de E.)</v>
          </cell>
          <cell r="C185" t="str">
            <v>Administración / Generalista</v>
          </cell>
        </row>
        <row r="186">
          <cell r="A186" t="str">
            <v>Administrativa</v>
          </cell>
          <cell r="B186" t="str">
            <v>Profesional de Servicio Civil 1 B (G.de E.)</v>
          </cell>
          <cell r="C186" t="str">
            <v>Administración / Negocios</v>
          </cell>
        </row>
        <row r="187">
          <cell r="A187" t="str">
            <v>Administrativa</v>
          </cell>
          <cell r="B187" t="str">
            <v>Profesional de Servicio Civil 1 B (G.de E.)</v>
          </cell>
          <cell r="C187" t="str">
            <v>Administración de Recursos Humanos</v>
          </cell>
        </row>
        <row r="188">
          <cell r="A188" t="str">
            <v>Administrativa</v>
          </cell>
          <cell r="B188" t="str">
            <v>Profesional de Servicio Civil 1 B (G.de E.)</v>
          </cell>
          <cell r="C188" t="str">
            <v>Administración Educativa</v>
          </cell>
        </row>
        <row r="189">
          <cell r="A189" t="str">
            <v>Administrativa</v>
          </cell>
          <cell r="B189" t="str">
            <v>Profesional de Servicio Civil 1 B (G.de E.)</v>
          </cell>
          <cell r="C189" t="str">
            <v>Administración Pública</v>
          </cell>
        </row>
        <row r="190">
          <cell r="A190" t="str">
            <v>Administrativa</v>
          </cell>
          <cell r="B190" t="str">
            <v>Profesional de Servicio Civil 1 B (G.de E.)</v>
          </cell>
          <cell r="C190" t="str">
            <v>Archivística</v>
          </cell>
        </row>
        <row r="191">
          <cell r="A191" t="str">
            <v>Administrativa</v>
          </cell>
          <cell r="B191" t="str">
            <v>Profesional de Servicio Civil 1 B (G.de E.)</v>
          </cell>
          <cell r="C191" t="str">
            <v>Arquitectura</v>
          </cell>
        </row>
        <row r="192">
          <cell r="A192" t="str">
            <v>Administrativa</v>
          </cell>
          <cell r="B192" t="str">
            <v>Profesional de Servicio Civil 1 B (G.de E.)</v>
          </cell>
          <cell r="C192" t="str">
            <v>Bibliotecología</v>
          </cell>
        </row>
        <row r="193">
          <cell r="A193" t="str">
            <v>Administrativa</v>
          </cell>
          <cell r="B193" t="str">
            <v>Profesional de Servicio Civil 1 B (G.de E.)</v>
          </cell>
          <cell r="C193" t="str">
            <v>Contabilidad</v>
          </cell>
        </row>
        <row r="194">
          <cell r="A194" t="str">
            <v>Administrativa</v>
          </cell>
          <cell r="B194" t="str">
            <v>Profesional de Servicio Civil 1 B (G.de E.)</v>
          </cell>
          <cell r="C194" t="str">
            <v>Derecho</v>
          </cell>
        </row>
        <row r="195">
          <cell r="A195" t="str">
            <v>Administrativa</v>
          </cell>
          <cell r="B195" t="str">
            <v>Profesional de Servicio Civil 1 B (G.de E.)</v>
          </cell>
          <cell r="C195" t="str">
            <v>Diseño Gráfico</v>
          </cell>
        </row>
        <row r="196">
          <cell r="A196" t="str">
            <v>Administrativa</v>
          </cell>
          <cell r="B196" t="str">
            <v>Profesional de Servicio Civil 1 B (G.de E.)</v>
          </cell>
          <cell r="C196" t="str">
            <v>Economía</v>
          </cell>
        </row>
        <row r="197">
          <cell r="A197" t="str">
            <v>Administrativa</v>
          </cell>
          <cell r="B197" t="str">
            <v>Profesional de Servicio Civil 1 B (G.de E.)</v>
          </cell>
          <cell r="C197" t="str">
            <v>Educación Audiovisual</v>
          </cell>
        </row>
        <row r="198">
          <cell r="A198" t="str">
            <v>Administrativa</v>
          </cell>
          <cell r="B198" t="str">
            <v>Profesional de Servicio Civil 1 B (G.de E.)</v>
          </cell>
          <cell r="C198" t="str">
            <v>Equipos Interdisciplinarios / Educación Especial</v>
          </cell>
        </row>
        <row r="199">
          <cell r="A199" t="str">
            <v>Administrativa</v>
          </cell>
          <cell r="B199" t="str">
            <v>Profesional de Servicio Civil 1 B (G.de E.)</v>
          </cell>
          <cell r="C199" t="str">
            <v>Equipos Interdisciplinarios / Educativa</v>
          </cell>
        </row>
        <row r="200">
          <cell r="A200" t="str">
            <v>Administrativa</v>
          </cell>
          <cell r="B200" t="str">
            <v>Profesional de Servicio Civil 1 B (G.de E.)</v>
          </cell>
          <cell r="C200" t="str">
            <v>Equipos Interdisciplinarios / Orientación</v>
          </cell>
        </row>
        <row r="201">
          <cell r="A201" t="str">
            <v>Administrativa</v>
          </cell>
          <cell r="B201" t="str">
            <v>Profesional de Servicio Civil 1 B (G.de E.)</v>
          </cell>
          <cell r="C201" t="str">
            <v>Equipos Interdisciplinarios / Psicología</v>
          </cell>
        </row>
        <row r="202">
          <cell r="A202" t="str">
            <v>Administrativa</v>
          </cell>
          <cell r="B202" t="str">
            <v>Profesional de Servicio Civil 1 B (G.de E.)</v>
          </cell>
          <cell r="C202" t="str">
            <v>Equipos Interdisciplinarios / Social</v>
          </cell>
        </row>
        <row r="203">
          <cell r="A203" t="str">
            <v>Administrativa</v>
          </cell>
          <cell r="B203" t="str">
            <v>Profesional de Servicio Civil 1 B (G.de E.)</v>
          </cell>
          <cell r="C203" t="str">
            <v>Ingeniería  Electromecánica</v>
          </cell>
        </row>
        <row r="204">
          <cell r="A204" t="str">
            <v>Administrativa</v>
          </cell>
          <cell r="B204" t="str">
            <v>Profesional de Servicio Civil 1 B (G.de E.)</v>
          </cell>
          <cell r="C204" t="str">
            <v>Ingeniería Civil</v>
          </cell>
        </row>
        <row r="205">
          <cell r="A205" t="str">
            <v>Administrativa</v>
          </cell>
          <cell r="B205" t="str">
            <v>Profesional de Servicio Civil 1 B (G.de E.)</v>
          </cell>
          <cell r="C205" t="str">
            <v>Ingeniería Eléctrica</v>
          </cell>
        </row>
        <row r="206">
          <cell r="A206" t="str">
            <v>Administrativa</v>
          </cell>
          <cell r="B206" t="str">
            <v>Profesional de Servicio Civil 1 B (G.de E.)</v>
          </cell>
          <cell r="C206" t="str">
            <v>Ingeniería Industrial</v>
          </cell>
        </row>
        <row r="207">
          <cell r="A207" t="str">
            <v>Administrativa</v>
          </cell>
          <cell r="B207" t="str">
            <v>Profesional de Servicio Civil 1 B (G.de E.)</v>
          </cell>
          <cell r="C207" t="str">
            <v>Investigación Educativa</v>
          </cell>
        </row>
        <row r="208">
          <cell r="A208" t="str">
            <v>Administrativa</v>
          </cell>
          <cell r="B208" t="str">
            <v>Profesional de Servicio Civil 1 B (G.de E.)</v>
          </cell>
          <cell r="C208" t="str">
            <v>Orientación</v>
          </cell>
        </row>
        <row r="209">
          <cell r="A209" t="str">
            <v>Administrativa</v>
          </cell>
          <cell r="B209" t="str">
            <v>Profesional de Servicio Civil 1 B (G.de E.)</v>
          </cell>
          <cell r="C209" t="str">
            <v>Periodismo</v>
          </cell>
        </row>
        <row r="210">
          <cell r="A210" t="str">
            <v>Administrativa</v>
          </cell>
          <cell r="B210" t="str">
            <v>Profesional de Servicio Civil 1 B (G.de E.)</v>
          </cell>
          <cell r="C210" t="str">
            <v>Protección ambiental y manejo de áreas de conservación</v>
          </cell>
        </row>
        <row r="211">
          <cell r="A211" t="str">
            <v>Administrativa</v>
          </cell>
          <cell r="B211" t="str">
            <v>Profesional de Servicio Civil 1 B (G.de E.)</v>
          </cell>
          <cell r="C211" t="str">
            <v>Psicología</v>
          </cell>
        </row>
        <row r="212">
          <cell r="A212" t="str">
            <v>Administrativa</v>
          </cell>
          <cell r="B212" t="str">
            <v>Profesional de Servicio Civil 1 B (G.de E.)</v>
          </cell>
          <cell r="C212" t="str">
            <v>Rehabilitación / Física</v>
          </cell>
        </row>
        <row r="213">
          <cell r="A213" t="str">
            <v>Administrativa</v>
          </cell>
          <cell r="B213" t="str">
            <v>Profesional de Servicio Civil 1 B (G.de E.)</v>
          </cell>
          <cell r="C213" t="str">
            <v>Rehabilitación / Ocupacional</v>
          </cell>
        </row>
        <row r="214">
          <cell r="A214" t="str">
            <v>Administrativa</v>
          </cell>
          <cell r="B214" t="str">
            <v>Profesional de Servicio Civil 1 B (G.de E.)</v>
          </cell>
          <cell r="C214" t="str">
            <v>Relaciones Internacionales</v>
          </cell>
        </row>
        <row r="215">
          <cell r="A215" t="str">
            <v>Administrativa</v>
          </cell>
          <cell r="B215" t="str">
            <v>Profesional de Servicio Civil 1 B (G.de E.)</v>
          </cell>
          <cell r="C215" t="str">
            <v>Salud, Seguridad e Higiene Ocupacional</v>
          </cell>
        </row>
        <row r="216">
          <cell r="A216" t="str">
            <v>Administrativa</v>
          </cell>
          <cell r="B216" t="str">
            <v>Profesional de Servicio Civil 1 B (G.de E.)</v>
          </cell>
          <cell r="C216" t="str">
            <v>Trabajo Social</v>
          </cell>
        </row>
        <row r="217">
          <cell r="A217" t="str">
            <v>Administrativa</v>
          </cell>
          <cell r="B217" t="str">
            <v>Profesional de Servicio Civil 2 (G.de E.)</v>
          </cell>
          <cell r="C217" t="str">
            <v>Administración / Generalista</v>
          </cell>
        </row>
        <row r="218">
          <cell r="A218" t="str">
            <v>Administrativa</v>
          </cell>
          <cell r="B218" t="str">
            <v>Profesional de Servicio Civil 2 (G.de E.)</v>
          </cell>
          <cell r="C218" t="str">
            <v>Administración / Negocios</v>
          </cell>
        </row>
        <row r="219">
          <cell r="A219" t="str">
            <v>Administrativa</v>
          </cell>
          <cell r="B219" t="str">
            <v>Profesional de Servicio Civil 2 (G.de E.)</v>
          </cell>
          <cell r="C219" t="str">
            <v>Administración de Recursos Humanos</v>
          </cell>
        </row>
        <row r="220">
          <cell r="A220" t="str">
            <v>Administrativa</v>
          </cell>
          <cell r="B220" t="str">
            <v>Profesional de Servicio Civil 2 (G.de E.)</v>
          </cell>
          <cell r="C220" t="str">
            <v>Administración Educativa</v>
          </cell>
        </row>
        <row r="221">
          <cell r="A221" t="str">
            <v>Administrativa</v>
          </cell>
          <cell r="B221" t="str">
            <v>Profesional de Servicio Civil 2 (G.de E.)</v>
          </cell>
          <cell r="C221" t="str">
            <v>Antropología</v>
          </cell>
        </row>
        <row r="222">
          <cell r="A222" t="str">
            <v>Administrativa</v>
          </cell>
          <cell r="B222" t="str">
            <v>Profesional de Servicio Civil 2 (G.de E.)</v>
          </cell>
          <cell r="C222" t="str">
            <v>Archivística</v>
          </cell>
        </row>
        <row r="223">
          <cell r="A223" t="str">
            <v>Administrativa</v>
          </cell>
          <cell r="B223" t="str">
            <v>Profesional de Servicio Civil 2 (G.de E.)</v>
          </cell>
          <cell r="C223" t="str">
            <v>Arquitectura</v>
          </cell>
        </row>
        <row r="224">
          <cell r="A224" t="str">
            <v>Administrativa</v>
          </cell>
          <cell r="B224" t="str">
            <v>Profesional de Servicio Civil 2 (G.de E.)</v>
          </cell>
          <cell r="C224" t="str">
            <v>Auditoría</v>
          </cell>
        </row>
        <row r="225">
          <cell r="A225" t="str">
            <v>Administrativa</v>
          </cell>
          <cell r="B225" t="str">
            <v>Profesional de Servicio Civil 2 (G.de E.)</v>
          </cell>
          <cell r="C225" t="str">
            <v>Bibliotecología</v>
          </cell>
        </row>
        <row r="226">
          <cell r="A226" t="str">
            <v>Administrativa</v>
          </cell>
          <cell r="B226" t="str">
            <v>Profesional de Servicio Civil 2 (G.de E.)</v>
          </cell>
          <cell r="C226" t="str">
            <v>Ciencias Agropecuarias / Fitotecnia</v>
          </cell>
        </row>
        <row r="227">
          <cell r="A227" t="str">
            <v>Administrativa</v>
          </cell>
          <cell r="B227" t="str">
            <v>Profesional de Servicio Civil 2 (G.de E.)</v>
          </cell>
          <cell r="C227" t="str">
            <v>Ciencias Políticas</v>
          </cell>
        </row>
        <row r="228">
          <cell r="A228" t="str">
            <v>Administrativa</v>
          </cell>
          <cell r="B228" t="str">
            <v>Profesional de Servicio Civil 2 (G.de E.)</v>
          </cell>
          <cell r="C228" t="str">
            <v>Derecho</v>
          </cell>
        </row>
        <row r="229">
          <cell r="A229" t="str">
            <v>Administrativa</v>
          </cell>
          <cell r="B229" t="str">
            <v>Profesional de Servicio Civil 2 (G.de E.)</v>
          </cell>
          <cell r="C229" t="str">
            <v>Diseño Gráfico</v>
          </cell>
        </row>
        <row r="230">
          <cell r="A230" t="str">
            <v>Administrativa</v>
          </cell>
          <cell r="B230" t="str">
            <v>Profesional de Servicio Civil 2 (G.de E.)</v>
          </cell>
          <cell r="C230" t="str">
            <v>Economía</v>
          </cell>
        </row>
        <row r="231">
          <cell r="A231" t="str">
            <v>Administrativa</v>
          </cell>
          <cell r="B231" t="str">
            <v>Profesional de Servicio Civil 2 (G.de E.)</v>
          </cell>
          <cell r="C231" t="str">
            <v>Equipos Interdisciplinarios / Educación Especial</v>
          </cell>
        </row>
        <row r="232">
          <cell r="A232" t="str">
            <v>Administrativa</v>
          </cell>
          <cell r="B232" t="str">
            <v>Profesional de Servicio Civil 2 (G.de E.)</v>
          </cell>
          <cell r="C232" t="str">
            <v>Equipos Interdisciplinarios / Educativa</v>
          </cell>
        </row>
        <row r="233">
          <cell r="A233" t="str">
            <v>Administrativa</v>
          </cell>
          <cell r="B233" t="str">
            <v>Profesional de Servicio Civil 2 (G.de E.)</v>
          </cell>
          <cell r="C233" t="str">
            <v>Equipos Interdisciplinarios / Orientación</v>
          </cell>
        </row>
        <row r="234">
          <cell r="A234" t="str">
            <v>Administrativa</v>
          </cell>
          <cell r="B234" t="str">
            <v>Profesional de Servicio Civil 2 (G.de E.)</v>
          </cell>
          <cell r="C234" t="str">
            <v>Equipos Interdisciplinarios / Psicología</v>
          </cell>
        </row>
        <row r="235">
          <cell r="A235" t="str">
            <v>Administrativa</v>
          </cell>
          <cell r="B235" t="str">
            <v>Profesional de Servicio Civil 2 (G.de E.)</v>
          </cell>
          <cell r="C235" t="str">
            <v>Equipos Interdisciplinarios / Social</v>
          </cell>
        </row>
        <row r="236">
          <cell r="A236" t="str">
            <v>Administrativa</v>
          </cell>
          <cell r="B236" t="str">
            <v>Profesional de Servicio Civil 2 (G.de E.)</v>
          </cell>
          <cell r="C236" t="str">
            <v>Geografía</v>
          </cell>
        </row>
        <row r="237">
          <cell r="A237" t="str">
            <v>Administrativa</v>
          </cell>
          <cell r="B237" t="str">
            <v>Profesional de Servicio Civil 2 (G.de E.)</v>
          </cell>
          <cell r="C237" t="str">
            <v>Ingeniería  Electromecánica</v>
          </cell>
        </row>
        <row r="238">
          <cell r="A238" t="str">
            <v>Administrativa</v>
          </cell>
          <cell r="B238" t="str">
            <v>Profesional de Servicio Civil 2 (G.de E.)</v>
          </cell>
          <cell r="C238" t="str">
            <v>Ingeniería Civil</v>
          </cell>
        </row>
        <row r="239">
          <cell r="A239" t="str">
            <v>Administrativa</v>
          </cell>
          <cell r="B239" t="str">
            <v>Profesional de Servicio Civil 2 (G.de E.)</v>
          </cell>
          <cell r="C239" t="str">
            <v>Ingeniería Eléctrica</v>
          </cell>
        </row>
        <row r="240">
          <cell r="A240" t="str">
            <v>Administrativa</v>
          </cell>
          <cell r="B240" t="str">
            <v>Profesional de Servicio Civil 2 (G.de E.)</v>
          </cell>
          <cell r="C240" t="str">
            <v>Ingeniería Industrial</v>
          </cell>
        </row>
        <row r="241">
          <cell r="A241" t="str">
            <v>Administrativa</v>
          </cell>
          <cell r="B241" t="str">
            <v>Profesional de Servicio Civil 2 (G.de E.)</v>
          </cell>
          <cell r="C241" t="str">
            <v>Investigación Educativa</v>
          </cell>
        </row>
        <row r="242">
          <cell r="A242" t="str">
            <v>Administrativa</v>
          </cell>
          <cell r="B242" t="str">
            <v>Profesional de Servicio Civil 2 (G.de E.)</v>
          </cell>
          <cell r="C242" t="str">
            <v>Orientación</v>
          </cell>
        </row>
        <row r="243">
          <cell r="A243" t="str">
            <v>Administrativa</v>
          </cell>
          <cell r="B243" t="str">
            <v>Profesional de Servicio Civil 2 (G.de E.)</v>
          </cell>
          <cell r="C243" t="str">
            <v>Periodismo</v>
          </cell>
        </row>
        <row r="244">
          <cell r="A244" t="str">
            <v>Administrativa</v>
          </cell>
          <cell r="B244" t="str">
            <v>Profesional de Servicio Civil 2 (G.de E.)</v>
          </cell>
          <cell r="C244" t="str">
            <v>Protección ambiental y manejo de áreas de conservación</v>
          </cell>
        </row>
        <row r="245">
          <cell r="A245" t="str">
            <v>Administrativa</v>
          </cell>
          <cell r="B245" t="str">
            <v>Profesional de Servicio Civil 2 (G.de E.)</v>
          </cell>
          <cell r="C245" t="str">
            <v>Psicología</v>
          </cell>
        </row>
        <row r="246">
          <cell r="A246" t="str">
            <v>Administrativa</v>
          </cell>
          <cell r="B246" t="str">
            <v>Profesional de Servicio Civil 2 (G.de E.)</v>
          </cell>
          <cell r="C246" t="str">
            <v>Publicidad</v>
          </cell>
        </row>
        <row r="247">
          <cell r="A247" t="str">
            <v>Administrativa</v>
          </cell>
          <cell r="B247" t="str">
            <v>Profesional de Servicio Civil 2 (G.de E.)</v>
          </cell>
          <cell r="C247" t="str">
            <v>Relaciones Internacionales</v>
          </cell>
        </row>
        <row r="248">
          <cell r="A248" t="str">
            <v>Administrativa</v>
          </cell>
          <cell r="B248" t="str">
            <v>Profesional de Servicio Civil 2 (G.de E.)</v>
          </cell>
          <cell r="C248" t="str">
            <v>Relaciones Públicas</v>
          </cell>
        </row>
        <row r="249">
          <cell r="A249" t="str">
            <v>Administrativa</v>
          </cell>
          <cell r="B249" t="str">
            <v>Profesional de Servicio Civil 2 (G.de E.)</v>
          </cell>
          <cell r="C249" t="str">
            <v>Sociología</v>
          </cell>
        </row>
        <row r="250">
          <cell r="A250" t="str">
            <v>Administrativa</v>
          </cell>
          <cell r="B250" t="str">
            <v>Profesional de Servicio Civil 2 (G.de E.)</v>
          </cell>
          <cell r="C250" t="str">
            <v>Topografía</v>
          </cell>
        </row>
        <row r="251">
          <cell r="A251" t="str">
            <v>Administrativa</v>
          </cell>
          <cell r="B251" t="str">
            <v>Profesional de Servicio Civil 2 (G.de E.)</v>
          </cell>
          <cell r="C251" t="str">
            <v>Trabajo Social</v>
          </cell>
        </row>
        <row r="252">
          <cell r="A252" t="str">
            <v>Administrativa</v>
          </cell>
          <cell r="B252" t="str">
            <v>Profesional de Servicio Civil 3 (G.de E.)</v>
          </cell>
          <cell r="C252" t="str">
            <v>Administración / Generalista</v>
          </cell>
        </row>
        <row r="253">
          <cell r="A253" t="str">
            <v>Administrativa</v>
          </cell>
          <cell r="B253" t="str">
            <v>Profesional de Servicio Civil 3 (G.de E.)</v>
          </cell>
          <cell r="C253" t="str">
            <v>Administración / Negocios</v>
          </cell>
        </row>
        <row r="254">
          <cell r="A254" t="str">
            <v>Administrativa</v>
          </cell>
          <cell r="B254" t="str">
            <v>Profesional de Servicio Civil 3 (G.de E.)</v>
          </cell>
          <cell r="C254" t="str">
            <v>Administración de Recursos Humanos</v>
          </cell>
        </row>
        <row r="255">
          <cell r="A255" t="str">
            <v>Administrativa</v>
          </cell>
          <cell r="B255" t="str">
            <v>Profesional de Servicio Civil 3 (G.de E.)</v>
          </cell>
          <cell r="C255" t="str">
            <v>Administración Educativa</v>
          </cell>
        </row>
        <row r="256">
          <cell r="A256" t="str">
            <v>Administrativa</v>
          </cell>
          <cell r="B256" t="str">
            <v>Profesional de Servicio Civil 3 (G.de E.)</v>
          </cell>
          <cell r="C256" t="str">
            <v>Arquitectura</v>
          </cell>
        </row>
        <row r="257">
          <cell r="A257" t="str">
            <v>Administrativa</v>
          </cell>
          <cell r="B257" t="str">
            <v>Profesional de Servicio Civil 3 (G.de E.)</v>
          </cell>
          <cell r="C257" t="str">
            <v>Auditoría</v>
          </cell>
        </row>
        <row r="258">
          <cell r="A258" t="str">
            <v>Administrativa</v>
          </cell>
          <cell r="B258" t="str">
            <v>Profesional de Servicio Civil 3 (G.de E.)</v>
          </cell>
          <cell r="C258" t="str">
            <v>Ciencias Políticas</v>
          </cell>
        </row>
        <row r="259">
          <cell r="A259" t="str">
            <v>Administrativa</v>
          </cell>
          <cell r="B259" t="str">
            <v>Profesional de Servicio Civil 3 (G.de E.)</v>
          </cell>
          <cell r="C259" t="str">
            <v>Derecho</v>
          </cell>
        </row>
        <row r="260">
          <cell r="A260" t="str">
            <v>Administrativa</v>
          </cell>
          <cell r="B260" t="str">
            <v>Profesional de Servicio Civil 3 (G.de E.)</v>
          </cell>
          <cell r="C260" t="str">
            <v>Economía</v>
          </cell>
        </row>
        <row r="261">
          <cell r="A261" t="str">
            <v>Administrativa</v>
          </cell>
          <cell r="B261" t="str">
            <v>Profesional de Servicio Civil 3 (G.de E.)</v>
          </cell>
          <cell r="C261" t="str">
            <v>Geografía</v>
          </cell>
        </row>
        <row r="262">
          <cell r="A262" t="str">
            <v>Administrativa</v>
          </cell>
          <cell r="B262" t="str">
            <v>Profesional de Servicio Civil 3 (G.de E.)</v>
          </cell>
          <cell r="C262" t="str">
            <v>Ingeniería Civil</v>
          </cell>
        </row>
        <row r="263">
          <cell r="A263" t="str">
            <v>Administrativa</v>
          </cell>
          <cell r="B263" t="str">
            <v>Profesional de Servicio Civil 3 (G.de E.)</v>
          </cell>
          <cell r="C263" t="str">
            <v>Ingeniería Eléctrica</v>
          </cell>
        </row>
        <row r="264">
          <cell r="A264" t="str">
            <v>Administrativa</v>
          </cell>
          <cell r="B264" t="str">
            <v>Profesional de Servicio Civil 3 (G.de E.)</v>
          </cell>
          <cell r="C264" t="str">
            <v>Ingeniería Industrial</v>
          </cell>
        </row>
        <row r="265">
          <cell r="A265" t="str">
            <v>Administrativa</v>
          </cell>
          <cell r="B265" t="str">
            <v>Profesional de Servicio Civil 3 (G.de E.)</v>
          </cell>
          <cell r="C265" t="str">
            <v>Investigación Educativa</v>
          </cell>
        </row>
        <row r="266">
          <cell r="A266" t="str">
            <v>Administrativa</v>
          </cell>
          <cell r="B266" t="str">
            <v>Profesional de Servicio Civil 3 (G.de E.)</v>
          </cell>
          <cell r="C266" t="str">
            <v>Lingüística</v>
          </cell>
        </row>
        <row r="267">
          <cell r="A267" t="str">
            <v>Administrativa</v>
          </cell>
          <cell r="B267" t="str">
            <v>Profesional de Servicio Civil 3 (G.de E.)</v>
          </cell>
          <cell r="C267" t="str">
            <v>Periodismo</v>
          </cell>
        </row>
        <row r="268">
          <cell r="A268" t="str">
            <v>Administrativa</v>
          </cell>
          <cell r="B268" t="str">
            <v>Profesional de Servicio Civil 3 (G.de E.)</v>
          </cell>
          <cell r="C268" t="str">
            <v>Psicología</v>
          </cell>
        </row>
        <row r="269">
          <cell r="A269" t="str">
            <v>Administrativa</v>
          </cell>
          <cell r="B269" t="str">
            <v>Profesional de Servicio Civil 3 (G.de E.)</v>
          </cell>
          <cell r="C269" t="str">
            <v>Relaciones Internacionales</v>
          </cell>
        </row>
        <row r="270">
          <cell r="A270" t="str">
            <v>Administrativa</v>
          </cell>
          <cell r="B270" t="str">
            <v>Profesional de Servicio Civil 3 (G.de E.)</v>
          </cell>
          <cell r="C270" t="str">
            <v>Trabajo Social</v>
          </cell>
        </row>
        <row r="271">
          <cell r="A271" t="str">
            <v>Administrativa</v>
          </cell>
          <cell r="B271" t="str">
            <v>Profesional en Informática 1 A ( G.de E.)</v>
          </cell>
          <cell r="C271" t="str">
            <v>Informática y Computación</v>
          </cell>
        </row>
        <row r="272">
          <cell r="A272" t="str">
            <v>Administrativa</v>
          </cell>
          <cell r="B272" t="str">
            <v>Profesional en Informática 1 B ( G.de E.)</v>
          </cell>
          <cell r="C272" t="str">
            <v>Informática y Computación</v>
          </cell>
        </row>
        <row r="273">
          <cell r="A273" t="str">
            <v>Administrativa</v>
          </cell>
          <cell r="B273" t="str">
            <v>Profesional en Informática 1 C ( G.de E.)</v>
          </cell>
          <cell r="C273" t="str">
            <v>Informática y Computación</v>
          </cell>
        </row>
        <row r="274">
          <cell r="A274" t="str">
            <v>Administrativa</v>
          </cell>
          <cell r="B274" t="str">
            <v>Profesional en Informática 2 (G.de E.)</v>
          </cell>
          <cell r="C274" t="str">
            <v>Informática y Computación</v>
          </cell>
        </row>
        <row r="275">
          <cell r="A275" t="str">
            <v>Administrativa</v>
          </cell>
          <cell r="B275" t="str">
            <v>Profesional en Informática 3 (G.de E.)</v>
          </cell>
          <cell r="C275" t="str">
            <v>Informática y Computación</v>
          </cell>
        </row>
        <row r="276">
          <cell r="A276" t="str">
            <v>Administrativa</v>
          </cell>
          <cell r="B276" t="str">
            <v>Profesional Jefe de Servicio Civil 1 ( G.de E.)</v>
          </cell>
          <cell r="C276" t="str">
            <v>Administración / Generalista</v>
          </cell>
        </row>
        <row r="277">
          <cell r="A277" t="str">
            <v>Administrativa</v>
          </cell>
          <cell r="B277" t="str">
            <v>Profesional Jefe de Servicio Civil 1 ( G.de E.)</v>
          </cell>
          <cell r="C277" t="str">
            <v>Administración de Recursos Humanos</v>
          </cell>
        </row>
        <row r="278">
          <cell r="A278" t="str">
            <v>Administrativa</v>
          </cell>
          <cell r="B278" t="str">
            <v>Profesional Jefe de Servicio Civil 1 ( G.de E.)</v>
          </cell>
          <cell r="C278" t="str">
            <v>Administración Educativa</v>
          </cell>
        </row>
        <row r="279">
          <cell r="A279" t="str">
            <v>Administrativa</v>
          </cell>
          <cell r="B279" t="str">
            <v>Profesional Jefe de Servicio Civil 1 ( G.de E.)</v>
          </cell>
          <cell r="C279" t="str">
            <v>Archivística</v>
          </cell>
        </row>
        <row r="280">
          <cell r="A280" t="str">
            <v>Administrativa</v>
          </cell>
          <cell r="B280" t="str">
            <v>Profesional Jefe de Servicio Civil 1 ( G.de E.)</v>
          </cell>
          <cell r="C280" t="str">
            <v>Arquitectura</v>
          </cell>
        </row>
        <row r="281">
          <cell r="A281" t="str">
            <v>Administrativa</v>
          </cell>
          <cell r="B281" t="str">
            <v>Profesional Jefe de Servicio Civil 1 ( G.de E.)</v>
          </cell>
          <cell r="C281" t="str">
            <v>Derecho</v>
          </cell>
        </row>
        <row r="282">
          <cell r="A282" t="str">
            <v>Administrativa</v>
          </cell>
          <cell r="B282" t="str">
            <v>Profesional Jefe de Servicio Civil 1 ( G.de E.)</v>
          </cell>
          <cell r="C282" t="str">
            <v>Ingeniería Civil</v>
          </cell>
        </row>
        <row r="283">
          <cell r="A283" t="str">
            <v>Administrativa</v>
          </cell>
          <cell r="B283" t="str">
            <v>Profesional Jefe de Servicio Civil 2 ( G.de E.)</v>
          </cell>
          <cell r="C283" t="str">
            <v>Administración / Generalista</v>
          </cell>
        </row>
        <row r="284">
          <cell r="A284" t="str">
            <v>Administrativa</v>
          </cell>
          <cell r="B284" t="str">
            <v>Profesional Jefe de Servicio Civil 2 ( G.de E.)</v>
          </cell>
          <cell r="C284" t="str">
            <v>Administración / Negocios</v>
          </cell>
        </row>
        <row r="285">
          <cell r="A285" t="str">
            <v>Administrativa</v>
          </cell>
          <cell r="B285" t="str">
            <v>Profesional Jefe de Servicio Civil 2 ( G.de E.)</v>
          </cell>
          <cell r="C285" t="str">
            <v>Administración de Recursos Humanos</v>
          </cell>
        </row>
        <row r="286">
          <cell r="A286" t="str">
            <v>Administrativa</v>
          </cell>
          <cell r="B286" t="str">
            <v>Profesional Jefe de Servicio Civil 2 ( G.de E.)</v>
          </cell>
          <cell r="C286" t="str">
            <v>Administración Educativa</v>
          </cell>
        </row>
        <row r="287">
          <cell r="A287" t="str">
            <v>Administrativa</v>
          </cell>
          <cell r="B287" t="str">
            <v>Profesional Jefe de Servicio Civil 2 ( G.de E.)</v>
          </cell>
          <cell r="C287" t="str">
            <v>Administración Pública</v>
          </cell>
        </row>
        <row r="288">
          <cell r="A288" t="str">
            <v>Administrativa</v>
          </cell>
          <cell r="B288" t="str">
            <v>Profesional Jefe de Servicio Civil 2 ( G.de E.)</v>
          </cell>
          <cell r="C288" t="str">
            <v>Arquitectura</v>
          </cell>
        </row>
        <row r="289">
          <cell r="A289" t="str">
            <v>Administrativa</v>
          </cell>
          <cell r="B289" t="str">
            <v>Profesional Jefe de Servicio Civil 2 ( G.de E.)</v>
          </cell>
          <cell r="C289" t="str">
            <v>Auditoría</v>
          </cell>
        </row>
        <row r="290">
          <cell r="A290" t="str">
            <v>Administrativa</v>
          </cell>
          <cell r="B290" t="str">
            <v>Profesional Jefe de Servicio Civil 2 ( G.de E.)</v>
          </cell>
          <cell r="C290" t="str">
            <v>Ciencias Agropecuarias / Generalista</v>
          </cell>
        </row>
        <row r="291">
          <cell r="A291" t="str">
            <v>Administrativa</v>
          </cell>
          <cell r="B291" t="str">
            <v>Profesional Jefe de Servicio Civil 2 ( G.de E.)</v>
          </cell>
          <cell r="C291" t="str">
            <v>Derecho</v>
          </cell>
        </row>
        <row r="292">
          <cell r="A292" t="str">
            <v>Administrativa</v>
          </cell>
          <cell r="B292" t="str">
            <v>Profesional Jefe de Servicio Civil 2 ( G.de E.)</v>
          </cell>
          <cell r="C292" t="str">
            <v>Estadística</v>
          </cell>
        </row>
        <row r="293">
          <cell r="A293" t="str">
            <v>Administrativa</v>
          </cell>
          <cell r="B293" t="str">
            <v>Profesional Jefe de Servicio Civil 2 ( G.de E.)</v>
          </cell>
          <cell r="C293" t="str">
            <v>Ingeniería Civil</v>
          </cell>
        </row>
        <row r="294">
          <cell r="A294" t="str">
            <v>Administrativa</v>
          </cell>
          <cell r="B294" t="str">
            <v>Profesional Jefe de Servicio Civil 2 ( G.de E.)</v>
          </cell>
          <cell r="C294" t="str">
            <v>Investigación Educativa</v>
          </cell>
        </row>
        <row r="295">
          <cell r="A295" t="str">
            <v>Administrativa</v>
          </cell>
          <cell r="B295" t="str">
            <v>Profesional Jefe de Servicio Civil 2 ( G.de E.)</v>
          </cell>
          <cell r="C295" t="str">
            <v>Psicología</v>
          </cell>
        </row>
        <row r="296">
          <cell r="A296" t="str">
            <v>Administrativa</v>
          </cell>
          <cell r="B296" t="str">
            <v>Profesional Jefe de Servicio Civil 2 ( G.de E.)</v>
          </cell>
          <cell r="C296" t="str">
            <v>Sociología</v>
          </cell>
        </row>
        <row r="297">
          <cell r="A297" t="str">
            <v>Administrativa</v>
          </cell>
          <cell r="B297" t="str">
            <v>Profesional Jefe de Servicio Civil 2 ( G.de E.)</v>
          </cell>
          <cell r="C297" t="str">
            <v>Trabajo Social</v>
          </cell>
        </row>
        <row r="298">
          <cell r="A298" t="str">
            <v>Administrativa</v>
          </cell>
          <cell r="B298" t="str">
            <v>Profesional Jefe de Servicio Civil 3 ( G.de E.)</v>
          </cell>
          <cell r="C298" t="str">
            <v>Administración / Generalista</v>
          </cell>
        </row>
        <row r="299">
          <cell r="A299" t="str">
            <v>Administrativa</v>
          </cell>
          <cell r="B299" t="str">
            <v>Profesional Jefe de Servicio Civil 3 ( G.de E.)</v>
          </cell>
          <cell r="C299" t="str">
            <v>Administración de Recursos Humanos</v>
          </cell>
        </row>
        <row r="300">
          <cell r="A300" t="str">
            <v>Administrativa</v>
          </cell>
          <cell r="B300" t="str">
            <v>Profesional Jefe de Servicio Civil 3 ( G.de E.)</v>
          </cell>
          <cell r="C300" t="str">
            <v>Derecho</v>
          </cell>
        </row>
        <row r="301">
          <cell r="A301" t="str">
            <v>Administrativa</v>
          </cell>
          <cell r="B301" t="str">
            <v>Profesional Jefe de Servicio Civil 3 ( G.de E.)</v>
          </cell>
          <cell r="C301" t="str">
            <v>Ingeniería Civil</v>
          </cell>
        </row>
        <row r="302">
          <cell r="A302" t="str">
            <v>Administrativa</v>
          </cell>
          <cell r="B302" t="str">
            <v>Profesional Jefe de Servicio Civil 3 ( G.de E.)</v>
          </cell>
          <cell r="C302" t="str">
            <v>Psicología</v>
          </cell>
        </row>
        <row r="303">
          <cell r="A303" t="str">
            <v>Administrativa</v>
          </cell>
          <cell r="B303" t="str">
            <v>Profesional Jefe en Informática 1 A (G. de E.)</v>
          </cell>
          <cell r="C303" t="str">
            <v>Informática y Computación</v>
          </cell>
        </row>
        <row r="304">
          <cell r="A304" t="str">
            <v>Administrativa</v>
          </cell>
          <cell r="B304" t="str">
            <v>Profesional Jefe en Informática 1 B (G. de E.)</v>
          </cell>
          <cell r="C304" t="str">
            <v>Informática y Computación</v>
          </cell>
        </row>
        <row r="305">
          <cell r="A305" t="str">
            <v>Administrativa</v>
          </cell>
          <cell r="B305" t="str">
            <v>Profesional Jefe en Informática 2 (G. de E.)</v>
          </cell>
          <cell r="C305" t="str">
            <v>Informática y Computación</v>
          </cell>
        </row>
        <row r="306">
          <cell r="A306" t="str">
            <v>Administrativa</v>
          </cell>
          <cell r="B306" t="str">
            <v>Programador de Computador 1</v>
          </cell>
          <cell r="C306" t="str">
            <v>Sin especialidad T-I</v>
          </cell>
        </row>
        <row r="307">
          <cell r="A307" t="str">
            <v>Administrativa</v>
          </cell>
          <cell r="B307" t="str">
            <v>Programador de Computador 2</v>
          </cell>
          <cell r="C307" t="str">
            <v>Sin especialidad T-I</v>
          </cell>
        </row>
        <row r="308">
          <cell r="A308" t="str">
            <v>Administrativa</v>
          </cell>
          <cell r="B308" t="str">
            <v>Secret.Gral del Cons.Sup.Educ</v>
          </cell>
          <cell r="C308" t="str">
            <v>Sin especialidad T-I</v>
          </cell>
        </row>
        <row r="309">
          <cell r="A309" t="str">
            <v>Administrativa</v>
          </cell>
          <cell r="B309" t="str">
            <v>Secretario de Servicio Civil 1</v>
          </cell>
          <cell r="C309" t="str">
            <v>Sin especialidad T-I</v>
          </cell>
        </row>
        <row r="310">
          <cell r="A310" t="str">
            <v>Administrativa</v>
          </cell>
          <cell r="B310" t="str">
            <v>Secretario de Servicio Civil 2 (G. de E.)</v>
          </cell>
          <cell r="C310" t="str">
            <v>Sin especialidad T-I</v>
          </cell>
        </row>
        <row r="311">
          <cell r="A311" t="str">
            <v>Administrativa</v>
          </cell>
          <cell r="B311" t="str">
            <v>Subauditor Nivel 3</v>
          </cell>
          <cell r="C311" t="str">
            <v>Sin especialidad T-I</v>
          </cell>
        </row>
        <row r="312">
          <cell r="A312" t="str">
            <v>Administrativa</v>
          </cell>
          <cell r="B312" t="str">
            <v>Subdirector de Colegio</v>
          </cell>
          <cell r="C312" t="str">
            <v>Sin especialidad T-II</v>
          </cell>
        </row>
        <row r="313">
          <cell r="A313" t="str">
            <v>Administrativa</v>
          </cell>
          <cell r="B313" t="str">
            <v>Subdirector de Educación</v>
          </cell>
          <cell r="C313" t="str">
            <v>Sin especialidad T-II</v>
          </cell>
        </row>
        <row r="314">
          <cell r="A314" t="str">
            <v>Administrativa</v>
          </cell>
          <cell r="B314" t="str">
            <v>Subdirector Financiero</v>
          </cell>
          <cell r="C314" t="str">
            <v>Sin especialidad T-I</v>
          </cell>
        </row>
        <row r="315">
          <cell r="A315" t="str">
            <v>Administrativa</v>
          </cell>
          <cell r="B315" t="str">
            <v>Supervisor de Educación</v>
          </cell>
          <cell r="C315" t="str">
            <v>Sin especialidad T-II</v>
          </cell>
        </row>
        <row r="316">
          <cell r="A316" t="str">
            <v>Administrativa</v>
          </cell>
          <cell r="B316" t="str">
            <v>Técnico de Servicio Civil 1 (G. de E.)</v>
          </cell>
          <cell r="C316" t="str">
            <v>Administración / Generalista</v>
          </cell>
        </row>
        <row r="317">
          <cell r="A317" t="str">
            <v>Administrativa</v>
          </cell>
          <cell r="B317" t="str">
            <v>Técnico de Servicio Civil 1 (G. de E.)</v>
          </cell>
          <cell r="C317" t="str">
            <v>Administración de Recursos Humanos</v>
          </cell>
        </row>
        <row r="318">
          <cell r="A318" t="str">
            <v>Administrativa</v>
          </cell>
          <cell r="B318" t="str">
            <v>Técnico de Servicio Civil 1 (G. de E.)</v>
          </cell>
          <cell r="C318" t="str">
            <v>Asistencia de Laboratorio Académico</v>
          </cell>
        </row>
        <row r="319">
          <cell r="A319" t="str">
            <v>Administrativa</v>
          </cell>
          <cell r="B319" t="str">
            <v>Técnico de Servicio Civil 1 (G. de E.)</v>
          </cell>
          <cell r="C319" t="str">
            <v>Bibliotecología</v>
          </cell>
        </row>
        <row r="320">
          <cell r="A320" t="str">
            <v>Administrativa</v>
          </cell>
          <cell r="B320" t="str">
            <v>Técnico de Servicio Civil 1 (G. de E.)</v>
          </cell>
          <cell r="C320" t="str">
            <v>Contabilidad</v>
          </cell>
        </row>
        <row r="321">
          <cell r="A321" t="str">
            <v>Administrativa</v>
          </cell>
          <cell r="B321" t="str">
            <v>Técnico de Servicio Civil 1 (G. de E.)</v>
          </cell>
          <cell r="C321" t="str">
            <v>Derecho</v>
          </cell>
        </row>
        <row r="322">
          <cell r="A322" t="str">
            <v>Administrativa</v>
          </cell>
          <cell r="B322" t="str">
            <v>Técnico de Servicio Civil 1 (G. de E.)</v>
          </cell>
          <cell r="C322" t="str">
            <v>Educación Audiovisual</v>
          </cell>
        </row>
        <row r="323">
          <cell r="A323" t="str">
            <v>Administrativa</v>
          </cell>
          <cell r="B323" t="str">
            <v>Técnico de Servicio Civil 2 (G. de E.)</v>
          </cell>
          <cell r="C323" t="str">
            <v>Administración / Generalista</v>
          </cell>
        </row>
        <row r="324">
          <cell r="A324" t="str">
            <v>Administrativa</v>
          </cell>
          <cell r="B324" t="str">
            <v>Técnico de Servicio Civil 3 (G. de E.)</v>
          </cell>
          <cell r="C324" t="str">
            <v>Administración / Generalista</v>
          </cell>
        </row>
        <row r="325">
          <cell r="A325" t="str">
            <v>Administrativa</v>
          </cell>
          <cell r="B325" t="str">
            <v>Técnico de Servicio Civil 3 (G. de E.)</v>
          </cell>
          <cell r="C325" t="str">
            <v>Administración / Negocios</v>
          </cell>
        </row>
        <row r="326">
          <cell r="A326" t="str">
            <v>Administrativa</v>
          </cell>
          <cell r="B326" t="str">
            <v>Técnico de Servicio Civil 3 (G. de E.)</v>
          </cell>
          <cell r="C326" t="str">
            <v>Administración de Recursos Humanos</v>
          </cell>
        </row>
        <row r="327">
          <cell r="A327" t="str">
            <v>Administrativa</v>
          </cell>
          <cell r="B327" t="str">
            <v>Técnico de Servicio Civil 3 (G. de E.)</v>
          </cell>
          <cell r="C327" t="str">
            <v>Archivística</v>
          </cell>
        </row>
        <row r="328">
          <cell r="A328" t="str">
            <v>Administrativa</v>
          </cell>
          <cell r="B328" t="str">
            <v>Técnico de Servicio Civil 3 (G. de E.)</v>
          </cell>
          <cell r="C328" t="str">
            <v>Arquitectura</v>
          </cell>
        </row>
        <row r="329">
          <cell r="A329" t="str">
            <v>Administrativa</v>
          </cell>
          <cell r="B329" t="str">
            <v>Técnico de Servicio Civil 3 (G. de E.)</v>
          </cell>
          <cell r="C329" t="str">
            <v>Bibliotecología</v>
          </cell>
        </row>
        <row r="330">
          <cell r="A330" t="str">
            <v>Administrativa</v>
          </cell>
          <cell r="B330" t="str">
            <v>Técnico de Servicio Civil 3 (G. de E.)</v>
          </cell>
          <cell r="C330" t="str">
            <v>Contabilidad</v>
          </cell>
        </row>
        <row r="331">
          <cell r="A331" t="str">
            <v>Administrativa</v>
          </cell>
          <cell r="B331" t="str">
            <v>Técnico de Servicio Civil 3 (G. de E.)</v>
          </cell>
          <cell r="C331" t="str">
            <v>Derecho</v>
          </cell>
        </row>
        <row r="332">
          <cell r="A332" t="str">
            <v>Administrativa</v>
          </cell>
          <cell r="B332" t="str">
            <v>Técnico de Servicio Civil 3 (G. de E.)</v>
          </cell>
          <cell r="C332" t="str">
            <v>Ingeniería Civil</v>
          </cell>
        </row>
        <row r="333">
          <cell r="A333" t="str">
            <v>Administrativa</v>
          </cell>
          <cell r="B333" t="str">
            <v>Técnico de Servicio Civil 3 (G. de E.)</v>
          </cell>
          <cell r="C333" t="str">
            <v>Psicología</v>
          </cell>
        </row>
        <row r="334">
          <cell r="A334" t="str">
            <v>Administrativa</v>
          </cell>
          <cell r="B334" t="str">
            <v>Técnico en Administración Educativa 1</v>
          </cell>
          <cell r="C334" t="str">
            <v>Sin especialidad T-II</v>
          </cell>
        </row>
        <row r="335">
          <cell r="A335" t="str">
            <v>Administrativa</v>
          </cell>
          <cell r="B335" t="str">
            <v>Técnico en Administración Educativa 2</v>
          </cell>
          <cell r="C335" t="str">
            <v>Sin especialidad T-II</v>
          </cell>
        </row>
        <row r="336">
          <cell r="A336" t="str">
            <v>Administrativa</v>
          </cell>
          <cell r="B336" t="str">
            <v>Técnico en Informática 1 ( G.de E.)</v>
          </cell>
          <cell r="C336" t="str">
            <v>Digitación</v>
          </cell>
        </row>
        <row r="337">
          <cell r="A337" t="str">
            <v>Administrativa</v>
          </cell>
          <cell r="B337" t="str">
            <v>Técnico en Informática 2 ( G.de E.)</v>
          </cell>
          <cell r="C337" t="str">
            <v>Control de Procesos Informáticos</v>
          </cell>
        </row>
        <row r="338">
          <cell r="A338" t="str">
            <v>Administrativa</v>
          </cell>
          <cell r="B338" t="str">
            <v>Técnico en Informática 2 ( G.de E.)</v>
          </cell>
          <cell r="C338" t="str">
            <v>Digitación</v>
          </cell>
        </row>
        <row r="339">
          <cell r="A339" t="str">
            <v>Administrativa</v>
          </cell>
          <cell r="B339" t="str">
            <v>Técnico en Informática 2 ( G.de E.)</v>
          </cell>
          <cell r="C339" t="str">
            <v>Mantenimiento de Equipo de Cómputo</v>
          </cell>
        </row>
        <row r="340">
          <cell r="A340" t="str">
            <v>Administrativa</v>
          </cell>
          <cell r="B340" t="str">
            <v>Técnico en Informática 3 ( G.de E.)</v>
          </cell>
          <cell r="C340" t="str">
            <v>Mantenimiento de Equipo de Cómputo</v>
          </cell>
        </row>
        <row r="341">
          <cell r="A341" t="str">
            <v>Administrativa</v>
          </cell>
          <cell r="B341" t="str">
            <v>Trabajador Calificado de Servicio Civil 1 (G. de E.)</v>
          </cell>
          <cell r="C341" t="str">
            <v>Construcción Civil</v>
          </cell>
        </row>
        <row r="342">
          <cell r="A342" t="str">
            <v>Administrativa</v>
          </cell>
          <cell r="B342" t="str">
            <v>Trabajador Calificado de Servicio Civil 1 (G. de E.)</v>
          </cell>
          <cell r="C342" t="str">
            <v>Dibujo / Dibujo en Ingeniería</v>
          </cell>
        </row>
        <row r="343">
          <cell r="A343" t="str">
            <v>Administrativa</v>
          </cell>
          <cell r="B343" t="str">
            <v>Trabajador Calificado de Servicio Civil 1 (G. de E.)</v>
          </cell>
          <cell r="C343" t="str">
            <v>Operación de Máquinas Reproductoras</v>
          </cell>
        </row>
        <row r="344">
          <cell r="A344" t="str">
            <v>Administrativa</v>
          </cell>
          <cell r="B344" t="str">
            <v>Trabajador Calificado de Servicio Civil 1 (G. de E.)</v>
          </cell>
          <cell r="C344" t="str">
            <v>Topografía</v>
          </cell>
        </row>
        <row r="345">
          <cell r="A345" t="str">
            <v>Administrativa</v>
          </cell>
          <cell r="B345" t="str">
            <v>Trabajador Calificado de Servicio Civil 2 (G. de E.)</v>
          </cell>
          <cell r="C345" t="str">
            <v>Construcción Civil</v>
          </cell>
        </row>
        <row r="346">
          <cell r="A346" t="str">
            <v>Administrativa</v>
          </cell>
          <cell r="B346" t="str">
            <v>Trabajador Calificado de Servicio Civil 2 (G. de E.)</v>
          </cell>
          <cell r="C346" t="str">
            <v>Mecánica / Automotriz</v>
          </cell>
        </row>
        <row r="347">
          <cell r="A347" t="str">
            <v>Administrativa</v>
          </cell>
          <cell r="B347" t="str">
            <v>Trabajador de Artes Gráficas 3 (G. de E.)</v>
          </cell>
          <cell r="C347" t="str">
            <v>Artes Gráficas / Encuadernación</v>
          </cell>
        </row>
        <row r="348">
          <cell r="A348" t="str">
            <v>Administrativa</v>
          </cell>
          <cell r="B348" t="str">
            <v>Trabajador de Artes Graficas 5 (G. de E.)</v>
          </cell>
          <cell r="C348" t="str">
            <v>Artes Gráficas / Prensas Litográficas</v>
          </cell>
        </row>
        <row r="349">
          <cell r="A349" t="str">
            <v>Administrativa</v>
          </cell>
          <cell r="B349" t="str">
            <v>Viceministro</v>
          </cell>
          <cell r="C349" t="str">
            <v>Sin especialidad T-I</v>
          </cell>
        </row>
        <row r="350">
          <cell r="A350" t="str">
            <v>Educación Indígena</v>
          </cell>
          <cell r="B350" t="str">
            <v>Asesor Nacional en Educación Indígena</v>
          </cell>
          <cell r="C350" t="str">
            <v>Educación Indígena</v>
          </cell>
        </row>
        <row r="351">
          <cell r="A351" t="str">
            <v>Educación Indígena</v>
          </cell>
          <cell r="B351" t="str">
            <v>Asesor Regional (G. de E.)</v>
          </cell>
          <cell r="C351" t="str">
            <v>Educación Indígena</v>
          </cell>
        </row>
        <row r="352">
          <cell r="A352" t="str">
            <v>Educación Indígena</v>
          </cell>
          <cell r="B352" t="str">
            <v xml:space="preserve">Asesor Regional en Educación Indígena </v>
          </cell>
          <cell r="C352" t="str">
            <v>Artes Plásticas/Artes Plásticas</v>
          </cell>
        </row>
        <row r="353">
          <cell r="A353" t="str">
            <v>Educación Indígena</v>
          </cell>
          <cell r="B353" t="str">
            <v xml:space="preserve">Asesor Regional en Educación Indígena </v>
          </cell>
          <cell r="C353" t="str">
            <v>Capacitación y Desarrollo Educativo</v>
          </cell>
        </row>
        <row r="354">
          <cell r="A354" t="str">
            <v>Educación Indígena</v>
          </cell>
          <cell r="B354" t="str">
            <v xml:space="preserve">Asesor Regional en Educación Indígena </v>
          </cell>
          <cell r="C354" t="str">
            <v>Ciencias</v>
          </cell>
        </row>
        <row r="355">
          <cell r="A355" t="str">
            <v>Educación Indígena</v>
          </cell>
          <cell r="B355" t="str">
            <v xml:space="preserve">Asesor Regional en Educación Indígena </v>
          </cell>
          <cell r="C355" t="str">
            <v>Educación Cívica</v>
          </cell>
        </row>
        <row r="356">
          <cell r="A356" t="str">
            <v>Educación Indígena</v>
          </cell>
          <cell r="B356" t="str">
            <v xml:space="preserve">Asesor Regional en Educación Indígena </v>
          </cell>
          <cell r="C356" t="str">
            <v>Educación de Adultos</v>
          </cell>
        </row>
        <row r="357">
          <cell r="A357" t="str">
            <v>Educación Indígena</v>
          </cell>
          <cell r="B357" t="str">
            <v xml:space="preserve">Asesor Regional en Educación Indígena </v>
          </cell>
          <cell r="C357" t="str">
            <v>Educación Física</v>
          </cell>
        </row>
        <row r="358">
          <cell r="A358" t="str">
            <v>Educación Indígena</v>
          </cell>
          <cell r="B358" t="str">
            <v xml:space="preserve">Asesor Regional en Educación Indígena </v>
          </cell>
          <cell r="C358" t="str">
            <v>Educación Indígena</v>
          </cell>
        </row>
        <row r="359">
          <cell r="A359" t="str">
            <v>Educación Indígena</v>
          </cell>
          <cell r="B359" t="str">
            <v xml:space="preserve">Asesor Regional en Educación Indígena </v>
          </cell>
          <cell r="C359" t="str">
            <v>Enseñanza Especial .  Generalista</v>
          </cell>
        </row>
        <row r="360">
          <cell r="A360" t="str">
            <v>Educación Indígena</v>
          </cell>
          <cell r="B360" t="str">
            <v xml:space="preserve">Asesor Regional en Educación Indígena </v>
          </cell>
          <cell r="C360" t="str">
            <v>Enseñanza Preescolar</v>
          </cell>
        </row>
        <row r="361">
          <cell r="A361" t="str">
            <v>Educación Indígena</v>
          </cell>
          <cell r="B361" t="str">
            <v xml:space="preserve">Asesor Regional en Educación Indígena </v>
          </cell>
          <cell r="C361" t="str">
            <v>Español</v>
          </cell>
        </row>
        <row r="362">
          <cell r="A362" t="str">
            <v>Educación Indígena</v>
          </cell>
          <cell r="B362" t="str">
            <v xml:space="preserve">Asesor Regional en Educación Indígena </v>
          </cell>
          <cell r="C362" t="str">
            <v>Estudios Sociales</v>
          </cell>
        </row>
        <row r="363">
          <cell r="A363" t="str">
            <v>Educación Indígena</v>
          </cell>
          <cell r="B363" t="str">
            <v xml:space="preserve">Asesor Regional en Educación Indígena </v>
          </cell>
          <cell r="C363" t="str">
            <v>Evaluación</v>
          </cell>
        </row>
        <row r="364">
          <cell r="A364" t="str">
            <v>Educación Indígena</v>
          </cell>
          <cell r="B364" t="str">
            <v xml:space="preserve">Asesor Regional en Educación Indígena </v>
          </cell>
          <cell r="C364" t="str">
            <v>Inglés</v>
          </cell>
        </row>
        <row r="365">
          <cell r="A365" t="str">
            <v>Educación Indígena</v>
          </cell>
          <cell r="B365" t="str">
            <v xml:space="preserve">Asesor Regional en Educación Indígena </v>
          </cell>
          <cell r="C365" t="str">
            <v>Matemáticas</v>
          </cell>
        </row>
        <row r="366">
          <cell r="A366" t="str">
            <v>Educación Indígena</v>
          </cell>
          <cell r="B366" t="str">
            <v xml:space="preserve">Asesor Regional en Educación Indígena </v>
          </cell>
          <cell r="C366" t="str">
            <v>Orientación</v>
          </cell>
        </row>
        <row r="367">
          <cell r="A367" t="str">
            <v>Educación Indígena</v>
          </cell>
          <cell r="B367" t="str">
            <v>Asistente de Asesoría y Supervisión en Educación Indígena</v>
          </cell>
          <cell r="C367" t="str">
            <v>Sin especialidad T-II</v>
          </cell>
        </row>
        <row r="368">
          <cell r="A368" t="str">
            <v>Educación Indígena</v>
          </cell>
          <cell r="B368" t="str">
            <v>Asistente de Dirección de Centro Educativo en Educación Indígena 1</v>
          </cell>
          <cell r="C368" t="str">
            <v>Sin especialidad T-II</v>
          </cell>
        </row>
        <row r="369">
          <cell r="A369" t="str">
            <v>Educación Indígena</v>
          </cell>
          <cell r="B369" t="str">
            <v>Auxiliar Administrativo en Educación  Indígena</v>
          </cell>
          <cell r="C369" t="str">
            <v>Sin especialidad T-II</v>
          </cell>
        </row>
        <row r="370">
          <cell r="A370" t="str">
            <v>Educación Indígena</v>
          </cell>
          <cell r="B370" t="str">
            <v>Auxiliar de Vigilancia de Centro Educativo</v>
          </cell>
          <cell r="C370" t="str">
            <v>Sin especialidad T-I</v>
          </cell>
        </row>
        <row r="371">
          <cell r="A371" t="str">
            <v>Educación Indígena</v>
          </cell>
          <cell r="B371" t="str">
            <v>Bibliotecólogo Centro Educativo en Educación Indígena 1</v>
          </cell>
          <cell r="C371" t="str">
            <v>Sin especialidad T-II</v>
          </cell>
        </row>
        <row r="372">
          <cell r="A372" t="str">
            <v>Educación Indígena</v>
          </cell>
          <cell r="B372" t="str">
            <v>Cocinero</v>
          </cell>
          <cell r="C372" t="str">
            <v>Sin especialidad T-I</v>
          </cell>
        </row>
        <row r="373">
          <cell r="A373" t="str">
            <v>Educación Indígena</v>
          </cell>
          <cell r="B373" t="str">
            <v>Conductor de Servicio Civil 1</v>
          </cell>
          <cell r="C373" t="str">
            <v>Sin especialidad T-I</v>
          </cell>
        </row>
        <row r="374">
          <cell r="A374" t="str">
            <v>Educación Indígena</v>
          </cell>
          <cell r="B374" t="str">
            <v>Conserje  de Centro Educativo</v>
          </cell>
          <cell r="C374" t="str">
            <v>Sin especialidad T-I</v>
          </cell>
        </row>
        <row r="375">
          <cell r="A375" t="str">
            <v>Educación Indígena</v>
          </cell>
          <cell r="B375" t="str">
            <v>Director de  Enseñanza General Básica en Educación Indígena 1, I y II Ciclo</v>
          </cell>
          <cell r="C375" t="str">
            <v>Sin especialidad T-II</v>
          </cell>
        </row>
        <row r="376">
          <cell r="A376" t="str">
            <v>Educación Indígena</v>
          </cell>
          <cell r="B376" t="str">
            <v>Director de Colegio en Educación Indígena 1</v>
          </cell>
          <cell r="C376" t="str">
            <v>Sin especialidad T-II</v>
          </cell>
        </row>
        <row r="377">
          <cell r="A377" t="str">
            <v>Educación Indígena</v>
          </cell>
          <cell r="B377" t="str">
            <v>Director de Enseñanza General Básica en Educación Indígena 2, I  y II Ciclo</v>
          </cell>
          <cell r="C377" t="str">
            <v>Sin especialidad T-II</v>
          </cell>
        </row>
        <row r="378">
          <cell r="A378" t="str">
            <v>Educación Indígena</v>
          </cell>
          <cell r="B378" t="str">
            <v>Director de Enseñanza General Básica en Educación Indígena 3, I y II Ciclo</v>
          </cell>
          <cell r="C378" t="str">
            <v>Sin especialidad T-II</v>
          </cell>
        </row>
        <row r="379">
          <cell r="A379" t="str">
            <v>Educación Indígena</v>
          </cell>
          <cell r="B379" t="str">
            <v xml:space="preserve">Director Regional en Educación Indígena </v>
          </cell>
          <cell r="C379" t="str">
            <v>Sin especialidad T-II</v>
          </cell>
        </row>
        <row r="380">
          <cell r="A380" t="str">
            <v>Educación Indígena</v>
          </cell>
          <cell r="B380" t="str">
            <v xml:space="preserve">Jefe Técnico en Educación  Indígena 1 </v>
          </cell>
          <cell r="C380" t="str">
            <v>Administración Educativa</v>
          </cell>
        </row>
        <row r="381">
          <cell r="A381" t="str">
            <v>Educación Indígena</v>
          </cell>
          <cell r="B381" t="str">
            <v xml:space="preserve">Jefe Técnico en Educación  Indígena 1 </v>
          </cell>
          <cell r="C381" t="str">
            <v>Educación Indígena</v>
          </cell>
        </row>
        <row r="382">
          <cell r="A382" t="str">
            <v>Educación Indígena</v>
          </cell>
          <cell r="B382" t="str">
            <v xml:space="preserve">Jefe Técnico en Educación  Indígena 2 </v>
          </cell>
          <cell r="C382" t="str">
            <v>Educación Indígena</v>
          </cell>
        </row>
        <row r="383">
          <cell r="A383" t="str">
            <v>Educación Indígena</v>
          </cell>
          <cell r="B383" t="str">
            <v>Oficial de Seguridad de Servicio Civil 1</v>
          </cell>
          <cell r="C383" t="str">
            <v>Sin especialidad T-I</v>
          </cell>
        </row>
        <row r="384">
          <cell r="A384" t="str">
            <v>Educación Indígena</v>
          </cell>
          <cell r="B384" t="str">
            <v>Oficinista de Servicio Civil 1 (G. de E.)</v>
          </cell>
          <cell r="C384" t="str">
            <v>Labores Varias de Oficina</v>
          </cell>
        </row>
        <row r="385">
          <cell r="A385" t="str">
            <v>Educación Indígena</v>
          </cell>
          <cell r="B385" t="str">
            <v>Oficinista de Servicio Civil 2 (G. de E.)</v>
          </cell>
          <cell r="C385" t="str">
            <v>Labores Varias de Oficina</v>
          </cell>
        </row>
        <row r="386">
          <cell r="A386" t="str">
            <v>Educación Indígena</v>
          </cell>
          <cell r="B386" t="str">
            <v>Orientador en Educacion Indígena 1</v>
          </cell>
          <cell r="C386" t="str">
            <v>Sin especialidad T-II</v>
          </cell>
        </row>
        <row r="387">
          <cell r="A387" t="str">
            <v>Educación Indígena</v>
          </cell>
          <cell r="B387" t="str">
            <v>Profesional de Servicio Civil 1 B (G.de E.)</v>
          </cell>
          <cell r="C387" t="str">
            <v>Equipos Interdisciplinarios / Educativa</v>
          </cell>
        </row>
        <row r="388">
          <cell r="A388" t="str">
            <v>Educación Indígena</v>
          </cell>
          <cell r="B388" t="str">
            <v>Profesional de Servicio Civil 1 B (G.de E.)</v>
          </cell>
          <cell r="C388" t="str">
            <v>Equipos Interdisciplinarios / Orientación</v>
          </cell>
        </row>
        <row r="389">
          <cell r="A389" t="str">
            <v>Educación Indígena</v>
          </cell>
          <cell r="B389" t="str">
            <v>Profesional de Servicio Civil 1 B (G.de E.)</v>
          </cell>
          <cell r="C389" t="str">
            <v>Equipos Interdisciplinarios / Psicología</v>
          </cell>
        </row>
        <row r="390">
          <cell r="A390" t="str">
            <v>Educación Indígena</v>
          </cell>
          <cell r="B390" t="str">
            <v>Profesional de Servicio Civil 1 B (G.de E.)</v>
          </cell>
          <cell r="C390" t="str">
            <v>Equipos Interdisciplinarios / Social</v>
          </cell>
        </row>
        <row r="391">
          <cell r="A391" t="str">
            <v>Educación Indígena</v>
          </cell>
          <cell r="B391" t="str">
            <v>Profesional de Servicio Civil 2 (G.de E.)</v>
          </cell>
          <cell r="C391" t="str">
            <v>Administración / Generalista</v>
          </cell>
        </row>
        <row r="392">
          <cell r="A392" t="str">
            <v>Educación Indígena</v>
          </cell>
          <cell r="B392" t="str">
            <v>Profesional de Servicio Civil 2 (G.de E.)</v>
          </cell>
          <cell r="C392" t="str">
            <v>Derecho</v>
          </cell>
        </row>
        <row r="393">
          <cell r="A393" t="str">
            <v>Educación Indígena</v>
          </cell>
          <cell r="B393" t="str">
            <v>Profesional en Informática 1 B ( G.de E.)</v>
          </cell>
          <cell r="C393" t="str">
            <v>Informática y Computación</v>
          </cell>
        </row>
        <row r="394">
          <cell r="A394" t="str">
            <v>Educación Indígena</v>
          </cell>
          <cell r="B394" t="str">
            <v>Profesional Jefe de Servicio Civil 1 ( G.de E.)</v>
          </cell>
          <cell r="C394" t="str">
            <v>Administración / Generalista</v>
          </cell>
        </row>
        <row r="395">
          <cell r="A395" t="str">
            <v>Educación Indígena</v>
          </cell>
          <cell r="B395" t="str">
            <v>Profesor de Ens. Técnico Profes. en  Educación Indígena (III y IV Ciclos) (G. de E.)</v>
          </cell>
          <cell r="C395" t="str">
            <v>Agroecología</v>
          </cell>
        </row>
        <row r="396">
          <cell r="A396" t="str">
            <v>Educación Indígena</v>
          </cell>
          <cell r="B396" t="str">
            <v>Profesor de Ens. Técnico Profes. en  Educación Indígena (III y IV Ciclos) (G. de E.)</v>
          </cell>
          <cell r="C396" t="str">
            <v>Artes Plásticas/Artes Plásticas</v>
          </cell>
        </row>
        <row r="397">
          <cell r="A397" t="str">
            <v>Educación Indígena</v>
          </cell>
          <cell r="B397" t="str">
            <v>Profesor de Ens. Técnico Profes. en  Educación Indígena (III y IV Ciclos) (G. de E.)</v>
          </cell>
          <cell r="C397" t="str">
            <v>Educación Física</v>
          </cell>
        </row>
        <row r="398">
          <cell r="A398" t="str">
            <v>Educación Indígena</v>
          </cell>
          <cell r="B398" t="str">
            <v>Profesor de Ens. Técnico Profes. en  Educación Indígena (III y IV Ciclos) (G. de E.)</v>
          </cell>
          <cell r="C398" t="str">
            <v>Educación para el hogar</v>
          </cell>
        </row>
        <row r="399">
          <cell r="A399" t="str">
            <v>Educación Indígena</v>
          </cell>
          <cell r="B399" t="str">
            <v>Profesor de Ens. Técnico Profes. en  Educación Indígena (III y IV Ciclos) (G. de E.)</v>
          </cell>
          <cell r="C399" t="str">
            <v>Informática Educativa .Informática para III y IV Ciclos</v>
          </cell>
        </row>
        <row r="400">
          <cell r="A400" t="str">
            <v>Educación Indígena</v>
          </cell>
          <cell r="B400" t="str">
            <v>Profesor de Ens. Técnico Profes. en  Educación Indígena (III y IV Ciclos) (G. de E.)</v>
          </cell>
          <cell r="C400" t="str">
            <v>Informática en redes de computadoras</v>
          </cell>
        </row>
        <row r="401">
          <cell r="A401" t="str">
            <v>Educación Indígena</v>
          </cell>
          <cell r="B401" t="str">
            <v>Profesor de Ens. Técnico Profes. en  Educación Indígena (III y IV Ciclos) (G. de E.)</v>
          </cell>
          <cell r="C401" t="str">
            <v>Música/Música</v>
          </cell>
        </row>
        <row r="402">
          <cell r="A402" t="str">
            <v>Educación Indígena</v>
          </cell>
          <cell r="B402" t="str">
            <v>Profesor de Ens. Técnico Profes. en  Educación Indígena (III y IV Ciclos) (G. de E.)</v>
          </cell>
          <cell r="C402" t="str">
            <v xml:space="preserve">Secretariado ejecutivo </v>
          </cell>
        </row>
        <row r="403">
          <cell r="A403" t="str">
            <v>Educación Indígena</v>
          </cell>
          <cell r="B403" t="str">
            <v>Profesor de Enseñanza Especial en Educación Indígena (G. de E.)</v>
          </cell>
          <cell r="C403" t="str">
            <v>Enseñanza Especial  . Problemas de aprendizaje</v>
          </cell>
        </row>
        <row r="404">
          <cell r="A404" t="str">
            <v>Educación Indígena</v>
          </cell>
          <cell r="B404" t="str">
            <v>Profesor de Enseñanza Especial en Educación Indígena (G. de E.)</v>
          </cell>
          <cell r="C404" t="str">
            <v>Enseñanza Especial  . Terapia del  lenguaje</v>
          </cell>
        </row>
        <row r="405">
          <cell r="A405" t="str">
            <v>Educación Indígena</v>
          </cell>
          <cell r="B405" t="str">
            <v>Profesor de Enseñanza Especial en Educación Indígena (G. de E.)</v>
          </cell>
          <cell r="C405" t="str">
            <v>Enseñanza Especial .  Audición y Lenguaje</v>
          </cell>
        </row>
        <row r="406">
          <cell r="A406" t="str">
            <v>Educación Indígena</v>
          </cell>
          <cell r="B406" t="str">
            <v>Profesor de Enseñanza Especial en Educación Indígena (G. de E.)</v>
          </cell>
          <cell r="C406" t="str">
            <v>Enseñanza Especial .  Retardo mental</v>
          </cell>
        </row>
        <row r="407">
          <cell r="A407" t="str">
            <v>Educación Indígena</v>
          </cell>
          <cell r="B407" t="str">
            <v>Profesor de Enseñanza Especial en Educación Indígena (G. de E.)</v>
          </cell>
          <cell r="C407" t="str">
            <v>Enseñanza Especial . Trastornos emocionales y de conducta</v>
          </cell>
        </row>
        <row r="408">
          <cell r="A408" t="str">
            <v>Educación Indígena</v>
          </cell>
          <cell r="B408" t="str">
            <v>Profesor de Enseñanza General Básica en Educación Indígena I y II Ciclo (G. de E.)</v>
          </cell>
          <cell r="C408" t="str">
            <v>Cultura Indígena/Cultura Boruca</v>
          </cell>
        </row>
        <row r="409">
          <cell r="A409" t="str">
            <v>Educación Indígena</v>
          </cell>
          <cell r="B409" t="str">
            <v>Profesor de Enseñanza General Básica en Educación Indígena I y II Ciclo (G. de E.)</v>
          </cell>
          <cell r="C409" t="str">
            <v>Cultura Indígena/Cultura Bribri</v>
          </cell>
        </row>
        <row r="410">
          <cell r="A410" t="str">
            <v>Educación Indígena</v>
          </cell>
          <cell r="B410" t="str">
            <v>Profesor de Enseñanza General Básica en Educación Indígena I y II Ciclo (G. de E.)</v>
          </cell>
          <cell r="C410" t="str">
            <v>Cultura Indígena/Cultura Cabécar</v>
          </cell>
        </row>
        <row r="411">
          <cell r="A411" t="str">
            <v>Educación Indígena</v>
          </cell>
          <cell r="B411" t="str">
            <v>Profesor de Enseñanza General Básica en Educación Indígena I y II Ciclo (G. de E.)</v>
          </cell>
          <cell r="C411" t="str">
            <v>Cultura Indígena/Cultura Chorotega</v>
          </cell>
        </row>
        <row r="412">
          <cell r="A412" t="str">
            <v>Educación Indígena</v>
          </cell>
          <cell r="B412" t="str">
            <v>Profesor de Enseñanza General Básica en Educación Indígena I y II Ciclo (G. de E.)</v>
          </cell>
          <cell r="C412" t="str">
            <v>Cultura Indígena/Cultura Huetar</v>
          </cell>
        </row>
        <row r="413">
          <cell r="A413" t="str">
            <v>Educación Indígena</v>
          </cell>
          <cell r="B413" t="str">
            <v>Profesor de Enseñanza General Básica en Educación Indígena I y II Ciclo (G. de E.)</v>
          </cell>
          <cell r="C413" t="str">
            <v>Cultura Indígena/Cultura Maleku</v>
          </cell>
        </row>
        <row r="414">
          <cell r="A414" t="str">
            <v>Educación Indígena</v>
          </cell>
          <cell r="B414" t="str">
            <v>Profesor de Enseñanza General Básica en Educación Indígena I y II Ciclo (G. de E.)</v>
          </cell>
          <cell r="C414" t="str">
            <v>Cultura Indígena/Cultura Ngäbe-Buglé</v>
          </cell>
        </row>
        <row r="415">
          <cell r="A415" t="str">
            <v>Educación Indígena</v>
          </cell>
          <cell r="B415" t="str">
            <v>Profesor de Enseñanza General Básica en Educación Indígena I y II Ciclo (G. de E.)</v>
          </cell>
          <cell r="C415" t="str">
            <v>Cultura Indígena/Cultura Térraba</v>
          </cell>
        </row>
        <row r="416">
          <cell r="A416" t="str">
            <v>Educación Indígena</v>
          </cell>
          <cell r="B416" t="str">
            <v>Profesor de Enseñanza General Básica en Educación Indígena I y II Ciclo (G. de E.)</v>
          </cell>
          <cell r="C416" t="str">
            <v>Lengua Indígena/Lengua Boruca</v>
          </cell>
        </row>
        <row r="417">
          <cell r="A417" t="str">
            <v>Educación Indígena</v>
          </cell>
          <cell r="B417" t="str">
            <v>Profesor de Enseñanza General Básica en Educación Indígena I y II Ciclo (G. de E.)</v>
          </cell>
          <cell r="C417" t="str">
            <v>Lengua Indígena/Lengua Bribri</v>
          </cell>
        </row>
        <row r="418">
          <cell r="A418" t="str">
            <v>Educación Indígena</v>
          </cell>
          <cell r="B418" t="str">
            <v>Profesor de Enseñanza General Básica en Educación Indígena I y II Ciclo (G. de E.)</v>
          </cell>
          <cell r="C418" t="str">
            <v>Lengua Indígena/Lengua Cabécar</v>
          </cell>
        </row>
        <row r="419">
          <cell r="A419" t="str">
            <v>Educación Indígena</v>
          </cell>
          <cell r="B419" t="str">
            <v>Profesor de Enseñanza General Básica en Educación Indígena I y II Ciclo (G. de E.)</v>
          </cell>
          <cell r="C419" t="str">
            <v>Lengua Indígena/Lengua Maleku</v>
          </cell>
        </row>
        <row r="420">
          <cell r="A420" t="str">
            <v>Educación Indígena</v>
          </cell>
          <cell r="B420" t="str">
            <v>Profesor de Enseñanza General Básica en Educación Indígena I y II Ciclo (G. de E.)</v>
          </cell>
          <cell r="C420" t="str">
            <v>Lengua Indígena/Lengua Ngäbe</v>
          </cell>
        </row>
        <row r="421">
          <cell r="A421" t="str">
            <v>Educación Indígena</v>
          </cell>
          <cell r="B421" t="str">
            <v>Profesor de Enseñanza General Básica en Educación Indígena I y II Ciclo (G. de E.)</v>
          </cell>
          <cell r="C421" t="str">
            <v>Lengua Indígena/Lengua Térraba</v>
          </cell>
        </row>
        <row r="422">
          <cell r="A422" t="str">
            <v>Educación Indígena</v>
          </cell>
          <cell r="B422" t="str">
            <v>Profesor de Enseñanza General Básica en Educación Indígena I y II Ciclo (G. de E.)</v>
          </cell>
          <cell r="C422" t="str">
            <v>Religión</v>
          </cell>
        </row>
        <row r="423">
          <cell r="A423" t="str">
            <v>Educación Indígena</v>
          </cell>
          <cell r="B423" t="str">
            <v>Profesor de Enseñanza General Básica en Educación Indígena I y II Ciclo (G. de E.)</v>
          </cell>
          <cell r="C423" t="str">
            <v>Sin especialidad T-II</v>
          </cell>
        </row>
        <row r="424">
          <cell r="A424" t="str">
            <v>Educación Indígena</v>
          </cell>
          <cell r="B424" t="str">
            <v>Profesor de Enseñanza Media  en Educación Indígena (G. de  E.)</v>
          </cell>
          <cell r="C424" t="str">
            <v>Biología</v>
          </cell>
        </row>
        <row r="425">
          <cell r="A425" t="str">
            <v>Educación Indígena</v>
          </cell>
          <cell r="B425" t="str">
            <v>Profesor de Enseñanza Media  en Educación Indígena (G. de  E.)</v>
          </cell>
          <cell r="C425" t="str">
            <v>Ciencias</v>
          </cell>
        </row>
        <row r="426">
          <cell r="A426" t="str">
            <v>Educación Indígena</v>
          </cell>
          <cell r="B426" t="str">
            <v>Profesor de Enseñanza Media  en Educación Indígena (G. de  E.)</v>
          </cell>
          <cell r="C426" t="str">
            <v>Español</v>
          </cell>
        </row>
        <row r="427">
          <cell r="A427" t="str">
            <v>Educación Indígena</v>
          </cell>
          <cell r="B427" t="str">
            <v>Profesor de Enseñanza Media  en Educación Indígena (G. de  E.)</v>
          </cell>
          <cell r="C427" t="str">
            <v>Estudios Sociales/Educación Cívica</v>
          </cell>
        </row>
        <row r="428">
          <cell r="A428" t="str">
            <v>Educación Indígena</v>
          </cell>
          <cell r="B428" t="str">
            <v>Profesor de Enseñanza Media  en Educación Indígena (G. de  E.)</v>
          </cell>
          <cell r="C428" t="str">
            <v>Filosofía</v>
          </cell>
        </row>
        <row r="429">
          <cell r="A429" t="str">
            <v>Educación Indígena</v>
          </cell>
          <cell r="B429" t="str">
            <v>Profesor de Enseñanza Media  en Educación Indígena (G. de  E.)</v>
          </cell>
          <cell r="C429" t="str">
            <v>Física</v>
          </cell>
        </row>
        <row r="430">
          <cell r="A430" t="str">
            <v>Educación Indígena</v>
          </cell>
          <cell r="B430" t="str">
            <v>Profesor de Enseñanza Media  en Educación Indígena (G. de  E.)</v>
          </cell>
          <cell r="C430" t="str">
            <v>Francés</v>
          </cell>
        </row>
        <row r="431">
          <cell r="A431" t="str">
            <v>Educación Indígena</v>
          </cell>
          <cell r="B431" t="str">
            <v>Profesor de Enseñanza Media  en Educación Indígena (G. de  E.)</v>
          </cell>
          <cell r="C431" t="str">
            <v>Inglés</v>
          </cell>
        </row>
        <row r="432">
          <cell r="A432" t="str">
            <v>Educación Indígena</v>
          </cell>
          <cell r="B432" t="str">
            <v>Profesor de Enseñanza Media  en Educación Indígena (G. de  E.)</v>
          </cell>
          <cell r="C432" t="str">
            <v>Matemáticas</v>
          </cell>
        </row>
        <row r="433">
          <cell r="A433" t="str">
            <v>Educación Indígena</v>
          </cell>
          <cell r="B433" t="str">
            <v>Profesor de Enseñanza Media  en Educación Indígena (G. de  E.)</v>
          </cell>
          <cell r="C433" t="str">
            <v>Psicología</v>
          </cell>
        </row>
        <row r="434">
          <cell r="A434" t="str">
            <v>Educación Indígena</v>
          </cell>
          <cell r="B434" t="str">
            <v>Profesor de Enseñanza Media  en Educación Indígena (G. de  E.)</v>
          </cell>
          <cell r="C434" t="str">
            <v>Química</v>
          </cell>
        </row>
        <row r="435">
          <cell r="A435" t="str">
            <v>Educación Indígena</v>
          </cell>
          <cell r="B435" t="str">
            <v>Profesor de Enseñanza Media  en Educación Indígena (G. de  E.)</v>
          </cell>
          <cell r="C435" t="str">
            <v>Religión</v>
          </cell>
        </row>
        <row r="436">
          <cell r="A436" t="str">
            <v>Educación Indígena</v>
          </cell>
          <cell r="B436" t="str">
            <v>Profesor de Enseñanza Preescolar en Educación Indígena (G. de E.)</v>
          </cell>
          <cell r="C436" t="str">
            <v>Sin especialidad T-II</v>
          </cell>
        </row>
        <row r="437">
          <cell r="A437" t="str">
            <v>Educación Indígena</v>
          </cell>
          <cell r="B437" t="str">
            <v>Profesor de Enseñanza Técnico Profesional en Educación Indígena I y II Ciclo o Enseñanza Preescolar (G. de E.)</v>
          </cell>
          <cell r="C437" t="str">
            <v>Artes Plásticas/Artes Plásticas</v>
          </cell>
        </row>
        <row r="438">
          <cell r="A438" t="str">
            <v>Educación Indígena</v>
          </cell>
          <cell r="B438" t="str">
            <v>Profesor de Enseñanza Técnico Profesional en Educación Indígena I y II Ciclo o Enseñanza Preescolar (G. de E.)</v>
          </cell>
          <cell r="C438" t="str">
            <v>Educación Física</v>
          </cell>
        </row>
        <row r="439">
          <cell r="A439" t="str">
            <v>Educación Indígena</v>
          </cell>
          <cell r="B439" t="str">
            <v>Profesor de Enseñanza Técnico Profesional en Educación Indígena I y II Ciclo o Enseñanza Preescolar (G. de E.)</v>
          </cell>
          <cell r="C439" t="str">
            <v>Informática Educativa. Informática para I y II Ciclos</v>
          </cell>
        </row>
        <row r="440">
          <cell r="A440" t="str">
            <v>Educación Indígena</v>
          </cell>
          <cell r="B440" t="str">
            <v>Profesor de Enseñanza Técnico Profesional en Educación Indígena I y II Ciclo o Enseñanza Preescolar (G. de E.)</v>
          </cell>
          <cell r="C440" t="str">
            <v>Música/Música</v>
          </cell>
        </row>
        <row r="441">
          <cell r="A441" t="str">
            <v>Educación Indígena</v>
          </cell>
          <cell r="B441" t="str">
            <v>Profesor de Enseñanza Unidocente en Educación Indígena I y II Ciclo</v>
          </cell>
          <cell r="C441" t="str">
            <v>Sin especialidad T-II</v>
          </cell>
        </row>
        <row r="442">
          <cell r="A442" t="str">
            <v>Educación Indígena</v>
          </cell>
          <cell r="B442" t="str">
            <v>Profesor de Idioma Extranjero en Educación Indígena I y II Ciclos (G. de E.)</v>
          </cell>
          <cell r="C442" t="str">
            <v>Inglés</v>
          </cell>
        </row>
        <row r="443">
          <cell r="A443" t="str">
            <v>Educación Indígena</v>
          </cell>
          <cell r="B443" t="str">
            <v>Profesor de Idioma Extranjero en Educación Indígena I y II Ciclos (G. de E.)</v>
          </cell>
          <cell r="C443" t="str">
            <v>Sin especialidad T-II</v>
          </cell>
        </row>
        <row r="444">
          <cell r="A444" t="str">
            <v>Educación Indígena</v>
          </cell>
          <cell r="B444" t="str">
            <v>Supervisor Educacion Indígena</v>
          </cell>
          <cell r="C444" t="str">
            <v>Sin especialidad T-II</v>
          </cell>
        </row>
        <row r="445">
          <cell r="A445" t="str">
            <v>Preescolar y Primaria</v>
          </cell>
          <cell r="B445" t="str">
            <v>Director de Enseñanza General Básica 1 ( I y II ciclos)</v>
          </cell>
          <cell r="C445" t="str">
            <v>Sin especialidad T-II</v>
          </cell>
        </row>
        <row r="446">
          <cell r="A446" t="str">
            <v>Preescolar y Primaria</v>
          </cell>
          <cell r="B446" t="str">
            <v>Director de Enseñanza Preescolar 1</v>
          </cell>
          <cell r="C446" t="str">
            <v>Sin especialidad T-II</v>
          </cell>
        </row>
        <row r="447">
          <cell r="A447" t="str">
            <v>Preescolar y Primaria</v>
          </cell>
          <cell r="B447" t="str">
            <v>Profesor de Enseñanza Especial (G.de E.)</v>
          </cell>
          <cell r="C447" t="str">
            <v>Enseñanza Especial  . Problemas de aprendizaje</v>
          </cell>
        </row>
        <row r="448">
          <cell r="A448" t="str">
            <v>Preescolar y Primaria</v>
          </cell>
          <cell r="B448" t="str">
            <v>Profesor de Enseñanza Especial (G.de E.)</v>
          </cell>
          <cell r="C448" t="str">
            <v>Enseñanza Especial  . Terapia del  lenguaje</v>
          </cell>
        </row>
        <row r="449">
          <cell r="A449" t="str">
            <v>Preescolar y Primaria</v>
          </cell>
          <cell r="B449" t="str">
            <v>Profesor de Enseñanza Especial (G.de E.)</v>
          </cell>
          <cell r="C449" t="str">
            <v>Enseñanza Especial .  Audición y Lenguaje</v>
          </cell>
        </row>
        <row r="450">
          <cell r="A450" t="str">
            <v>Preescolar y Primaria</v>
          </cell>
          <cell r="B450" t="str">
            <v>Profesor de Enseñanza Especial (G.de E.)</v>
          </cell>
          <cell r="C450" t="str">
            <v>Enseñanza Especial .  Retardo mental</v>
          </cell>
        </row>
        <row r="451">
          <cell r="A451" t="str">
            <v>Preescolar y Primaria</v>
          </cell>
          <cell r="B451" t="str">
            <v>Profesor de Enseñanza Especial (G.de E.)</v>
          </cell>
          <cell r="C451" t="str">
            <v>Enseñanza Especial . Deficiencias visuales</v>
          </cell>
        </row>
        <row r="452">
          <cell r="A452" t="str">
            <v>Preescolar y Primaria</v>
          </cell>
          <cell r="B452" t="str">
            <v>Profesor de Enseñanza Especial (G.de E.)</v>
          </cell>
          <cell r="C452" t="str">
            <v>Enseñanza Especial . Discapacidad múltiple</v>
          </cell>
        </row>
        <row r="453">
          <cell r="A453" t="str">
            <v>Preescolar y Primaria</v>
          </cell>
          <cell r="B453" t="str">
            <v>Profesor de Enseñanza Especial (G.de E.)</v>
          </cell>
          <cell r="C453" t="str">
            <v>Enseñanza Especial . Trastornos emocionales y de conducta</v>
          </cell>
        </row>
        <row r="454">
          <cell r="A454" t="str">
            <v>Preescolar y Primaria</v>
          </cell>
          <cell r="B454" t="str">
            <v>Profesor de Enseñanza General Básica 1 ( I y II ciclos) ( G. de E.)</v>
          </cell>
          <cell r="C454" t="str">
            <v>Religión</v>
          </cell>
        </row>
        <row r="455">
          <cell r="A455" t="str">
            <v>Preescolar y Primaria</v>
          </cell>
          <cell r="B455" t="str">
            <v>Profesor de Enseñanza General Básica 1 ( I y II ciclos) ( G. de E.)</v>
          </cell>
          <cell r="C455" t="str">
            <v>Sin especialidad T-II</v>
          </cell>
        </row>
        <row r="456">
          <cell r="A456" t="str">
            <v>Preescolar y Primaria</v>
          </cell>
          <cell r="B456" t="str">
            <v>Profesor de Enseñanza Preescolar (G.de E)</v>
          </cell>
          <cell r="C456" t="str">
            <v>Inglés</v>
          </cell>
        </row>
        <row r="457">
          <cell r="A457" t="str">
            <v>Preescolar y Primaria</v>
          </cell>
          <cell r="B457" t="str">
            <v>Profesor de Enseñanza Preescolar (G.de E)</v>
          </cell>
          <cell r="C457" t="str">
            <v>Sin especialidad T-II</v>
          </cell>
        </row>
        <row r="458">
          <cell r="A458" t="str">
            <v>Preescolar y Primaria</v>
          </cell>
          <cell r="B458" t="str">
            <v>Profesor de Enseñanza Técnico Profesional (Enseñanza Preescolar, o, I y II ciclos ) (G. de E.)</v>
          </cell>
          <cell r="C458" t="str">
            <v>Artes Industriales</v>
          </cell>
        </row>
        <row r="459">
          <cell r="A459" t="str">
            <v>Preescolar y Primaria</v>
          </cell>
          <cell r="B459" t="str">
            <v>Profesor de Enseñanza Técnico Profesional (Enseñanza Preescolar, o, I y II ciclos ) (G. de E.)</v>
          </cell>
          <cell r="C459" t="str">
            <v>Artes Plásticas/Artes Plásticas</v>
          </cell>
        </row>
        <row r="460">
          <cell r="A460" t="str">
            <v>Preescolar y Primaria</v>
          </cell>
          <cell r="B460" t="str">
            <v>Profesor de Enseñanza Técnico Profesional (Enseñanza Preescolar, o, I y II ciclos ) (G. de E.)</v>
          </cell>
          <cell r="C460" t="str">
            <v>Educación Física</v>
          </cell>
        </row>
        <row r="461">
          <cell r="A461" t="str">
            <v>Preescolar y Primaria</v>
          </cell>
          <cell r="B461" t="str">
            <v>Profesor de Enseñanza Técnico Profesional (Enseñanza Preescolar, o, I y II ciclos ) (G. de E.)</v>
          </cell>
          <cell r="C461" t="str">
            <v>Educación para el hogar</v>
          </cell>
        </row>
        <row r="462">
          <cell r="A462" t="str">
            <v>Preescolar y Primaria</v>
          </cell>
          <cell r="B462" t="str">
            <v>Profesor de Enseñanza Técnico Profesional (Enseñanza Preescolar, o, I y II ciclos ) (G. de E.)</v>
          </cell>
          <cell r="C462" t="str">
            <v>Informática Educativa. Informática para I y II Ciclos</v>
          </cell>
        </row>
        <row r="463">
          <cell r="A463" t="str">
            <v>Preescolar y Primaria</v>
          </cell>
          <cell r="B463" t="str">
            <v>Profesor de Enseñanza Técnico Profesional (Enseñanza Preescolar, o, I y II ciclos ) (G. de E.)</v>
          </cell>
          <cell r="C463" t="str">
            <v>Música/Música</v>
          </cell>
        </row>
        <row r="464">
          <cell r="A464" t="str">
            <v>Preescolar y Primaria</v>
          </cell>
          <cell r="B464" t="str">
            <v>Profesor de Enseñanza Unidocente (I y II Ciclos)</v>
          </cell>
          <cell r="C464" t="str">
            <v>Sin especialidad T-II</v>
          </cell>
        </row>
        <row r="465">
          <cell r="A465" t="str">
            <v>Preescolar y Primaria</v>
          </cell>
          <cell r="B465" t="str">
            <v>Profesor de Idioma Extranjero ( I y II ciclos) (G.de E.)</v>
          </cell>
          <cell r="C465" t="str">
            <v>Francés</v>
          </cell>
        </row>
        <row r="466">
          <cell r="A466" t="str">
            <v>Preescolar y Primaria</v>
          </cell>
          <cell r="B466" t="str">
            <v>Profesor de Idioma Extranjero ( I y II ciclos) (G.de E.)</v>
          </cell>
          <cell r="C466" t="str">
            <v>Inglés</v>
          </cell>
        </row>
        <row r="467">
          <cell r="A467" t="str">
            <v>Preescolar y Primaria</v>
          </cell>
          <cell r="B467" t="str">
            <v>Profesor de Idioma Extranjero ( I y II ciclos) (G.de E.)</v>
          </cell>
          <cell r="C467" t="str">
            <v>Italiano</v>
          </cell>
        </row>
        <row r="468">
          <cell r="A468" t="str">
            <v>Preescolar y Primaria</v>
          </cell>
          <cell r="B468" t="str">
            <v>Profesor de Idioma Extranjero ( I y II ciclos) (G.de E.)</v>
          </cell>
          <cell r="C468" t="str">
            <v>Sin especialidad T-II</v>
          </cell>
        </row>
        <row r="469">
          <cell r="A469" t="str">
            <v>Programas Especiales</v>
          </cell>
          <cell r="B469" t="str">
            <v>Director de Enseñanza Especial 1 (G. de E.)</v>
          </cell>
          <cell r="C469" t="str">
            <v>Sin especialidad T-II</v>
          </cell>
        </row>
        <row r="470">
          <cell r="A470" t="str">
            <v>Programas Especiales</v>
          </cell>
          <cell r="B470" t="str">
            <v>Director de Enseñanza General Básica 1 ( I y II ciclos)</v>
          </cell>
          <cell r="C470" t="str">
            <v>Sin especialidad T-II</v>
          </cell>
        </row>
        <row r="471">
          <cell r="A471" t="str">
            <v>Programas Especiales</v>
          </cell>
          <cell r="B471" t="str">
            <v>Profesor de Enseñanza Especial (G.de E.)</v>
          </cell>
          <cell r="C471" t="str">
            <v>Enseñanza Especial  . Problemas de aprendizaje</v>
          </cell>
        </row>
        <row r="472">
          <cell r="A472" t="str">
            <v>Programas Especiales</v>
          </cell>
          <cell r="B472" t="str">
            <v>Profesor de Enseñanza Especial (G.de E.)</v>
          </cell>
          <cell r="C472" t="str">
            <v>Enseñanza Especial  . Terapia del  lenguaje</v>
          </cell>
        </row>
        <row r="473">
          <cell r="A473" t="str">
            <v>Programas Especiales</v>
          </cell>
          <cell r="B473" t="str">
            <v>Profesor de Enseñanza Especial (G.de E.)</v>
          </cell>
          <cell r="C473" t="str">
            <v>Enseñanza Especial .  Audición y Lenguaje</v>
          </cell>
        </row>
        <row r="474">
          <cell r="A474" t="str">
            <v>Programas Especiales</v>
          </cell>
          <cell r="B474" t="str">
            <v>Profesor de Enseñanza Especial (G.de E.)</v>
          </cell>
          <cell r="C474" t="str">
            <v>Enseñanza Especial .  Retardo mental</v>
          </cell>
        </row>
        <row r="475">
          <cell r="A475" t="str">
            <v>Programas Especiales</v>
          </cell>
          <cell r="B475" t="str">
            <v>Profesor de Enseñanza Especial (G.de E.)</v>
          </cell>
          <cell r="C475" t="str">
            <v>Enseñanza Especial . Deficiencias visuales</v>
          </cell>
        </row>
        <row r="476">
          <cell r="A476" t="str">
            <v>Programas Especiales</v>
          </cell>
          <cell r="B476" t="str">
            <v>Profesor de Enseñanza Especial (G.de E.)</v>
          </cell>
          <cell r="C476" t="str">
            <v>Enseñanza Especial . Discapacidad múltiple</v>
          </cell>
        </row>
        <row r="477">
          <cell r="A477" t="str">
            <v>Programas Especiales</v>
          </cell>
          <cell r="B477" t="str">
            <v>Profesor de Enseñanza Especial (G.de E.)</v>
          </cell>
          <cell r="C477" t="str">
            <v>Enseñanza Especial . Trastornos emocionales y de conducta</v>
          </cell>
        </row>
        <row r="478">
          <cell r="A478" t="str">
            <v>Programas Especiales</v>
          </cell>
          <cell r="B478" t="str">
            <v>Profesor de Enseñanza Media (G. de E.)</v>
          </cell>
          <cell r="C478" t="str">
            <v>Biología</v>
          </cell>
        </row>
        <row r="479">
          <cell r="A479" t="str">
            <v>Programas Especiales</v>
          </cell>
          <cell r="B479" t="str">
            <v>Profesor de Enseñanza Media (G. de E.)</v>
          </cell>
          <cell r="C479" t="str">
            <v>Ciencias</v>
          </cell>
        </row>
        <row r="480">
          <cell r="A480" t="str">
            <v>Programas Especiales</v>
          </cell>
          <cell r="B480" t="str">
            <v>Profesor de Enseñanza Media (G. de E.)</v>
          </cell>
          <cell r="C480" t="str">
            <v>Español</v>
          </cell>
        </row>
        <row r="481">
          <cell r="A481" t="str">
            <v>Programas Especiales</v>
          </cell>
          <cell r="B481" t="str">
            <v>Profesor de Enseñanza Media (G. de E.)</v>
          </cell>
          <cell r="C481" t="str">
            <v>Estudios Sociales/Educación Cívica</v>
          </cell>
        </row>
        <row r="482">
          <cell r="A482" t="str">
            <v>Programas Especiales</v>
          </cell>
          <cell r="B482" t="str">
            <v>Profesor de Enseñanza Media (G. de E.)</v>
          </cell>
          <cell r="C482" t="str">
            <v>Filosofía</v>
          </cell>
        </row>
        <row r="483">
          <cell r="A483" t="str">
            <v>Programas Especiales</v>
          </cell>
          <cell r="B483" t="str">
            <v>Profesor de Enseñanza Media (G. de E.)</v>
          </cell>
          <cell r="C483" t="str">
            <v>Física</v>
          </cell>
        </row>
        <row r="484">
          <cell r="A484" t="str">
            <v>Programas Especiales</v>
          </cell>
          <cell r="B484" t="str">
            <v>Profesor de Enseñanza Media (G. de E.)</v>
          </cell>
          <cell r="C484" t="str">
            <v>Francés</v>
          </cell>
        </row>
        <row r="485">
          <cell r="A485" t="str">
            <v>Programas Especiales</v>
          </cell>
          <cell r="B485" t="str">
            <v>Profesor de Enseñanza Media (G. de E.)</v>
          </cell>
          <cell r="C485" t="str">
            <v>Inglés</v>
          </cell>
        </row>
        <row r="486">
          <cell r="A486" t="str">
            <v>Programas Especiales</v>
          </cell>
          <cell r="B486" t="str">
            <v>Profesor de Enseñanza Media (G. de E.)</v>
          </cell>
          <cell r="C486" t="str">
            <v>Matemáticas</v>
          </cell>
        </row>
        <row r="487">
          <cell r="A487" t="str">
            <v>Programas Especiales</v>
          </cell>
          <cell r="B487" t="str">
            <v>Profesor de Enseñanza Media (G. de E.)</v>
          </cell>
          <cell r="C487" t="str">
            <v>Psicología</v>
          </cell>
        </row>
        <row r="488">
          <cell r="A488" t="str">
            <v>Programas Especiales</v>
          </cell>
          <cell r="B488" t="str">
            <v>Profesor de Enseñanza Media (G. de E.)</v>
          </cell>
          <cell r="C488" t="str">
            <v>Química</v>
          </cell>
        </row>
        <row r="489">
          <cell r="A489" t="str">
            <v>Programas Especiales</v>
          </cell>
          <cell r="B489" t="str">
            <v>Profesor de Enseñanza Media (G. de E.)</v>
          </cell>
          <cell r="C489" t="str">
            <v>Religión</v>
          </cell>
        </row>
        <row r="490">
          <cell r="A490" t="str">
            <v>Programas Especiales</v>
          </cell>
          <cell r="B490" t="str">
            <v>Profesor de Enseñanza Media Bilingüe (G. de E.)</v>
          </cell>
          <cell r="C490" t="str">
            <v>Ciencias</v>
          </cell>
        </row>
        <row r="491">
          <cell r="A491" t="str">
            <v>Programas Especiales</v>
          </cell>
          <cell r="B491" t="str">
            <v>Profesor de Enseñanza Preescolar (G.de E)</v>
          </cell>
          <cell r="C491" t="str">
            <v>Sin especialidad T-II</v>
          </cell>
        </row>
        <row r="492">
          <cell r="A492" t="str">
            <v>Programas Especiales</v>
          </cell>
          <cell r="B492" t="str">
            <v>Profesor de Enseñanza Técnico Profesional ( Liceo Laboratorio) (G. de E.)</v>
          </cell>
          <cell r="C492" t="str">
            <v>Artes Industriales</v>
          </cell>
        </row>
        <row r="493">
          <cell r="A493" t="str">
            <v>Programas Especiales</v>
          </cell>
          <cell r="B493" t="str">
            <v>Profesor de Enseñanza Técnico Profesional ( Liceo Laboratorio) (G. de E.)</v>
          </cell>
          <cell r="C493" t="str">
            <v>Artes Plásticas/Artes Plásticas</v>
          </cell>
        </row>
        <row r="494">
          <cell r="A494" t="str">
            <v>Programas Especiales</v>
          </cell>
          <cell r="B494" t="str">
            <v>Profesor de Enseñanza Técnico Profesional ( Liceo Laboratorio) (G. de E.)</v>
          </cell>
          <cell r="C494" t="str">
            <v>Educación Física</v>
          </cell>
        </row>
        <row r="495">
          <cell r="A495" t="str">
            <v>Programas Especiales</v>
          </cell>
          <cell r="B495" t="str">
            <v>Profesor de Enseñanza Técnico Profesional ( Liceo Laboratorio) (G. de E.)</v>
          </cell>
          <cell r="C495" t="str">
            <v>Educación para el hogar</v>
          </cell>
        </row>
        <row r="496">
          <cell r="A496" t="str">
            <v>Programas Especiales</v>
          </cell>
          <cell r="B496" t="str">
            <v>Profesor de Enseñanza Técnico Profesional ( Liceo Laboratorio) (G. de E.)</v>
          </cell>
          <cell r="C496" t="str">
            <v>Informática Educativa .Informática para III y IV Ciclos</v>
          </cell>
        </row>
        <row r="497">
          <cell r="A497" t="str">
            <v>Programas Especiales</v>
          </cell>
          <cell r="B497" t="str">
            <v>Profesor de Enseñanza Técnico Profesional ( Liceo Laboratorio) (G. de E.)</v>
          </cell>
          <cell r="C497" t="str">
            <v>Música/Música</v>
          </cell>
        </row>
        <row r="498">
          <cell r="A498" t="str">
            <v>Programas Especiales</v>
          </cell>
          <cell r="B498" t="str">
            <v>Profesor de Enseñanza Técnico Profesional ( Liceo Laboratorio) (G. de E.)</v>
          </cell>
          <cell r="C498" t="str">
            <v xml:space="preserve">Secretariado ejecutivo </v>
          </cell>
        </row>
        <row r="499">
          <cell r="A499" t="str">
            <v>Programas Especiales</v>
          </cell>
          <cell r="B499" t="str">
            <v>Profesor de Enseñanza Técnico Profesional (Enseñanza Preescolar, o, I y II ciclos ) (G. de E.)</v>
          </cell>
          <cell r="C499" t="str">
            <v>Artes Plásticas/Artes Plásticas</v>
          </cell>
        </row>
        <row r="500">
          <cell r="A500" t="str">
            <v>Programas Especiales</v>
          </cell>
          <cell r="B500" t="str">
            <v>Profesor de Enseñanza Técnico Profesional (Enseñanza Preescolar, o, I y II ciclos ) (G. de E.)</v>
          </cell>
          <cell r="C500" t="str">
            <v>Educación Física</v>
          </cell>
        </row>
        <row r="501">
          <cell r="A501" t="str">
            <v>Programas Especiales</v>
          </cell>
          <cell r="B501" t="str">
            <v>Profesor de Enseñanza Técnico Profesional (Enseñanza Preescolar, o, I y II ciclos ) (G. de E.)</v>
          </cell>
          <cell r="C501" t="str">
            <v>Educación para el hogar</v>
          </cell>
        </row>
        <row r="502">
          <cell r="A502" t="str">
            <v>Programas Especiales</v>
          </cell>
          <cell r="B502" t="str">
            <v>Profesor de Enseñanza Técnico Profesional (Enseñanza Preescolar, o, I y II ciclos ) (G. de E.)</v>
          </cell>
          <cell r="C502" t="str">
            <v>Informática Educativa. Informática para I y II Ciclos</v>
          </cell>
        </row>
        <row r="503">
          <cell r="A503" t="str">
            <v>Programas Especiales</v>
          </cell>
          <cell r="B503" t="str">
            <v>Profesor de Enseñanza Técnico Profesional (Enseñanza Preescolar, o, I y II ciclos ) (G. de E.)</v>
          </cell>
          <cell r="C503" t="str">
            <v>Música/Música</v>
          </cell>
        </row>
        <row r="504">
          <cell r="A504" t="str">
            <v>Programas Especiales</v>
          </cell>
          <cell r="B504" t="str">
            <v>Profesor de Enseñanza Técnico Profesional (III y IV Ciclos, Enseñanza Especial y Escuela Laboratorio) (G. de E.)</v>
          </cell>
          <cell r="C504" t="str">
            <v>Administración Y Operación Aduanera</v>
          </cell>
        </row>
        <row r="505">
          <cell r="A505" t="str">
            <v>Programas Especiales</v>
          </cell>
          <cell r="B505" t="str">
            <v>Profesor de Enseñanza Técnico Profesional (III y IV Ciclos, Enseñanza Especial y Escuela Laboratorio) (G. de E.)</v>
          </cell>
          <cell r="C505" t="str">
            <v>Artes Industriales</v>
          </cell>
        </row>
        <row r="506">
          <cell r="A506" t="str">
            <v>Programas Especiales</v>
          </cell>
          <cell r="B506" t="str">
            <v>Profesor de Enseñanza Técnico Profesional (III y IV Ciclos, Enseñanza Especial y Escuela Laboratorio) (G. de E.)</v>
          </cell>
          <cell r="C506" t="str">
            <v>Artes Plásticas/Artes Plásticas</v>
          </cell>
        </row>
        <row r="507">
          <cell r="A507" t="str">
            <v>Programas Especiales</v>
          </cell>
          <cell r="B507" t="str">
            <v>Profesor de Enseñanza Técnico Profesional (III y IV Ciclos, Enseñanza Especial y Escuela Laboratorio) (G. de E.)</v>
          </cell>
          <cell r="C507" t="str">
            <v>Banca y Finanzas</v>
          </cell>
        </row>
        <row r="508">
          <cell r="A508" t="str">
            <v>Programas Especiales</v>
          </cell>
          <cell r="B508" t="str">
            <v>Profesor de Enseñanza Técnico Profesional (III y IV Ciclos, Enseñanza Especial y Escuela Laboratorio) (G. de E.)</v>
          </cell>
          <cell r="C508" t="str">
            <v>Contabilidad</v>
          </cell>
        </row>
        <row r="509">
          <cell r="A509" t="str">
            <v>Programas Especiales</v>
          </cell>
          <cell r="B509" t="str">
            <v>Profesor de Enseñanza Técnico Profesional (III y IV Ciclos, Enseñanza Especial y Escuela Laboratorio) (G. de E.)</v>
          </cell>
          <cell r="C509" t="str">
            <v>Contabilidad y Auditoria</v>
          </cell>
        </row>
        <row r="510">
          <cell r="A510" t="str">
            <v>Programas Especiales</v>
          </cell>
          <cell r="B510" t="str">
            <v>Profesor de Enseñanza Técnico Profesional (III y IV Ciclos, Enseñanza Especial y Escuela Laboratorio) (G. de E.)</v>
          </cell>
          <cell r="C510" t="str">
            <v>Contabilidad y Costos</v>
          </cell>
        </row>
        <row r="511">
          <cell r="A511" t="str">
            <v>Programas Especiales</v>
          </cell>
          <cell r="B511" t="str">
            <v>Profesor de Enseñanza Técnico Profesional (III y IV Ciclos, Enseñanza Especial y Escuela Laboratorio) (G. de E.)</v>
          </cell>
          <cell r="C511" t="str">
            <v>Contabilidad y Finanzas</v>
          </cell>
        </row>
        <row r="512">
          <cell r="A512" t="str">
            <v>Programas Especiales</v>
          </cell>
          <cell r="B512" t="str">
            <v>Profesor de Enseñanza Técnico Profesional (III y IV Ciclos, Enseñanza Especial y Escuela Laboratorio) (G. de E.)</v>
          </cell>
          <cell r="C512" t="str">
            <v>Dibujo Arquitectónico</v>
          </cell>
        </row>
        <row r="513">
          <cell r="A513" t="str">
            <v>Programas Especiales</v>
          </cell>
          <cell r="B513" t="str">
            <v>Profesor de Enseñanza Técnico Profesional (III y IV Ciclos, Enseñanza Especial y Escuela Laboratorio) (G. de E.)</v>
          </cell>
          <cell r="C513" t="str">
            <v>Dibujo Técnico</v>
          </cell>
        </row>
        <row r="514">
          <cell r="A514" t="str">
            <v>Programas Especiales</v>
          </cell>
          <cell r="B514" t="str">
            <v>Profesor de Enseñanza Técnico Profesional (III y IV Ciclos, Enseñanza Especial y Escuela Laboratorio) (G. de E.)</v>
          </cell>
          <cell r="C514" t="str">
            <v>Diseño Gráfico</v>
          </cell>
        </row>
        <row r="515">
          <cell r="A515" t="str">
            <v>Programas Especiales</v>
          </cell>
          <cell r="B515" t="str">
            <v>Profesor de Enseñanza Técnico Profesional (III y IV Ciclos, Enseñanza Especial y Escuela Laboratorio) (G. de E.)</v>
          </cell>
          <cell r="C515" t="str">
            <v>Diseño y Confección de moda</v>
          </cell>
        </row>
        <row r="516">
          <cell r="A516" t="str">
            <v>Programas Especiales</v>
          </cell>
          <cell r="B516" t="str">
            <v>Profesor de Enseñanza Técnico Profesional (III y IV Ciclos, Enseñanza Especial y Escuela Laboratorio) (G. de E.)</v>
          </cell>
          <cell r="C516" t="str">
            <v>Educación Física</v>
          </cell>
        </row>
        <row r="517">
          <cell r="A517" t="str">
            <v>Programas Especiales</v>
          </cell>
          <cell r="B517" t="str">
            <v>Profesor de Enseñanza Técnico Profesional (III y IV Ciclos, Enseñanza Especial y Escuela Laboratorio) (G. de E.)</v>
          </cell>
          <cell r="C517" t="str">
            <v>Educación para el hogar</v>
          </cell>
        </row>
        <row r="518">
          <cell r="A518" t="str">
            <v>Programas Especiales</v>
          </cell>
          <cell r="B518" t="str">
            <v>Profesor de Enseñanza Técnico Profesional (III y IV Ciclos, Enseñanza Especial y Escuela Laboratorio) (G. de E.)</v>
          </cell>
          <cell r="C518" t="str">
            <v>Ejecutivo para centros de servicio</v>
          </cell>
        </row>
        <row r="519">
          <cell r="A519" t="str">
            <v>Programas Especiales</v>
          </cell>
          <cell r="B519" t="str">
            <v>Profesor de Enseñanza Técnico Profesional (III y IV Ciclos, Enseñanza Especial y Escuela Laboratorio) (G. de E.)</v>
          </cell>
          <cell r="C519" t="str">
            <v>Electromecánica</v>
          </cell>
        </row>
        <row r="520">
          <cell r="A520" t="str">
            <v>Programas Especiales</v>
          </cell>
          <cell r="B520" t="str">
            <v>Profesor de Enseñanza Técnico Profesional (III y IV Ciclos, Enseñanza Especial y Escuela Laboratorio) (G. de E.)</v>
          </cell>
          <cell r="C520" t="str">
            <v>Electrónica en reparación de equipo de computo</v>
          </cell>
        </row>
        <row r="521">
          <cell r="A521" t="str">
            <v>Programas Especiales</v>
          </cell>
          <cell r="B521" t="str">
            <v>Profesor de Enseñanza Técnico Profesional (III y IV Ciclos, Enseñanza Especial y Escuela Laboratorio) (G. de E.)</v>
          </cell>
          <cell r="C521" t="str">
            <v>Electrotecnia</v>
          </cell>
        </row>
        <row r="522">
          <cell r="A522" t="str">
            <v>Programas Especiales</v>
          </cell>
          <cell r="B522" t="str">
            <v>Profesor de Enseñanza Técnico Profesional (III y IV Ciclos, Enseñanza Especial y Escuela Laboratorio) (G. de E.)</v>
          </cell>
          <cell r="C522" t="str">
            <v>Informática Educativa .Informática para III y IV Ciclos</v>
          </cell>
        </row>
        <row r="523">
          <cell r="A523" t="str">
            <v>Programas Especiales</v>
          </cell>
          <cell r="B523" t="str">
            <v>Profesor de Enseñanza Técnico Profesional (III y IV Ciclos, Enseñanza Especial y Escuela Laboratorio) (G. de E.)</v>
          </cell>
          <cell r="C523" t="str">
            <v>Informática en desarrollo del software</v>
          </cell>
        </row>
        <row r="524">
          <cell r="A524" t="str">
            <v>Programas Especiales</v>
          </cell>
          <cell r="B524" t="str">
            <v>Profesor de Enseñanza Técnico Profesional (III y IV Ciclos, Enseñanza Especial y Escuela Laboratorio) (G. de E.)</v>
          </cell>
          <cell r="C524" t="str">
            <v>Informática en programación</v>
          </cell>
        </row>
        <row r="525">
          <cell r="A525" t="str">
            <v>Programas Especiales</v>
          </cell>
          <cell r="B525" t="str">
            <v>Profesor de Enseñanza Técnico Profesional (III y IV Ciclos, Enseñanza Especial y Escuela Laboratorio) (G. de E.)</v>
          </cell>
          <cell r="C525" t="str">
            <v>Informática en redes de computadoras</v>
          </cell>
        </row>
        <row r="526">
          <cell r="A526" t="str">
            <v>Programas Especiales</v>
          </cell>
          <cell r="B526" t="str">
            <v>Profesor de Enseñanza Técnico Profesional (III y IV Ciclos, Enseñanza Especial y Escuela Laboratorio) (G. de E.)</v>
          </cell>
          <cell r="C526" t="str">
            <v>Mecánica de precisión</v>
          </cell>
        </row>
        <row r="527">
          <cell r="A527" t="str">
            <v>Programas Especiales</v>
          </cell>
          <cell r="B527" t="str">
            <v>Profesor de Enseñanza Técnico Profesional (III y IV Ciclos, Enseñanza Especial y Escuela Laboratorio) (G. de E.)</v>
          </cell>
          <cell r="C527" t="str">
            <v>Música/Canto</v>
          </cell>
        </row>
        <row r="528">
          <cell r="A528" t="str">
            <v>Programas Especiales</v>
          </cell>
          <cell r="B528" t="str">
            <v>Profesor de Enseñanza Técnico Profesional (III y IV Ciclos, Enseñanza Especial y Escuela Laboratorio) (G. de E.)</v>
          </cell>
          <cell r="C528" t="str">
            <v>Música/Clarinete</v>
          </cell>
        </row>
        <row r="529">
          <cell r="A529" t="str">
            <v>Programas Especiales</v>
          </cell>
          <cell r="B529" t="str">
            <v>Profesor de Enseñanza Técnico Profesional (III y IV Ciclos, Enseñanza Especial y Escuela Laboratorio) (G. de E.)</v>
          </cell>
          <cell r="C529" t="str">
            <v>Música/Contrabajo</v>
          </cell>
        </row>
        <row r="530">
          <cell r="A530" t="str">
            <v>Programas Especiales</v>
          </cell>
          <cell r="B530" t="str">
            <v>Profesor de Enseñanza Técnico Profesional (III y IV Ciclos, Enseñanza Especial y Escuela Laboratorio) (G. de E.)</v>
          </cell>
          <cell r="C530" t="str">
            <v>Música/Coro</v>
          </cell>
        </row>
        <row r="531">
          <cell r="A531" t="str">
            <v>Programas Especiales</v>
          </cell>
          <cell r="B531" t="str">
            <v>Profesor de Enseñanza Técnico Profesional (III y IV Ciclos, Enseñanza Especial y Escuela Laboratorio) (G. de E.)</v>
          </cell>
          <cell r="C531" t="str">
            <v>Música/Flauta Dulce</v>
          </cell>
        </row>
        <row r="532">
          <cell r="A532" t="str">
            <v>Programas Especiales</v>
          </cell>
          <cell r="B532" t="str">
            <v>Profesor de Enseñanza Técnico Profesional (III y IV Ciclos, Enseñanza Especial y Escuela Laboratorio) (G. de E.)</v>
          </cell>
          <cell r="C532" t="str">
            <v>Música/Flauta Traversa</v>
          </cell>
        </row>
        <row r="533">
          <cell r="A533" t="str">
            <v>Programas Especiales</v>
          </cell>
          <cell r="B533" t="str">
            <v>Profesor de Enseñanza Técnico Profesional (III y IV Ciclos, Enseñanza Especial y Escuela Laboratorio) (G. de E.)</v>
          </cell>
          <cell r="C533" t="str">
            <v>Música/Guitarra</v>
          </cell>
        </row>
        <row r="534">
          <cell r="A534" t="str">
            <v>Programas Especiales</v>
          </cell>
          <cell r="B534" t="str">
            <v>Profesor de Enseñanza Técnico Profesional (III y IV Ciclos, Enseñanza Especial y Escuela Laboratorio) (G. de E.)</v>
          </cell>
          <cell r="C534" t="str">
            <v>Música/Instrumento de Percusión</v>
          </cell>
        </row>
        <row r="535">
          <cell r="A535" t="str">
            <v>Programas Especiales</v>
          </cell>
          <cell r="B535" t="str">
            <v>Profesor de Enseñanza Técnico Profesional (III y IV Ciclos, Enseñanza Especial y Escuela Laboratorio) (G. de E.)</v>
          </cell>
          <cell r="C535" t="str">
            <v>Música/Música</v>
          </cell>
        </row>
        <row r="536">
          <cell r="A536" t="str">
            <v>Programas Especiales</v>
          </cell>
          <cell r="B536" t="str">
            <v>Profesor de Enseñanza Técnico Profesional (III y IV Ciclos, Enseñanza Especial y Escuela Laboratorio) (G. de E.)</v>
          </cell>
          <cell r="C536" t="str">
            <v>Música/Oboe</v>
          </cell>
        </row>
        <row r="537">
          <cell r="A537" t="str">
            <v>Programas Especiales</v>
          </cell>
          <cell r="B537" t="str">
            <v>Profesor de Enseñanza Técnico Profesional (III y IV Ciclos, Enseñanza Especial y Escuela Laboratorio) (G. de E.)</v>
          </cell>
          <cell r="C537" t="str">
            <v>Música/Piano</v>
          </cell>
        </row>
        <row r="538">
          <cell r="A538" t="str">
            <v>Programas Especiales</v>
          </cell>
          <cell r="B538" t="str">
            <v>Profesor de Enseñanza Técnico Profesional (III y IV Ciclos, Enseñanza Especial y Escuela Laboratorio) (G. de E.)</v>
          </cell>
          <cell r="C538" t="str">
            <v>Música/Solfeo</v>
          </cell>
        </row>
        <row r="539">
          <cell r="A539" t="str">
            <v>Programas Especiales</v>
          </cell>
          <cell r="B539" t="str">
            <v>Profesor de Enseñanza Técnico Profesional (III y IV Ciclos, Enseñanza Especial y Escuela Laboratorio) (G. de E.)</v>
          </cell>
          <cell r="C539" t="str">
            <v>Música/Trombón</v>
          </cell>
        </row>
        <row r="540">
          <cell r="A540" t="str">
            <v>Programas Especiales</v>
          </cell>
          <cell r="B540" t="str">
            <v>Profesor de Enseñanza Técnico Profesional (III y IV Ciclos, Enseñanza Especial y Escuela Laboratorio) (G. de E.)</v>
          </cell>
          <cell r="C540" t="str">
            <v>Música/Trompeta</v>
          </cell>
        </row>
        <row r="541">
          <cell r="A541" t="str">
            <v>Programas Especiales</v>
          </cell>
          <cell r="B541" t="str">
            <v>Profesor de Enseñanza Técnico Profesional (III y IV Ciclos, Enseñanza Especial y Escuela Laboratorio) (G. de E.)</v>
          </cell>
          <cell r="C541" t="str">
            <v>Música/Tuba o Eufonio</v>
          </cell>
        </row>
        <row r="542">
          <cell r="A542" t="str">
            <v>Programas Especiales</v>
          </cell>
          <cell r="B542" t="str">
            <v>Profesor de Enseñanza Técnico Profesional (III y IV Ciclos, Enseñanza Especial y Escuela Laboratorio) (G. de E.)</v>
          </cell>
          <cell r="C542" t="str">
            <v>Música/Viola</v>
          </cell>
        </row>
        <row r="543">
          <cell r="A543" t="str">
            <v>Programas Especiales</v>
          </cell>
          <cell r="B543" t="str">
            <v>Profesor de Enseñanza Técnico Profesional (III y IV Ciclos, Enseñanza Especial y Escuela Laboratorio) (G. de E.)</v>
          </cell>
          <cell r="C543" t="str">
            <v>Música/Violín</v>
          </cell>
        </row>
        <row r="544">
          <cell r="A544" t="str">
            <v>Programas Especiales</v>
          </cell>
          <cell r="B544" t="str">
            <v>Profesor de Enseñanza Técnico Profesional (III y IV Ciclos, Enseñanza Especial y Escuela Laboratorio) (G. de E.)</v>
          </cell>
          <cell r="C544" t="str">
            <v>Música/Violocenlo</v>
          </cell>
        </row>
        <row r="545">
          <cell r="A545" t="str">
            <v>Programas Especiales</v>
          </cell>
          <cell r="B545" t="str">
            <v>Profesor de Enseñanza Técnico Profesional (III y IV Ciclos, Enseñanza Especial y Escuela Laboratorio) (G. de E.)</v>
          </cell>
          <cell r="C545" t="str">
            <v>Procesos Industriales</v>
          </cell>
        </row>
        <row r="546">
          <cell r="A546" t="str">
            <v>Programas Especiales</v>
          </cell>
          <cell r="B546" t="str">
            <v>Profesor de Enseñanza Técnico Profesional (III y IV Ciclos, Enseñanza Especial y Escuela Laboratorio) (G. de E.)</v>
          </cell>
          <cell r="C546" t="str">
            <v>Refrigeración y aire acondicionado</v>
          </cell>
        </row>
        <row r="547">
          <cell r="A547" t="str">
            <v>Programas Especiales</v>
          </cell>
          <cell r="B547" t="str">
            <v>Profesor de Enseñanza Técnico Profesional (III y IV Ciclos, Enseñanza Especial y Escuela Laboratorio) (G. de E.)</v>
          </cell>
          <cell r="C547" t="str">
            <v xml:space="preserve">Secretariado ejecutivo </v>
          </cell>
        </row>
        <row r="548">
          <cell r="A548" t="str">
            <v>Programas Especiales</v>
          </cell>
          <cell r="B548" t="str">
            <v>Profesor de Enseñanza Técnico Profesional (III y IV Ciclos, Enseñanza Especial y Escuela Laboratorio) (G. de E.)</v>
          </cell>
          <cell r="C548" t="str">
            <v>Teatro</v>
          </cell>
        </row>
        <row r="549">
          <cell r="A549" t="str">
            <v>Programas Especiales</v>
          </cell>
          <cell r="B549" t="str">
            <v>Profesor de Enseñanza Técnico Profesional (III y IV Ciclos, Enseñanza Especial y Escuela Laboratorio) (G. de E.)</v>
          </cell>
          <cell r="C549" t="str">
            <v>Turismo ecológico</v>
          </cell>
        </row>
        <row r="550">
          <cell r="A550" t="str">
            <v>Programas Especiales</v>
          </cell>
          <cell r="B550" t="str">
            <v>Profesor de Enseñanza Técnico Profesional (III y IV Ciclos, Enseñanza Especial y Escuela Laboratorio) (G. de E.)</v>
          </cell>
          <cell r="C550" t="str">
            <v>Turismo en alimentos y bebidas</v>
          </cell>
        </row>
        <row r="551">
          <cell r="A551" t="str">
            <v>Programas Especiales</v>
          </cell>
          <cell r="B551" t="str">
            <v>Profesor de Enseñanza Técnico Profesional (III y IV Ciclos, Enseñanza Especial y Escuela Laboratorio) (G. de E.)</v>
          </cell>
          <cell r="C551" t="str">
            <v>Turismo en hotelería y eventos especiales</v>
          </cell>
        </row>
        <row r="552">
          <cell r="A552" t="str">
            <v>Programas Especiales</v>
          </cell>
          <cell r="B552" t="str">
            <v xml:space="preserve">Profesor de enseñanza técnico profesional bilingue (III ciclo, educación diversificada o enseñanza especial) </v>
          </cell>
          <cell r="C552" t="str">
            <v>Accounting</v>
          </cell>
        </row>
        <row r="553">
          <cell r="A553" t="str">
            <v>Programas Especiales</v>
          </cell>
          <cell r="B553" t="str">
            <v xml:space="preserve">Profesor de enseñanza técnico profesional bilingue (III ciclo, educación diversificada o enseñanza especial) </v>
          </cell>
          <cell r="C553" t="str">
            <v>Executive Secretarial Management</v>
          </cell>
        </row>
        <row r="554">
          <cell r="A554" t="str">
            <v>Programas Especiales</v>
          </cell>
          <cell r="B554" t="str">
            <v>Profesor de Enseñanza Técnico Profesional en Educación Indígena I y II Ciclo o Enseñanza Preescolar (G. de E.)</v>
          </cell>
          <cell r="C554" t="str">
            <v>Música/Música</v>
          </cell>
        </row>
        <row r="555">
          <cell r="A555" t="str">
            <v>Programas Especiales</v>
          </cell>
          <cell r="B555" t="str">
            <v>Profesor de Enseñanza Técnico Profesional en Idioma Inglés (III y IV Ciclos, Enseñanza Especial y Escuela Laboratorio) (G. de E.)</v>
          </cell>
          <cell r="C555" t="str">
            <v>Accounting</v>
          </cell>
        </row>
        <row r="556">
          <cell r="A556" t="str">
            <v>Programas Especiales</v>
          </cell>
          <cell r="B556" t="str">
            <v>Profesor de Enseñanza Técnico Profesional en Idioma Inglés (III y IV Ciclos, Enseñanza Especial y Escuela Laboratorio) (G. de E.)</v>
          </cell>
          <cell r="C556" t="str">
            <v>Executive Secretarial Management</v>
          </cell>
        </row>
        <row r="557">
          <cell r="A557" t="str">
            <v>Programas Especiales</v>
          </cell>
          <cell r="B557" t="str">
            <v>Profesor de Enseñanza Unidocente (I y II Ciclos)</v>
          </cell>
          <cell r="C557" t="str">
            <v>Sin especialidad T-II</v>
          </cell>
        </row>
        <row r="558">
          <cell r="A558" t="str">
            <v>Programas Especiales</v>
          </cell>
          <cell r="B558" t="str">
            <v>Profesor de Escuela Laboratorio ( Enseñanza Preescolar o I y II Ciclos) (G. de E.)</v>
          </cell>
          <cell r="C558" t="str">
            <v>Sin especialidad T-II</v>
          </cell>
        </row>
        <row r="559">
          <cell r="A559" t="str">
            <v>Programas Especiales</v>
          </cell>
          <cell r="B559" t="str">
            <v>Profesor de Idioma Extranjero ( I y II ciclos) (G.de E.)</v>
          </cell>
          <cell r="C559" t="str">
            <v>Francés</v>
          </cell>
        </row>
        <row r="560">
          <cell r="A560" t="str">
            <v>Programas Especiales</v>
          </cell>
          <cell r="B560" t="str">
            <v>Profesor de Idioma Extranjero ( I y II ciclos) (G.de E.)</v>
          </cell>
          <cell r="C560" t="str">
            <v>Inglés</v>
          </cell>
        </row>
        <row r="561">
          <cell r="A561" t="str">
            <v>Programas Especiales</v>
          </cell>
          <cell r="B561" t="str">
            <v>Profesor de Liceo Laboratorio (G. de E.)</v>
          </cell>
          <cell r="C561" t="str">
            <v>Biología</v>
          </cell>
        </row>
        <row r="562">
          <cell r="A562" t="str">
            <v>Programas Especiales</v>
          </cell>
          <cell r="B562" t="str">
            <v>Profesor de Liceo Laboratorio (G. de E.)</v>
          </cell>
          <cell r="C562" t="str">
            <v>Ciencias</v>
          </cell>
        </row>
        <row r="563">
          <cell r="A563" t="str">
            <v>Programas Especiales</v>
          </cell>
          <cell r="B563" t="str">
            <v>Profesor de Liceo Laboratorio (G. de E.)</v>
          </cell>
          <cell r="C563" t="str">
            <v>Español</v>
          </cell>
        </row>
        <row r="564">
          <cell r="A564" t="str">
            <v>Programas Especiales</v>
          </cell>
          <cell r="B564" t="str">
            <v>Profesor de Liceo Laboratorio (G. de E.)</v>
          </cell>
          <cell r="C564" t="str">
            <v>Estudios Sociales/Educación Cívica</v>
          </cell>
        </row>
        <row r="565">
          <cell r="A565" t="str">
            <v>Programas Especiales</v>
          </cell>
          <cell r="B565" t="str">
            <v>Profesor de Liceo Laboratorio (G. de E.)</v>
          </cell>
          <cell r="C565" t="str">
            <v>Física</v>
          </cell>
        </row>
        <row r="566">
          <cell r="A566" t="str">
            <v>Programas Especiales</v>
          </cell>
          <cell r="B566" t="str">
            <v>Profesor de Liceo Laboratorio (G. de E.)</v>
          </cell>
          <cell r="C566" t="str">
            <v>Francés</v>
          </cell>
        </row>
        <row r="567">
          <cell r="A567" t="str">
            <v>Programas Especiales</v>
          </cell>
          <cell r="B567" t="str">
            <v>Profesor de Liceo Laboratorio (G. de E.)</v>
          </cell>
          <cell r="C567" t="str">
            <v>Inglés</v>
          </cell>
        </row>
        <row r="568">
          <cell r="A568" t="str">
            <v>Programas Especiales</v>
          </cell>
          <cell r="B568" t="str">
            <v>Profesor de Liceo Laboratorio (G. de E.)</v>
          </cell>
          <cell r="C568" t="str">
            <v>Matemáticas</v>
          </cell>
        </row>
        <row r="569">
          <cell r="A569" t="str">
            <v>Programas Especiales</v>
          </cell>
          <cell r="B569" t="str">
            <v>Profesor de Liceo Laboratorio (G. de E.)</v>
          </cell>
          <cell r="C569" t="str">
            <v>Psicología</v>
          </cell>
        </row>
        <row r="570">
          <cell r="A570" t="str">
            <v>Secundaria Académica</v>
          </cell>
          <cell r="B570" t="str">
            <v>Profesor de Enseñanza Especial (G.de E.)</v>
          </cell>
          <cell r="C570" t="str">
            <v>Enseñanza Especial .  Audición y Lenguaje</v>
          </cell>
        </row>
        <row r="571">
          <cell r="A571" t="str">
            <v>Secundaria Académica</v>
          </cell>
          <cell r="B571" t="str">
            <v>Profesor de Enseñanza Especial (G.de E.)</v>
          </cell>
          <cell r="C571" t="str">
            <v>Enseñanza Especial .  Retardo mental</v>
          </cell>
        </row>
        <row r="572">
          <cell r="A572" t="str">
            <v>Secundaria Académica</v>
          </cell>
          <cell r="B572" t="str">
            <v>Profesor de Enseñanza Media (G. de E.)</v>
          </cell>
          <cell r="C572" t="str">
            <v>Alemán</v>
          </cell>
        </row>
        <row r="573">
          <cell r="A573" t="str">
            <v>Secundaria Académica</v>
          </cell>
          <cell r="B573" t="str">
            <v>Profesor de Enseñanza Media (G. de E.)</v>
          </cell>
          <cell r="C573" t="str">
            <v>Biología</v>
          </cell>
        </row>
        <row r="574">
          <cell r="A574" t="str">
            <v>Secundaria Académica</v>
          </cell>
          <cell r="B574" t="str">
            <v>Profesor de Enseñanza Media (G. de E.)</v>
          </cell>
          <cell r="C574" t="str">
            <v>Ciencias</v>
          </cell>
        </row>
        <row r="575">
          <cell r="A575" t="str">
            <v>Secundaria Académica</v>
          </cell>
          <cell r="B575" t="str">
            <v>Profesor de Enseñanza Media (G. de E.)</v>
          </cell>
          <cell r="C575" t="str">
            <v>Español</v>
          </cell>
        </row>
        <row r="576">
          <cell r="A576" t="str">
            <v>Secundaria Académica</v>
          </cell>
          <cell r="B576" t="str">
            <v>Profesor de Enseñanza Media (G. de E.)</v>
          </cell>
          <cell r="C576" t="str">
            <v>Estudios Sociales/Educación Cívica</v>
          </cell>
        </row>
        <row r="577">
          <cell r="A577" t="str">
            <v>Secundaria Académica</v>
          </cell>
          <cell r="B577" t="str">
            <v>Profesor de Enseñanza Media (G. de E.)</v>
          </cell>
          <cell r="C577" t="str">
            <v>Filosofía</v>
          </cell>
        </row>
        <row r="578">
          <cell r="A578" t="str">
            <v>Secundaria Académica</v>
          </cell>
          <cell r="B578" t="str">
            <v>Profesor de Enseñanza Media (G. de E.)</v>
          </cell>
          <cell r="C578" t="str">
            <v>Física</v>
          </cell>
        </row>
        <row r="579">
          <cell r="A579" t="str">
            <v>Secundaria Académica</v>
          </cell>
          <cell r="B579" t="str">
            <v>Profesor de Enseñanza Media (G. de E.)</v>
          </cell>
          <cell r="C579" t="str">
            <v>Francés</v>
          </cell>
        </row>
        <row r="580">
          <cell r="A580" t="str">
            <v>Secundaria Académica</v>
          </cell>
          <cell r="B580" t="str">
            <v>Profesor de Enseñanza Media (G. de E.)</v>
          </cell>
          <cell r="C580" t="str">
            <v>Inglés</v>
          </cell>
        </row>
        <row r="581">
          <cell r="A581" t="str">
            <v>Secundaria Académica</v>
          </cell>
          <cell r="B581" t="str">
            <v>Profesor de Enseñanza Media (G. de E.)</v>
          </cell>
          <cell r="C581" t="str">
            <v>Italiano</v>
          </cell>
        </row>
        <row r="582">
          <cell r="A582" t="str">
            <v>Secundaria Académica</v>
          </cell>
          <cell r="B582" t="str">
            <v>Profesor de Enseñanza Media (G. de E.)</v>
          </cell>
          <cell r="C582" t="str">
            <v>Matemáticas</v>
          </cell>
        </row>
        <row r="583">
          <cell r="A583" t="str">
            <v>Secundaria Académica</v>
          </cell>
          <cell r="B583" t="str">
            <v>Profesor de Enseñanza Media (G. de E.)</v>
          </cell>
          <cell r="C583" t="str">
            <v>Psicología</v>
          </cell>
        </row>
        <row r="584">
          <cell r="A584" t="str">
            <v>Secundaria Académica</v>
          </cell>
          <cell r="B584" t="str">
            <v>Profesor de Enseñanza Media (G. de E.)</v>
          </cell>
          <cell r="C584" t="str">
            <v>Química</v>
          </cell>
        </row>
        <row r="585">
          <cell r="A585" t="str">
            <v>Secundaria Académica</v>
          </cell>
          <cell r="B585" t="str">
            <v>Profesor de Enseñanza Media (G. de E.)</v>
          </cell>
          <cell r="C585" t="str">
            <v>Religión</v>
          </cell>
        </row>
        <row r="586">
          <cell r="A586" t="str">
            <v>Secundaria Académica</v>
          </cell>
          <cell r="B586" t="str">
            <v>Profesor de Enseñanza Media Bilingüe (G. de E.)</v>
          </cell>
          <cell r="C586" t="str">
            <v>Ciencias</v>
          </cell>
        </row>
        <row r="587">
          <cell r="A587" t="str">
            <v>Secundaria Académica</v>
          </cell>
          <cell r="B587" t="str">
            <v>Profesor de Enseñanza Media Bilingüe (G. de E.)</v>
          </cell>
          <cell r="C587" t="str">
            <v>Inglés</v>
          </cell>
        </row>
        <row r="588">
          <cell r="A588" t="str">
            <v>Secundaria Académica</v>
          </cell>
          <cell r="B588" t="str">
            <v>Profesor de Enseñanza Media Bilingüe (G. de E.)</v>
          </cell>
          <cell r="C588" t="str">
            <v>Matemáticas</v>
          </cell>
        </row>
        <row r="589">
          <cell r="A589" t="str">
            <v>Secundaria Académica</v>
          </cell>
          <cell r="B589" t="str">
            <v>Profesor de Enseñanza Técnico Profesional (III y IV Ciclos, Enseñanza Especial y Escuela Laboratorio) (G. de E.)</v>
          </cell>
          <cell r="C589" t="str">
            <v>Agroecología</v>
          </cell>
        </row>
        <row r="590">
          <cell r="A590" t="str">
            <v>Secundaria Académica</v>
          </cell>
          <cell r="B590" t="str">
            <v>Profesor de Enseñanza Técnico Profesional (III y IV Ciclos, Enseñanza Especial y Escuela Laboratorio) (G. de E.)</v>
          </cell>
          <cell r="C590" t="str">
            <v>Agropecuario en Producción Pecuaria</v>
          </cell>
        </row>
        <row r="591">
          <cell r="A591" t="str">
            <v>Secundaria Académica</v>
          </cell>
          <cell r="B591" t="str">
            <v>Profesor de Enseñanza Técnico Profesional (III y IV Ciclos, Enseñanza Especial y Escuela Laboratorio) (G. de E.)</v>
          </cell>
          <cell r="C591" t="str">
            <v>Artes Industriales</v>
          </cell>
        </row>
        <row r="592">
          <cell r="A592" t="str">
            <v>Secundaria Académica</v>
          </cell>
          <cell r="B592" t="str">
            <v>Profesor de Enseñanza Técnico Profesional (III y IV Ciclos, Enseñanza Especial y Escuela Laboratorio) (G. de E.)</v>
          </cell>
          <cell r="C592" t="str">
            <v>Artes Plásticas/Artes Plásticas</v>
          </cell>
        </row>
        <row r="593">
          <cell r="A593" t="str">
            <v>Secundaria Académica</v>
          </cell>
          <cell r="B593" t="str">
            <v>Profesor de Enseñanza Técnico Profesional (III y IV Ciclos, Enseñanza Especial y Escuela Laboratorio) (G. de E.)</v>
          </cell>
          <cell r="C593" t="str">
            <v>Artes Plásticas/Escultura</v>
          </cell>
        </row>
        <row r="594">
          <cell r="A594" t="str">
            <v>Secundaria Académica</v>
          </cell>
          <cell r="B594" t="str">
            <v>Profesor de Enseñanza Técnico Profesional (III y IV Ciclos, Enseñanza Especial y Escuela Laboratorio) (G. de E.)</v>
          </cell>
          <cell r="C594" t="str">
            <v>Artes Plásticas/Grabado</v>
          </cell>
        </row>
        <row r="595">
          <cell r="A595" t="str">
            <v>Secundaria Académica</v>
          </cell>
          <cell r="B595" t="str">
            <v>Profesor de Enseñanza Técnico Profesional (III y IV Ciclos, Enseñanza Especial y Escuela Laboratorio) (G. de E.)</v>
          </cell>
          <cell r="C595" t="str">
            <v>Artes Plásticas/Pintura</v>
          </cell>
        </row>
        <row r="596">
          <cell r="A596" t="str">
            <v>Secundaria Académica</v>
          </cell>
          <cell r="B596" t="str">
            <v>Profesor de Enseñanza Técnico Profesional (III y IV Ciclos, Enseñanza Especial y Escuela Laboratorio) (G. de E.)</v>
          </cell>
          <cell r="C596" t="str">
            <v>Contabilidad</v>
          </cell>
        </row>
        <row r="597">
          <cell r="A597" t="str">
            <v>Secundaria Académica</v>
          </cell>
          <cell r="B597" t="str">
            <v>Profesor de Enseñanza Técnico Profesional (III y IV Ciclos, Enseñanza Especial y Escuela Laboratorio) (G. de E.)</v>
          </cell>
          <cell r="C597" t="str">
            <v>Creación Literaria</v>
          </cell>
        </row>
        <row r="598">
          <cell r="A598" t="str">
            <v>Secundaria Académica</v>
          </cell>
          <cell r="B598" t="str">
            <v>Profesor de Enseñanza Técnico Profesional (III y IV Ciclos, Enseñanza Especial y Escuela Laboratorio) (G. de E.)</v>
          </cell>
          <cell r="C598" t="str">
            <v>Danza/Ballet</v>
          </cell>
        </row>
        <row r="599">
          <cell r="A599" t="str">
            <v>Secundaria Académica</v>
          </cell>
          <cell r="B599" t="str">
            <v>Profesor de Enseñanza Técnico Profesional (III y IV Ciclos, Enseñanza Especial y Escuela Laboratorio) (G. de E.)</v>
          </cell>
          <cell r="C599" t="str">
            <v>Danza/Danza</v>
          </cell>
        </row>
        <row r="600">
          <cell r="A600" t="str">
            <v>Secundaria Académica</v>
          </cell>
          <cell r="B600" t="str">
            <v>Profesor de Enseñanza Técnico Profesional (III y IV Ciclos, Enseñanza Especial y Escuela Laboratorio) (G. de E.)</v>
          </cell>
          <cell r="C600" t="str">
            <v>Danza/Folklore</v>
          </cell>
        </row>
        <row r="601">
          <cell r="A601" t="str">
            <v>Secundaria Académica</v>
          </cell>
          <cell r="B601" t="str">
            <v>Profesor de Enseñanza Técnico Profesional (III y IV Ciclos, Enseñanza Especial y Escuela Laboratorio) (G. de E.)</v>
          </cell>
          <cell r="C601" t="str">
            <v>Dibujo Arquitectónico</v>
          </cell>
        </row>
        <row r="602">
          <cell r="A602" t="str">
            <v>Secundaria Académica</v>
          </cell>
          <cell r="B602" t="str">
            <v>Profesor de Enseñanza Técnico Profesional (III y IV Ciclos, Enseñanza Especial y Escuela Laboratorio) (G. de E.)</v>
          </cell>
          <cell r="C602" t="str">
            <v>Dibujo Técnico</v>
          </cell>
        </row>
        <row r="603">
          <cell r="A603" t="str">
            <v>Secundaria Académica</v>
          </cell>
          <cell r="B603" t="str">
            <v>Profesor de Enseñanza Técnico Profesional (III y IV Ciclos, Enseñanza Especial y Escuela Laboratorio) (G. de E.)</v>
          </cell>
          <cell r="C603" t="str">
            <v>Diseño Gráfico</v>
          </cell>
        </row>
        <row r="604">
          <cell r="A604" t="str">
            <v>Secundaria Académica</v>
          </cell>
          <cell r="B604" t="str">
            <v>Profesor de Enseñanza Técnico Profesional (III y IV Ciclos, Enseñanza Especial y Escuela Laboratorio) (G. de E.)</v>
          </cell>
          <cell r="C604" t="str">
            <v>Diseño Publicitario</v>
          </cell>
        </row>
        <row r="605">
          <cell r="A605" t="str">
            <v>Secundaria Académica</v>
          </cell>
          <cell r="B605" t="str">
            <v>Profesor de Enseñanza Técnico Profesional (III y IV Ciclos, Enseñanza Especial y Escuela Laboratorio) (G. de E.)</v>
          </cell>
          <cell r="C605" t="str">
            <v>Educación Física</v>
          </cell>
        </row>
        <row r="606">
          <cell r="A606" t="str">
            <v>Secundaria Académica</v>
          </cell>
          <cell r="B606" t="str">
            <v>Profesor de Enseñanza Técnico Profesional (III y IV Ciclos, Enseñanza Especial y Escuela Laboratorio) (G. de E.)</v>
          </cell>
          <cell r="C606" t="str">
            <v>Educación para el hogar</v>
          </cell>
        </row>
        <row r="607">
          <cell r="A607" t="str">
            <v>Secundaria Académica</v>
          </cell>
          <cell r="B607" t="str">
            <v>Profesor de Enseñanza Técnico Profesional (III y IV Ciclos, Enseñanza Especial y Escuela Laboratorio) (G. de E.)</v>
          </cell>
          <cell r="C607" t="str">
            <v>Informática Educativa .Informática para III y IV Ciclos</v>
          </cell>
        </row>
        <row r="608">
          <cell r="A608" t="str">
            <v>Secundaria Académica</v>
          </cell>
          <cell r="B608" t="str">
            <v>Profesor de Enseñanza Técnico Profesional (III y IV Ciclos, Enseñanza Especial y Escuela Laboratorio) (G. de E.)</v>
          </cell>
          <cell r="C608" t="str">
            <v>Informática en desarrollo del software</v>
          </cell>
        </row>
        <row r="609">
          <cell r="A609" t="str">
            <v>Secundaria Académica</v>
          </cell>
          <cell r="B609" t="str">
            <v>Profesor de Enseñanza Técnico Profesional (III y IV Ciclos, Enseñanza Especial y Escuela Laboratorio) (G. de E.)</v>
          </cell>
          <cell r="C609" t="str">
            <v>Informática en programación</v>
          </cell>
        </row>
        <row r="610">
          <cell r="A610" t="str">
            <v>Secundaria Académica</v>
          </cell>
          <cell r="B610" t="str">
            <v>Profesor de Enseñanza Técnico Profesional (III y IV Ciclos, Enseñanza Especial y Escuela Laboratorio) (G. de E.)</v>
          </cell>
          <cell r="C610" t="str">
            <v>Informática en redes de computadoras</v>
          </cell>
        </row>
        <row r="611">
          <cell r="A611" t="str">
            <v>Secundaria Académica</v>
          </cell>
          <cell r="B611" t="str">
            <v>Profesor de Enseñanza Técnico Profesional (III y IV Ciclos, Enseñanza Especial y Escuela Laboratorio) (G. de E.)</v>
          </cell>
          <cell r="C611" t="str">
            <v>Informática en soporte</v>
          </cell>
        </row>
        <row r="612">
          <cell r="A612" t="str">
            <v>Secundaria Académica</v>
          </cell>
          <cell r="B612" t="str">
            <v>Profesor de Enseñanza Técnico Profesional (III y IV Ciclos, Enseñanza Especial y Escuela Laboratorio) (G. de E.)</v>
          </cell>
          <cell r="C612" t="str">
            <v>Mecánica general</v>
          </cell>
        </row>
        <row r="613">
          <cell r="A613" t="str">
            <v>Secundaria Académica</v>
          </cell>
          <cell r="B613" t="str">
            <v>Profesor de Enseñanza Técnico Profesional (III y IV Ciclos, Enseñanza Especial y Escuela Laboratorio) (G. de E.)</v>
          </cell>
          <cell r="C613" t="str">
            <v>Música/Acordeón</v>
          </cell>
        </row>
        <row r="614">
          <cell r="A614" t="str">
            <v>Secundaria Académica</v>
          </cell>
          <cell r="B614" t="str">
            <v>Profesor de Enseñanza Técnico Profesional (III y IV Ciclos, Enseñanza Especial y Escuela Laboratorio) (G. de E.)</v>
          </cell>
          <cell r="C614" t="str">
            <v>Música/Arpa</v>
          </cell>
        </row>
        <row r="615">
          <cell r="A615" t="str">
            <v>Secundaria Académica</v>
          </cell>
          <cell r="B615" t="str">
            <v>Profesor de Enseñanza Técnico Profesional (III y IV Ciclos, Enseñanza Especial y Escuela Laboratorio) (G. de E.)</v>
          </cell>
          <cell r="C615" t="str">
            <v>Música/Canto</v>
          </cell>
        </row>
        <row r="616">
          <cell r="A616" t="str">
            <v>Secundaria Académica</v>
          </cell>
          <cell r="B616" t="str">
            <v>Profesor de Enseñanza Técnico Profesional (III y IV Ciclos, Enseñanza Especial y Escuela Laboratorio) (G. de E.)</v>
          </cell>
          <cell r="C616" t="str">
            <v>Música/Clarinete</v>
          </cell>
        </row>
        <row r="617">
          <cell r="A617" t="str">
            <v>Secundaria Académica</v>
          </cell>
          <cell r="B617" t="str">
            <v>Profesor de Enseñanza Técnico Profesional (III y IV Ciclos, Enseñanza Especial y Escuela Laboratorio) (G. de E.)</v>
          </cell>
          <cell r="C617" t="str">
            <v>Música/Contrabajo</v>
          </cell>
        </row>
        <row r="618">
          <cell r="A618" t="str">
            <v>Secundaria Académica</v>
          </cell>
          <cell r="B618" t="str">
            <v>Profesor de Enseñanza Técnico Profesional (III y IV Ciclos, Enseñanza Especial y Escuela Laboratorio) (G. de E.)</v>
          </cell>
          <cell r="C618" t="str">
            <v>Música/Coro</v>
          </cell>
        </row>
        <row r="619">
          <cell r="A619" t="str">
            <v>Secundaria Académica</v>
          </cell>
          <cell r="B619" t="str">
            <v>Profesor de Enseñanza Técnico Profesional (III y IV Ciclos, Enseñanza Especial y Escuela Laboratorio) (G. de E.)</v>
          </cell>
          <cell r="C619" t="str">
            <v>Música/Fagot</v>
          </cell>
        </row>
        <row r="620">
          <cell r="A620" t="str">
            <v>Secundaria Académica</v>
          </cell>
          <cell r="B620" t="str">
            <v>Profesor de Enseñanza Técnico Profesional (III y IV Ciclos, Enseñanza Especial y Escuela Laboratorio) (G. de E.)</v>
          </cell>
          <cell r="C620" t="str">
            <v>Música/Flauta Dulce</v>
          </cell>
        </row>
        <row r="621">
          <cell r="A621" t="str">
            <v>Secundaria Académica</v>
          </cell>
          <cell r="B621" t="str">
            <v>Profesor de Enseñanza Técnico Profesional (III y IV Ciclos, Enseñanza Especial y Escuela Laboratorio) (G. de E.)</v>
          </cell>
          <cell r="C621" t="str">
            <v>Música/Flauta Traversa</v>
          </cell>
        </row>
        <row r="622">
          <cell r="A622" t="str">
            <v>Secundaria Académica</v>
          </cell>
          <cell r="B622" t="str">
            <v>Profesor de Enseñanza Técnico Profesional (III y IV Ciclos, Enseñanza Especial y Escuela Laboratorio) (G. de E.)</v>
          </cell>
          <cell r="C622" t="str">
            <v>Música/Guitarra</v>
          </cell>
        </row>
        <row r="623">
          <cell r="A623" t="str">
            <v>Secundaria Académica</v>
          </cell>
          <cell r="B623" t="str">
            <v>Profesor de Enseñanza Técnico Profesional (III y IV Ciclos, Enseñanza Especial y Escuela Laboratorio) (G. de E.)</v>
          </cell>
          <cell r="C623" t="str">
            <v>Música/Instrumento de Percusión</v>
          </cell>
        </row>
        <row r="624">
          <cell r="A624" t="str">
            <v>Secundaria Académica</v>
          </cell>
          <cell r="B624" t="str">
            <v>Profesor de Enseñanza Técnico Profesional (III y IV Ciclos, Enseñanza Especial y Escuela Laboratorio) (G. de E.)</v>
          </cell>
          <cell r="C624" t="str">
            <v>Música/Música</v>
          </cell>
        </row>
        <row r="625">
          <cell r="A625" t="str">
            <v>Secundaria Académica</v>
          </cell>
          <cell r="B625" t="str">
            <v>Profesor de Enseñanza Técnico Profesional (III y IV Ciclos, Enseñanza Especial y Escuela Laboratorio) (G. de E.)</v>
          </cell>
          <cell r="C625" t="str">
            <v>Música/Oboe</v>
          </cell>
        </row>
        <row r="626">
          <cell r="A626" t="str">
            <v>Secundaria Académica</v>
          </cell>
          <cell r="B626" t="str">
            <v>Profesor de Enseñanza Técnico Profesional (III y IV Ciclos, Enseñanza Especial y Escuela Laboratorio) (G. de E.)</v>
          </cell>
          <cell r="C626" t="str">
            <v>Música/Piano</v>
          </cell>
        </row>
        <row r="627">
          <cell r="A627" t="str">
            <v>Secundaria Académica</v>
          </cell>
          <cell r="B627" t="str">
            <v>Profesor de Enseñanza Técnico Profesional (III y IV Ciclos, Enseñanza Especial y Escuela Laboratorio) (G. de E.)</v>
          </cell>
          <cell r="C627" t="str">
            <v>Música/Saxofón</v>
          </cell>
        </row>
        <row r="628">
          <cell r="A628" t="str">
            <v>Secundaria Académica</v>
          </cell>
          <cell r="B628" t="str">
            <v>Profesor de Enseñanza Técnico Profesional (III y IV Ciclos, Enseñanza Especial y Escuela Laboratorio) (G. de E.)</v>
          </cell>
          <cell r="C628" t="str">
            <v>Música/Solfeo</v>
          </cell>
        </row>
        <row r="629">
          <cell r="A629" t="str">
            <v>Secundaria Académica</v>
          </cell>
          <cell r="B629" t="str">
            <v>Profesor de Enseñanza Técnico Profesional (III y IV Ciclos, Enseñanza Especial y Escuela Laboratorio) (G. de E.)</v>
          </cell>
          <cell r="C629" t="str">
            <v>Música/Trombón</v>
          </cell>
        </row>
        <row r="630">
          <cell r="A630" t="str">
            <v>Secundaria Académica</v>
          </cell>
          <cell r="B630" t="str">
            <v>Profesor de Enseñanza Técnico Profesional (III y IV Ciclos, Enseñanza Especial y Escuela Laboratorio) (G. de E.)</v>
          </cell>
          <cell r="C630" t="str">
            <v>Música/Trompeta</v>
          </cell>
        </row>
        <row r="631">
          <cell r="A631" t="str">
            <v>Secundaria Académica</v>
          </cell>
          <cell r="B631" t="str">
            <v>Profesor de Enseñanza Técnico Profesional (III y IV Ciclos, Enseñanza Especial y Escuela Laboratorio) (G. de E.)</v>
          </cell>
          <cell r="C631" t="str">
            <v>Música/Tuba o Eufonio</v>
          </cell>
        </row>
        <row r="632">
          <cell r="A632" t="str">
            <v>Secundaria Académica</v>
          </cell>
          <cell r="B632" t="str">
            <v>Profesor de Enseñanza Técnico Profesional (III y IV Ciclos, Enseñanza Especial y Escuela Laboratorio) (G. de E.)</v>
          </cell>
          <cell r="C632" t="str">
            <v>Música/Viola</v>
          </cell>
        </row>
        <row r="633">
          <cell r="A633" t="str">
            <v>Secundaria Académica</v>
          </cell>
          <cell r="B633" t="str">
            <v>Profesor de Enseñanza Técnico Profesional (III y IV Ciclos, Enseñanza Especial y Escuela Laboratorio) (G. de E.)</v>
          </cell>
          <cell r="C633" t="str">
            <v>Música/Violín</v>
          </cell>
        </row>
        <row r="634">
          <cell r="A634" t="str">
            <v>Secundaria Académica</v>
          </cell>
          <cell r="B634" t="str">
            <v>Profesor de Enseñanza Técnico Profesional (III y IV Ciclos, Enseñanza Especial y Escuela Laboratorio) (G. de E.)</v>
          </cell>
          <cell r="C634" t="str">
            <v>Música/Violocenlo</v>
          </cell>
        </row>
        <row r="635">
          <cell r="A635" t="str">
            <v>Secundaria Académica</v>
          </cell>
          <cell r="B635" t="str">
            <v>Profesor de Enseñanza Técnico Profesional (III y IV Ciclos, Enseñanza Especial y Escuela Laboratorio) (G. de E.)</v>
          </cell>
          <cell r="C635" t="str">
            <v xml:space="preserve">Secretariado ejecutivo </v>
          </cell>
        </row>
        <row r="636">
          <cell r="A636" t="str">
            <v>Secundaria Académica</v>
          </cell>
          <cell r="B636" t="str">
            <v>Profesor de Enseñanza Técnico Profesional (III y IV Ciclos, Enseñanza Especial y Escuela Laboratorio) (G. de E.)</v>
          </cell>
          <cell r="C636" t="str">
            <v>Teatro</v>
          </cell>
        </row>
        <row r="637">
          <cell r="A637" t="str">
            <v>Secundaria Académica</v>
          </cell>
          <cell r="B637" t="str">
            <v>Profesor de Enseñanza Técnico Profesional (III y IV Ciclos, Enseñanza Especial y Escuela Laboratorio) (G. de E.)</v>
          </cell>
          <cell r="C637" t="str">
            <v>Turismo ecológico</v>
          </cell>
        </row>
        <row r="638">
          <cell r="A638" t="str">
            <v>Secundaria Académica</v>
          </cell>
          <cell r="B638" t="str">
            <v>Profesor de Enseñanza Técnico Profesional (III y IV Ciclos, Enseñanza Especial y Escuela Laboratorio) (G. de E.)</v>
          </cell>
          <cell r="C638" t="str">
            <v>Turismo en alimentos y bebidas</v>
          </cell>
        </row>
        <row r="639">
          <cell r="A639" t="str">
            <v>Secundaria Académica</v>
          </cell>
          <cell r="B639" t="str">
            <v>Profesor de Enseñanza Técnico Profesional (III y IV Ciclos, Enseñanza Especial y Escuela Laboratorio) (G. de E.)</v>
          </cell>
          <cell r="C639" t="str">
            <v>Turismo en hotelería y eventos especiales</v>
          </cell>
        </row>
        <row r="640">
          <cell r="A640" t="str">
            <v>Secundaria Académica</v>
          </cell>
          <cell r="B640" t="str">
            <v>Profesor de Enseñanza Técnico Profesional (III y IV Ciclos, Enseñanza Especial y Escuela Laboratorio) (G. de E.)</v>
          </cell>
          <cell r="C640" t="str">
            <v>Turismo rural</v>
          </cell>
        </row>
        <row r="641">
          <cell r="A641" t="str">
            <v>Secundaria Técnica</v>
          </cell>
          <cell r="B641" t="str">
            <v>Profesor de Enseñanza Especial (G.de E.)</v>
          </cell>
          <cell r="C641" t="str">
            <v>Enseñanza Especial  . Problemas de aprendizaje</v>
          </cell>
        </row>
        <row r="642">
          <cell r="A642" t="str">
            <v>Secundaria Técnica</v>
          </cell>
          <cell r="B642" t="str">
            <v>Profesor de Enseñanza Especial (G.de E.)</v>
          </cell>
          <cell r="C642" t="str">
            <v>Enseñanza Especial  . Terapia del  lenguaje</v>
          </cell>
        </row>
        <row r="643">
          <cell r="A643" t="str">
            <v>Secundaria Técnica</v>
          </cell>
          <cell r="B643" t="str">
            <v>Profesor de Enseñanza Especial (G.de E.)</v>
          </cell>
          <cell r="C643" t="str">
            <v>Enseñanza Especial .  Audición y Lenguaje</v>
          </cell>
        </row>
        <row r="644">
          <cell r="A644" t="str">
            <v>Secundaria Técnica</v>
          </cell>
          <cell r="B644" t="str">
            <v>Profesor de Enseñanza Especial (G.de E.)</v>
          </cell>
          <cell r="C644" t="str">
            <v>Enseñanza Especial .  Retardo mental</v>
          </cell>
        </row>
        <row r="645">
          <cell r="A645" t="str">
            <v>Secundaria Técnica</v>
          </cell>
          <cell r="B645" t="str">
            <v>Profesor de Enseñanza Especial (G.de E.)</v>
          </cell>
          <cell r="C645" t="str">
            <v>Enseñanza Especial . Deficiencias visuales</v>
          </cell>
        </row>
        <row r="646">
          <cell r="A646" t="str">
            <v>Secundaria Técnica</v>
          </cell>
          <cell r="B646" t="str">
            <v>Profesor de Enseñanza Especial (G.de E.)</v>
          </cell>
          <cell r="C646" t="str">
            <v>Enseñanza Especial . Discapacidad múltiple</v>
          </cell>
        </row>
        <row r="647">
          <cell r="A647" t="str">
            <v>Secundaria Técnica</v>
          </cell>
          <cell r="B647" t="str">
            <v>Profesor de Enseñanza Especial (G.de E.)</v>
          </cell>
          <cell r="C647" t="str">
            <v>Enseñanza Especial . Trastornos emocionales y de conducta</v>
          </cell>
        </row>
        <row r="648">
          <cell r="A648" t="str">
            <v>Secundaria Técnica</v>
          </cell>
          <cell r="B648" t="str">
            <v>Profesor de Enseñanza Media (G. de E.)</v>
          </cell>
          <cell r="C648" t="str">
            <v>Biología</v>
          </cell>
        </row>
        <row r="649">
          <cell r="A649" t="str">
            <v>Secundaria Técnica</v>
          </cell>
          <cell r="B649" t="str">
            <v>Profesor de Enseñanza Media (G. de E.)</v>
          </cell>
          <cell r="C649" t="str">
            <v>Ciencias</v>
          </cell>
        </row>
        <row r="650">
          <cell r="A650" t="str">
            <v>Secundaria Técnica</v>
          </cell>
          <cell r="B650" t="str">
            <v>Profesor de Enseñanza Media (G. de E.)</v>
          </cell>
          <cell r="C650" t="str">
            <v>Español</v>
          </cell>
        </row>
        <row r="651">
          <cell r="A651" t="str">
            <v>Secundaria Técnica</v>
          </cell>
          <cell r="B651" t="str">
            <v>Profesor de Enseñanza Media (G. de E.)</v>
          </cell>
          <cell r="C651" t="str">
            <v>Estudios Sociales/Educación Cívica</v>
          </cell>
        </row>
        <row r="652">
          <cell r="A652" t="str">
            <v>Secundaria Técnica</v>
          </cell>
          <cell r="B652" t="str">
            <v>Profesor de Enseñanza Media (G. de E.)</v>
          </cell>
          <cell r="C652" t="str">
            <v>Física</v>
          </cell>
        </row>
        <row r="653">
          <cell r="A653" t="str">
            <v>Secundaria Técnica</v>
          </cell>
          <cell r="B653" t="str">
            <v>Profesor de Enseñanza Media (G. de E.)</v>
          </cell>
          <cell r="C653" t="str">
            <v>Francés</v>
          </cell>
        </row>
        <row r="654">
          <cell r="A654" t="str">
            <v>Secundaria Técnica</v>
          </cell>
          <cell r="B654" t="str">
            <v>Profesor de Enseñanza Media (G. de E.)</v>
          </cell>
          <cell r="C654" t="str">
            <v>Inglés</v>
          </cell>
        </row>
        <row r="655">
          <cell r="A655" t="str">
            <v>Secundaria Técnica</v>
          </cell>
          <cell r="B655" t="str">
            <v>Profesor de Enseñanza Media (G. de E.)</v>
          </cell>
          <cell r="C655" t="str">
            <v>Matemáticas</v>
          </cell>
        </row>
        <row r="656">
          <cell r="A656" t="str">
            <v>Secundaria Técnica</v>
          </cell>
          <cell r="B656" t="str">
            <v>Profesor de Enseñanza Media (G. de E.)</v>
          </cell>
          <cell r="C656" t="str">
            <v>Psicología</v>
          </cell>
        </row>
        <row r="657">
          <cell r="A657" t="str">
            <v>Secundaria Técnica</v>
          </cell>
          <cell r="B657" t="str">
            <v>Profesor de Enseñanza Media (G. de E.)</v>
          </cell>
          <cell r="C657" t="str">
            <v>Química</v>
          </cell>
        </row>
        <row r="658">
          <cell r="A658" t="str">
            <v>Secundaria Técnica</v>
          </cell>
          <cell r="B658" t="str">
            <v>Profesor de Enseñanza Media (G. de E.)</v>
          </cell>
          <cell r="C658" t="str">
            <v>Religión</v>
          </cell>
        </row>
        <row r="659">
          <cell r="A659" t="str">
            <v>Secundaria Técnica</v>
          </cell>
          <cell r="B659" t="str">
            <v>Profesor de Enseñanza Media Bilingüe (G. de E.)</v>
          </cell>
          <cell r="C659" t="str">
            <v>Ciencias</v>
          </cell>
        </row>
        <row r="660">
          <cell r="A660" t="str">
            <v>Secundaria Técnica</v>
          </cell>
          <cell r="B660" t="str">
            <v>Profesor de Enseñanza Media Bilingüe (G. de E.)</v>
          </cell>
          <cell r="C660" t="str">
            <v>Inglés</v>
          </cell>
        </row>
        <row r="661">
          <cell r="A661" t="str">
            <v>Secundaria Técnica</v>
          </cell>
          <cell r="B661" t="str">
            <v>Profesor de Enseñanza Media Bilingüe (G. de E.)</v>
          </cell>
          <cell r="C661" t="str">
            <v>Matemáticas</v>
          </cell>
        </row>
        <row r="662">
          <cell r="A662" t="str">
            <v>Secundaria Técnica</v>
          </cell>
          <cell r="B662" t="str">
            <v>Profesor de Enseñanza Técnico Profesional ( Liceo Laboratorio) (G. de E.)</v>
          </cell>
          <cell r="C662" t="str">
            <v>Agroecología</v>
          </cell>
        </row>
        <row r="663">
          <cell r="A663" t="str">
            <v>Secundaria Técnica</v>
          </cell>
          <cell r="B663" t="str">
            <v>Profesor de Enseñanza Técnico Profesional (III y IV Ciclos, Enseñanza Especial y Escuela Laboratorio) (G. de E.)</v>
          </cell>
          <cell r="C663" t="str">
            <v>Administración Y Operación Aduanera</v>
          </cell>
        </row>
        <row r="664">
          <cell r="A664" t="str">
            <v>Secundaria Técnica</v>
          </cell>
          <cell r="B664" t="str">
            <v>Profesor de Enseñanza Técnico Profesional (III y IV Ciclos, Enseñanza Especial y Escuela Laboratorio) (G. de E.)</v>
          </cell>
          <cell r="C664" t="str">
            <v>Agro Industria  con Tecnología Agrícola</v>
          </cell>
        </row>
        <row r="665">
          <cell r="A665" t="str">
            <v>Secundaria Técnica</v>
          </cell>
          <cell r="B665" t="str">
            <v>Profesor de Enseñanza Técnico Profesional (III y IV Ciclos, Enseñanza Especial y Escuela Laboratorio) (G. de E.)</v>
          </cell>
          <cell r="C665" t="str">
            <v>Agro Industria con Tecnología Pecuaria</v>
          </cell>
        </row>
        <row r="666">
          <cell r="A666" t="str">
            <v>Secundaria Técnica</v>
          </cell>
          <cell r="B666" t="str">
            <v>Profesor de Enseñanza Técnico Profesional (III y IV Ciclos, Enseñanza Especial y Escuela Laboratorio) (G. de E.)</v>
          </cell>
          <cell r="C666" t="str">
            <v>Agroecología</v>
          </cell>
        </row>
        <row r="667">
          <cell r="A667" t="str">
            <v>Secundaria Técnica</v>
          </cell>
          <cell r="B667" t="str">
            <v>Profesor de Enseñanza Técnico Profesional (III y IV Ciclos, Enseñanza Especial y Escuela Laboratorio) (G. de E.)</v>
          </cell>
          <cell r="C667" t="str">
            <v>Agrojardinería</v>
          </cell>
        </row>
        <row r="668">
          <cell r="A668" t="str">
            <v>Secundaria Técnica</v>
          </cell>
          <cell r="B668" t="str">
            <v>Profesor de Enseñanza Técnico Profesional (III y IV Ciclos, Enseñanza Especial y Escuela Laboratorio) (G. de E.)</v>
          </cell>
          <cell r="C668" t="str">
            <v>Agropecuario en Producción Agrícola</v>
          </cell>
        </row>
        <row r="669">
          <cell r="A669" t="str">
            <v>Secundaria Técnica</v>
          </cell>
          <cell r="B669" t="str">
            <v>Profesor de Enseñanza Técnico Profesional (III y IV Ciclos, Enseñanza Especial y Escuela Laboratorio) (G. de E.)</v>
          </cell>
          <cell r="C669" t="str">
            <v>Agropecuario en Producción Pecuaria</v>
          </cell>
        </row>
        <row r="670">
          <cell r="A670" t="str">
            <v>Secundaria Técnica</v>
          </cell>
          <cell r="B670" t="str">
            <v>Profesor de Enseñanza Técnico Profesional (III y IV Ciclos, Enseñanza Especial y Escuela Laboratorio) (G. de E.)</v>
          </cell>
          <cell r="C670" t="str">
            <v>Artes Industriales</v>
          </cell>
        </row>
        <row r="671">
          <cell r="A671" t="str">
            <v>Secundaria Técnica</v>
          </cell>
          <cell r="B671" t="str">
            <v>Profesor de Enseñanza Técnico Profesional (III y IV Ciclos, Enseñanza Especial y Escuela Laboratorio) (G. de E.)</v>
          </cell>
          <cell r="C671" t="str">
            <v>Artes Plásticas/Artes Plásticas</v>
          </cell>
        </row>
        <row r="672">
          <cell r="A672" t="str">
            <v>Secundaria Técnica</v>
          </cell>
          <cell r="B672" t="str">
            <v>Profesor de Enseñanza Técnico Profesional (III y IV Ciclos, Enseñanza Especial y Escuela Laboratorio) (G. de E.)</v>
          </cell>
          <cell r="C672" t="str">
            <v>Automotriz</v>
          </cell>
        </row>
        <row r="673">
          <cell r="A673" t="str">
            <v>Secundaria Técnica</v>
          </cell>
          <cell r="B673" t="str">
            <v>Profesor de Enseñanza Técnico Profesional (III y IV Ciclos, Enseñanza Especial y Escuela Laboratorio) (G. de E.)</v>
          </cell>
          <cell r="C673" t="str">
            <v>Autorremodelado</v>
          </cell>
        </row>
        <row r="674">
          <cell r="A674" t="str">
            <v>Secundaria Técnica</v>
          </cell>
          <cell r="B674" t="str">
            <v>Profesor de Enseñanza Técnico Profesional (III y IV Ciclos, Enseñanza Especial y Escuela Laboratorio) (G. de E.)</v>
          </cell>
          <cell r="C674" t="str">
            <v>Banca y Finanzas</v>
          </cell>
        </row>
        <row r="675">
          <cell r="A675" t="str">
            <v>Secundaria Técnica</v>
          </cell>
          <cell r="B675" t="str">
            <v>Profesor de Enseñanza Técnico Profesional (III y IV Ciclos, Enseñanza Especial y Escuela Laboratorio) (G. de E.)</v>
          </cell>
          <cell r="C675" t="str">
            <v>Construcción Civil</v>
          </cell>
        </row>
        <row r="676">
          <cell r="A676" t="str">
            <v>Secundaria Técnica</v>
          </cell>
          <cell r="B676" t="str">
            <v>Profesor de Enseñanza Técnico Profesional (III y IV Ciclos, Enseñanza Especial y Escuela Laboratorio) (G. de E.)</v>
          </cell>
          <cell r="C676" t="str">
            <v>Contabilidad</v>
          </cell>
        </row>
        <row r="677">
          <cell r="A677" t="str">
            <v>Secundaria Técnica</v>
          </cell>
          <cell r="B677" t="str">
            <v>Profesor de Enseñanza Técnico Profesional (III y IV Ciclos, Enseñanza Especial y Escuela Laboratorio) (G. de E.)</v>
          </cell>
          <cell r="C677" t="str">
            <v>Contabilidad y Auditoria</v>
          </cell>
        </row>
        <row r="678">
          <cell r="A678" t="str">
            <v>Secundaria Técnica</v>
          </cell>
          <cell r="B678" t="str">
            <v>Profesor de Enseñanza Técnico Profesional (III y IV Ciclos, Enseñanza Especial y Escuela Laboratorio) (G. de E.)</v>
          </cell>
          <cell r="C678" t="str">
            <v>Contabilidad y Costos</v>
          </cell>
        </row>
        <row r="679">
          <cell r="A679" t="str">
            <v>Secundaria Técnica</v>
          </cell>
          <cell r="B679" t="str">
            <v>Profesor de Enseñanza Técnico Profesional (III y IV Ciclos, Enseñanza Especial y Escuela Laboratorio) (G. de E.)</v>
          </cell>
          <cell r="C679" t="str">
            <v>Contabilidad y Finanzas</v>
          </cell>
        </row>
        <row r="680">
          <cell r="A680" t="str">
            <v>Secundaria Técnica</v>
          </cell>
          <cell r="B680" t="str">
            <v>Profesor de Enseñanza Técnico Profesional (III y IV Ciclos, Enseñanza Especial y Escuela Laboratorio) (G. de E.)</v>
          </cell>
          <cell r="C680" t="str">
            <v>Dibujo Arquitectónico</v>
          </cell>
        </row>
        <row r="681">
          <cell r="A681" t="str">
            <v>Secundaria Técnica</v>
          </cell>
          <cell r="B681" t="str">
            <v>Profesor de Enseñanza Técnico Profesional (III y IV Ciclos, Enseñanza Especial y Escuela Laboratorio) (G. de E.)</v>
          </cell>
          <cell r="C681" t="str">
            <v>Dibujo Técnico</v>
          </cell>
        </row>
        <row r="682">
          <cell r="A682" t="str">
            <v>Secundaria Técnica</v>
          </cell>
          <cell r="B682" t="str">
            <v>Profesor de Enseñanza Técnico Profesional (III y IV Ciclos, Enseñanza Especial y Escuela Laboratorio) (G. de E.)</v>
          </cell>
          <cell r="C682" t="str">
            <v>Diseño Gráfico</v>
          </cell>
        </row>
        <row r="683">
          <cell r="A683" t="str">
            <v>Secundaria Técnica</v>
          </cell>
          <cell r="B683" t="str">
            <v>Profesor de Enseñanza Técnico Profesional (III y IV Ciclos, Enseñanza Especial y Escuela Laboratorio) (G. de E.)</v>
          </cell>
          <cell r="C683" t="str">
            <v>Diseño Publicitario</v>
          </cell>
        </row>
        <row r="684">
          <cell r="A684" t="str">
            <v>Secundaria Técnica</v>
          </cell>
          <cell r="B684" t="str">
            <v>Profesor de Enseñanza Técnico Profesional (III y IV Ciclos, Enseñanza Especial y Escuela Laboratorio) (G. de E.)</v>
          </cell>
          <cell r="C684" t="str">
            <v>Diseño y Confección de moda</v>
          </cell>
        </row>
        <row r="685">
          <cell r="A685" t="str">
            <v>Secundaria Técnica</v>
          </cell>
          <cell r="B685" t="str">
            <v>Profesor de Enseñanza Técnico Profesional (III y IV Ciclos, Enseñanza Especial y Escuela Laboratorio) (G. de E.)</v>
          </cell>
          <cell r="C685" t="str">
            <v>Diseño y Construcción de muebles y estructuras</v>
          </cell>
        </row>
        <row r="686">
          <cell r="A686" t="str">
            <v>Secundaria Técnica</v>
          </cell>
          <cell r="B686" t="str">
            <v>Profesor de Enseñanza Técnico Profesional (III y IV Ciclos, Enseñanza Especial y Escuela Laboratorio) (G. de E.)</v>
          </cell>
          <cell r="C686" t="str">
            <v>Diseño y Desarrollo Digital</v>
          </cell>
        </row>
        <row r="687">
          <cell r="A687" t="str">
            <v>Secundaria Técnica</v>
          </cell>
          <cell r="B687" t="str">
            <v>Profesor de Enseñanza Técnico Profesional (III y IV Ciclos, Enseñanza Especial y Escuela Laboratorio) (G. de E.)</v>
          </cell>
          <cell r="C687" t="str">
            <v>Educación Física</v>
          </cell>
        </row>
        <row r="688">
          <cell r="A688" t="str">
            <v>Secundaria Técnica</v>
          </cell>
          <cell r="B688" t="str">
            <v>Profesor de Enseñanza Técnico Profesional (III y IV Ciclos, Enseñanza Especial y Escuela Laboratorio) (G. de E.)</v>
          </cell>
          <cell r="C688" t="str">
            <v>Educación para el hogar</v>
          </cell>
        </row>
        <row r="689">
          <cell r="A689" t="str">
            <v>Secundaria Técnica</v>
          </cell>
          <cell r="B689" t="str">
            <v>Profesor de Enseñanza Técnico Profesional (III y IV Ciclos, Enseñanza Especial y Escuela Laboratorio) (G. de E.)</v>
          </cell>
          <cell r="C689" t="str">
            <v>Ejecutivo para centros de servicio</v>
          </cell>
        </row>
        <row r="690">
          <cell r="A690" t="str">
            <v>Secundaria Técnica</v>
          </cell>
          <cell r="B690" t="str">
            <v>Profesor de Enseñanza Técnico Profesional (III y IV Ciclos, Enseñanza Especial y Escuela Laboratorio) (G. de E.)</v>
          </cell>
          <cell r="C690" t="str">
            <v>Electromecánica</v>
          </cell>
        </row>
        <row r="691">
          <cell r="A691" t="str">
            <v>Secundaria Técnica</v>
          </cell>
          <cell r="B691" t="str">
            <v>Profesor de Enseñanza Técnico Profesional (III y IV Ciclos, Enseñanza Especial y Escuela Laboratorio) (G. de E.)</v>
          </cell>
          <cell r="C691" t="str">
            <v>Electrónica en reparación de equipo de computo</v>
          </cell>
        </row>
        <row r="692">
          <cell r="A692" t="str">
            <v>Secundaria Técnica</v>
          </cell>
          <cell r="B692" t="str">
            <v>Profesor de Enseñanza Técnico Profesional (III y IV Ciclos, Enseñanza Especial y Escuela Laboratorio) (G. de E.)</v>
          </cell>
          <cell r="C692" t="str">
            <v>Electrónica en telecomunicaciones</v>
          </cell>
        </row>
        <row r="693">
          <cell r="A693" t="str">
            <v>Secundaria Técnica</v>
          </cell>
          <cell r="B693" t="str">
            <v>Profesor de Enseñanza Técnico Profesional (III y IV Ciclos, Enseñanza Especial y Escuela Laboratorio) (G. de E.)</v>
          </cell>
          <cell r="C693" t="str">
            <v>Electrónica industrial</v>
          </cell>
        </row>
        <row r="694">
          <cell r="A694" t="str">
            <v>Secundaria Técnica</v>
          </cell>
          <cell r="B694" t="str">
            <v>Profesor de Enseñanza Técnico Profesional (III y IV Ciclos, Enseñanza Especial y Escuela Laboratorio) (G. de E.)</v>
          </cell>
          <cell r="C694" t="str">
            <v>Electrotecnia</v>
          </cell>
        </row>
        <row r="695">
          <cell r="A695" t="str">
            <v>Secundaria Técnica</v>
          </cell>
          <cell r="B695" t="str">
            <v>Profesor de Enseñanza Técnico Profesional (III y IV Ciclos, Enseñanza Especial y Escuela Laboratorio) (G. de E.)</v>
          </cell>
          <cell r="C695" t="str">
            <v>Informática Educativa .Informática para III y IV Ciclos</v>
          </cell>
        </row>
        <row r="696">
          <cell r="A696" t="str">
            <v>Secundaria Técnica</v>
          </cell>
          <cell r="B696" t="str">
            <v>Profesor de Enseñanza Técnico Profesional (III y IV Ciclos, Enseñanza Especial y Escuela Laboratorio) (G. de E.)</v>
          </cell>
          <cell r="C696" t="str">
            <v>Informática Empresarial</v>
          </cell>
        </row>
        <row r="697">
          <cell r="A697" t="str">
            <v>Secundaria Técnica</v>
          </cell>
          <cell r="B697" t="str">
            <v>Profesor de Enseñanza Técnico Profesional (III y IV Ciclos, Enseñanza Especial y Escuela Laboratorio) (G. de E.)</v>
          </cell>
          <cell r="C697" t="str">
            <v>Informática en desarrollo del software</v>
          </cell>
        </row>
        <row r="698">
          <cell r="A698" t="str">
            <v>Secundaria Técnica</v>
          </cell>
          <cell r="B698" t="str">
            <v>Profesor de Enseñanza Técnico Profesional (III y IV Ciclos, Enseñanza Especial y Escuela Laboratorio) (G. de E.)</v>
          </cell>
          <cell r="C698" t="str">
            <v>Informática en programación</v>
          </cell>
        </row>
        <row r="699">
          <cell r="A699" t="str">
            <v>Secundaria Técnica</v>
          </cell>
          <cell r="B699" t="str">
            <v>Profesor de Enseñanza Técnico Profesional (III y IV Ciclos, Enseñanza Especial y Escuela Laboratorio) (G. de E.)</v>
          </cell>
          <cell r="C699" t="str">
            <v>Informática en redes de computadoras</v>
          </cell>
        </row>
        <row r="700">
          <cell r="A700" t="str">
            <v>Secundaria Técnica</v>
          </cell>
          <cell r="B700" t="str">
            <v>Profesor de Enseñanza Técnico Profesional (III y IV Ciclos, Enseñanza Especial y Escuela Laboratorio) (G. de E.)</v>
          </cell>
          <cell r="C700" t="str">
            <v>Informática en soporte</v>
          </cell>
        </row>
        <row r="701">
          <cell r="A701" t="str">
            <v>Secundaria Técnica</v>
          </cell>
          <cell r="B701" t="str">
            <v>Profesor de Enseñanza Técnico Profesional (III y IV Ciclos, Enseñanza Especial y Escuela Laboratorio) (G. de E.)</v>
          </cell>
          <cell r="C701" t="str">
            <v>Mantenimiento industrial</v>
          </cell>
        </row>
        <row r="702">
          <cell r="A702" t="str">
            <v>Secundaria Técnica</v>
          </cell>
          <cell r="B702" t="str">
            <v>Profesor de Enseñanza Técnico Profesional (III y IV Ciclos, Enseñanza Especial y Escuela Laboratorio) (G. de E.)</v>
          </cell>
          <cell r="C702" t="str">
            <v>Mecánica de precisión</v>
          </cell>
        </row>
        <row r="703">
          <cell r="A703" t="str">
            <v>Secundaria Técnica</v>
          </cell>
          <cell r="B703" t="str">
            <v>Profesor de Enseñanza Técnico Profesional (III y IV Ciclos, Enseñanza Especial y Escuela Laboratorio) (G. de E.)</v>
          </cell>
          <cell r="C703" t="str">
            <v>Mecánica general</v>
          </cell>
        </row>
        <row r="704">
          <cell r="A704" t="str">
            <v>Secundaria Técnica</v>
          </cell>
          <cell r="B704" t="str">
            <v>Profesor de Enseñanza Técnico Profesional (III y IV Ciclos, Enseñanza Especial y Escuela Laboratorio) (G. de E.)</v>
          </cell>
          <cell r="C704" t="str">
            <v>Procesos Industriales</v>
          </cell>
        </row>
        <row r="705">
          <cell r="A705" t="str">
            <v>Secundaria Técnica</v>
          </cell>
          <cell r="B705" t="str">
            <v>Profesor de Enseñanza Técnico Profesional (III y IV Ciclos, Enseñanza Especial y Escuela Laboratorio) (G. de E.)</v>
          </cell>
          <cell r="C705" t="str">
            <v>Refrigeración y aire acondicionado</v>
          </cell>
        </row>
        <row r="706">
          <cell r="A706" t="str">
            <v>Secundaria Técnica</v>
          </cell>
          <cell r="B706" t="str">
            <v>Profesor de Enseñanza Técnico Profesional (III y IV Ciclos, Enseñanza Especial y Escuela Laboratorio) (G. de E.)</v>
          </cell>
          <cell r="C706" t="str">
            <v>Riego y drenaje</v>
          </cell>
        </row>
        <row r="707">
          <cell r="A707" t="str">
            <v>Secundaria Técnica</v>
          </cell>
          <cell r="B707" t="str">
            <v>Profesor de Enseñanza Técnico Profesional (III y IV Ciclos, Enseñanza Especial y Escuela Laboratorio) (G. de E.)</v>
          </cell>
          <cell r="C707" t="str">
            <v>Salud ocupacional</v>
          </cell>
        </row>
        <row r="708">
          <cell r="A708" t="str">
            <v>Secundaria Técnica</v>
          </cell>
          <cell r="B708" t="str">
            <v>Profesor de Enseñanza Técnico Profesional (III y IV Ciclos, Enseñanza Especial y Escuela Laboratorio) (G. de E.)</v>
          </cell>
          <cell r="C708" t="str">
            <v xml:space="preserve">Secretariado ejecutivo </v>
          </cell>
        </row>
        <row r="709">
          <cell r="A709" t="str">
            <v>Secundaria Técnica</v>
          </cell>
          <cell r="B709" t="str">
            <v>Profesor de Enseñanza Técnico Profesional (III y IV Ciclos, Enseñanza Especial y Escuela Laboratorio) (G. de E.)</v>
          </cell>
          <cell r="C709" t="str">
            <v>Turismo ecológico</v>
          </cell>
        </row>
        <row r="710">
          <cell r="A710" t="str">
            <v>Secundaria Técnica</v>
          </cell>
          <cell r="B710" t="str">
            <v>Profesor de Enseñanza Técnico Profesional (III y IV Ciclos, Enseñanza Especial y Escuela Laboratorio) (G. de E.)</v>
          </cell>
          <cell r="C710" t="str">
            <v>Turismo en alimentos y bebidas</v>
          </cell>
        </row>
        <row r="711">
          <cell r="A711" t="str">
            <v>Secundaria Técnica</v>
          </cell>
          <cell r="B711" t="str">
            <v>Profesor de Enseñanza Técnico Profesional (III y IV Ciclos, Enseñanza Especial y Escuela Laboratorio) (G. de E.)</v>
          </cell>
          <cell r="C711" t="str">
            <v>Turismo en hotelería y eventos especiales</v>
          </cell>
        </row>
        <row r="712">
          <cell r="A712" t="str">
            <v>Secundaria Técnica</v>
          </cell>
          <cell r="B712" t="str">
            <v>Profesor de Enseñanza Técnico Profesional (III y IV Ciclos, Enseñanza Especial y Escuela Laboratorio) (G. de E.)</v>
          </cell>
          <cell r="C712" t="str">
            <v>Turismo rural</v>
          </cell>
        </row>
        <row r="713">
          <cell r="A713" t="str">
            <v>Secundaria Técnica</v>
          </cell>
          <cell r="B713" t="str">
            <v xml:space="preserve">Profesor de enseñanza técnico profesional bilingue (III ciclo, educación diversificada o enseñanza especial) </v>
          </cell>
          <cell r="C713" t="str">
            <v>Accounting</v>
          </cell>
        </row>
        <row r="714">
          <cell r="A714" t="str">
            <v>Secundaria Técnica</v>
          </cell>
          <cell r="B714" t="str">
            <v xml:space="preserve">Profesor de enseñanza técnico profesional bilingue (III ciclo, educación diversificada o enseñanza especial) </v>
          </cell>
          <cell r="C714" t="str">
            <v>Executive Secretarial Management</v>
          </cell>
        </row>
        <row r="715">
          <cell r="A715" t="str">
            <v>Secundaria Técnica</v>
          </cell>
          <cell r="B715" t="str">
            <v xml:space="preserve">Profesor de enseñanza técnico profesional bilingue (III ciclo, educación diversificada o enseñanza especial) </v>
          </cell>
          <cell r="C715" t="str">
            <v>Information Technology</v>
          </cell>
        </row>
        <row r="716">
          <cell r="A716" t="str">
            <v>Secundaria Técnica</v>
          </cell>
          <cell r="B716" t="str">
            <v>Profesor de Enseñanza Técnico Profesional en Idioma Inglés (III y IV Ciclos, Enseñanza Especial y Escuela Laboratorio) (G. de E.)</v>
          </cell>
          <cell r="C716" t="str">
            <v>Accounting</v>
          </cell>
        </row>
        <row r="717">
          <cell r="A717" t="str">
            <v>Secundaria Técnica</v>
          </cell>
          <cell r="B717" t="str">
            <v>Profesor de Enseñanza Técnico Profesional en Idioma Inglés (III y IV Ciclos, Enseñanza Especial y Escuela Laboratorio) (G. de E.)</v>
          </cell>
          <cell r="C717" t="str">
            <v>Executive Secretarial Management</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q"/>
      <sheetName val="Puestos"/>
      <sheetName val="Listas"/>
      <sheetName val="Códigos"/>
      <sheetName val="Prueba"/>
    </sheetNames>
    <sheetDataSet>
      <sheetData sheetId="0"/>
      <sheetData sheetId="1"/>
      <sheetData sheetId="2"/>
      <sheetData sheetId="3"/>
      <sheetData sheetId="4">
        <row r="2">
          <cell r="A2" t="str">
            <v>Educación Indígena</v>
          </cell>
          <cell r="C2" t="str">
            <v>J.N. Manuela Santamaria Rodriguez</v>
          </cell>
        </row>
        <row r="3">
          <cell r="A3" t="str">
            <v>Preescolar</v>
          </cell>
          <cell r="C3" t="str">
            <v>J.N. Carlos Joaquin Peralta Echeverria</v>
          </cell>
        </row>
        <row r="4">
          <cell r="A4" t="str">
            <v>Primaria</v>
          </cell>
          <cell r="C4" t="str">
            <v>J.N. Republica Francesa</v>
          </cell>
        </row>
        <row r="5">
          <cell r="A5" t="str">
            <v>Programas Especiales</v>
          </cell>
          <cell r="C5" t="str">
            <v>J.N. Las Letras</v>
          </cell>
        </row>
        <row r="6">
          <cell r="A6" t="str">
            <v>Secundaria Académica</v>
          </cell>
          <cell r="C6" t="str">
            <v>J.N. Manuel Ortuño Boutin</v>
          </cell>
        </row>
        <row r="7">
          <cell r="A7" t="str">
            <v>Secundaria Técnica</v>
          </cell>
          <cell r="C7" t="str">
            <v>J.N. Sotero Gonzalez Barquero</v>
          </cell>
        </row>
        <row r="8">
          <cell r="A8" t="str">
            <v>Administrativa</v>
          </cell>
          <cell r="C8" t="str">
            <v>J.N. Liberia</v>
          </cell>
        </row>
        <row r="9">
          <cell r="A9" t="e">
            <v>#N/A</v>
          </cell>
          <cell r="C9" t="str">
            <v>J.N. San Roque</v>
          </cell>
        </row>
        <row r="10">
          <cell r="A10" t="e">
            <v>#N/A</v>
          </cell>
          <cell r="C10" t="str">
            <v>J.N. Federico Salas Carvajal</v>
          </cell>
        </row>
        <row r="11">
          <cell r="A11" t="e">
            <v>#N/A</v>
          </cell>
          <cell r="C11" t="str">
            <v>J.N. Arturo Urien Galloso</v>
          </cell>
        </row>
        <row r="12">
          <cell r="C12" t="str">
            <v>J.N. Justo A. Facio</v>
          </cell>
        </row>
        <row r="13">
          <cell r="C13" t="str">
            <v>J.N. Maternal Montesoriano</v>
          </cell>
        </row>
        <row r="14">
          <cell r="C14" t="str">
            <v>J.N. Juan Enrique Pestalozzi</v>
          </cell>
        </row>
        <row r="15">
          <cell r="C15" t="str">
            <v>J.N. Roberto Cantillano Vindas</v>
          </cell>
        </row>
        <row r="16">
          <cell r="C16" t="str">
            <v>J.N. Carlos Sanabria Mora</v>
          </cell>
        </row>
        <row r="17">
          <cell r="C17" t="str">
            <v>J.N. Lomas Del Rio</v>
          </cell>
        </row>
        <row r="18">
          <cell r="C18" t="str">
            <v>J.N. Rincon Grande</v>
          </cell>
        </row>
        <row r="19">
          <cell r="C19" t="str">
            <v>J.N. Turrialba</v>
          </cell>
        </row>
        <row r="20">
          <cell r="C20" t="e">
            <v>#N/A</v>
          </cell>
        </row>
        <row r="21">
          <cell r="C21" t="e">
            <v>#N/A</v>
          </cell>
        </row>
        <row r="22">
          <cell r="C22" t="e">
            <v>#N/A</v>
          </cell>
        </row>
        <row r="23">
          <cell r="C23" t="e">
            <v>#N/A</v>
          </cell>
        </row>
        <row r="24">
          <cell r="C24" t="e">
            <v>#N/A</v>
          </cell>
        </row>
        <row r="25">
          <cell r="C25" t="e">
            <v>#N/A</v>
          </cell>
        </row>
        <row r="26">
          <cell r="C26" t="e">
            <v>#N/A</v>
          </cell>
        </row>
        <row r="27">
          <cell r="C27" t="e">
            <v>#N/A</v>
          </cell>
        </row>
        <row r="28">
          <cell r="C28" t="e">
            <v>#N/A</v>
          </cell>
        </row>
        <row r="29">
          <cell r="C29" t="e">
            <v>#N/A</v>
          </cell>
        </row>
        <row r="30">
          <cell r="C30" t="e">
            <v>#N/A</v>
          </cell>
        </row>
        <row r="31">
          <cell r="C31" t="e">
            <v>#N/A</v>
          </cell>
        </row>
        <row r="32">
          <cell r="C32" t="e">
            <v>#N/A</v>
          </cell>
        </row>
        <row r="33">
          <cell r="C33" t="e">
            <v>#N/A</v>
          </cell>
        </row>
        <row r="34">
          <cell r="C34" t="e">
            <v>#N/A</v>
          </cell>
        </row>
        <row r="35">
          <cell r="C35" t="e">
            <v>#N/A</v>
          </cell>
        </row>
        <row r="36">
          <cell r="C36" t="e">
            <v>#N/A</v>
          </cell>
        </row>
        <row r="37">
          <cell r="C37" t="e">
            <v>#N/A</v>
          </cell>
        </row>
        <row r="38">
          <cell r="C38" t="e">
            <v>#N/A</v>
          </cell>
        </row>
        <row r="39">
          <cell r="C39" t="e">
            <v>#N/A</v>
          </cell>
        </row>
        <row r="40">
          <cell r="C40" t="e">
            <v>#N/A</v>
          </cell>
        </row>
        <row r="41">
          <cell r="C41" t="e">
            <v>#N/A</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Tabla3" displayName="Tabla3" ref="M2:O610" totalsRowShown="0" headerRowDxfId="42" tableBorderDxfId="41">
  <autoFilter ref="M2:O610" xr:uid="{00000000-0009-0000-0100-000003000000}"/>
  <sortState xmlns:xlrd2="http://schemas.microsoft.com/office/spreadsheetml/2017/richdata2" ref="M3:O610">
    <sortCondition ref="M2:M610"/>
  </sortState>
  <tableColumns count="3">
    <tableColumn id="1" xr3:uid="{00000000-0010-0000-0000-000001000000}" name="Clase Admin" dataDxfId="40"/>
    <tableColumn id="3" xr3:uid="{9A9C5668-7459-43FB-A278-6B3BC751BCB5}" name="ID" dataDxfId="39"/>
    <tableColumn id="2" xr3:uid="{00000000-0010-0000-0000-000002000000}" name="Espe Admin" dataDxfId="38"/>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a2" displayName="Tabla2" ref="Q1:S460" totalsRowShown="0" headerRowDxfId="37" dataDxfId="36">
  <autoFilter ref="Q1:S460" xr:uid="{00000000-0009-0000-0100-000002000000}"/>
  <tableColumns count="3">
    <tableColumn id="1" xr3:uid="{00000000-0010-0000-0100-000001000000}" name="Provincia" dataDxfId="35"/>
    <tableColumn id="2" xr3:uid="{00000000-0010-0000-0100-000002000000}" name="Cantón" dataDxfId="34"/>
    <tableColumn id="3" xr3:uid="{00000000-0010-0000-0100-000003000000}" name="Distrito" dataDxfId="33"/>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2000000}" name="Tabla1" displayName="Tabla1" ref="A1:K5593" totalsRowShown="0" headerRowDxfId="32" dataDxfId="30" headerRowBorderDxfId="31" tableBorderDxfId="29">
  <autoFilter ref="A1:K5593" xr:uid="{00000000-0009-0000-0100-000001000000}"/>
  <tableColumns count="11">
    <tableColumn id="1" xr3:uid="{00000000-0010-0000-0200-000001000000}" name="LUGAR DE TRABAJO" dataDxfId="28"/>
    <tableColumn id="2" xr3:uid="{00000000-0010-0000-0200-000002000000}" name="GESTIÓN" dataDxfId="27"/>
    <tableColumn id="3" xr3:uid="{00000000-0010-0000-0200-000003000000}" name="DRE/EDIFICIO OFIC.CENT." dataDxfId="26"/>
    <tableColumn id="4" xr3:uid="{00000000-0010-0000-0200-000004000000}" name="CIRCUITO EDUCATIVO / DEPENDENCIA OFICINAS" dataDxfId="25"/>
    <tableColumn id="5" xr3:uid="{00000000-0010-0000-0200-000005000000}" name="CE" dataDxfId="24"/>
    <tableColumn id="6" xr3:uid="{00000000-0010-0000-0200-000006000000}" name="CÓDIGO PRES." dataDxfId="23"/>
    <tableColumn id="11" xr3:uid="{00000000-0010-0000-0200-00000B000000}" name="CP" dataDxfId="22"/>
    <tableColumn id="10" xr3:uid="{00000000-0010-0000-0200-00000A000000}" name="ESPE" dataDxfId="21"/>
    <tableColumn id="7" xr3:uid="{00000000-0010-0000-0200-000007000000}" name="PROVINCIA" dataDxfId="20"/>
    <tableColumn id="8" xr3:uid="{00000000-0010-0000-0200-000008000000}" name="CANTÓN" dataDxfId="19"/>
    <tableColumn id="9" xr3:uid="{00000000-0010-0000-0200-000009000000}" name="DISTRITO" dataDxfId="18"/>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4:M68"/>
  <sheetViews>
    <sheetView showGridLines="0" showRowColHeaders="0" workbookViewId="0">
      <selection activeCell="D23" sqref="D23"/>
    </sheetView>
  </sheetViews>
  <sheetFormatPr baseColWidth="10" defaultColWidth="11.42578125" defaultRowHeight="15" x14ac:dyDescent="0.25"/>
  <cols>
    <col min="1" max="1" width="2.42578125" customWidth="1"/>
  </cols>
  <sheetData>
    <row r="4" spans="2:13" ht="18" x14ac:dyDescent="0.25">
      <c r="B4" s="1"/>
      <c r="C4" s="121" t="s">
        <v>0</v>
      </c>
      <c r="D4" s="121"/>
      <c r="E4" s="121"/>
      <c r="F4" s="121"/>
      <c r="G4" s="121"/>
      <c r="H4" s="121"/>
      <c r="I4" s="121"/>
      <c r="J4" s="121"/>
      <c r="K4" s="121"/>
      <c r="L4" s="1"/>
    </row>
    <row r="5" spans="2:13" ht="15.75" x14ac:dyDescent="0.25">
      <c r="B5" s="1"/>
      <c r="C5" s="122" t="s">
        <v>1</v>
      </c>
      <c r="D5" s="122"/>
      <c r="E5" s="122"/>
      <c r="F5" s="122"/>
      <c r="G5" s="122"/>
      <c r="H5" s="122"/>
      <c r="I5" s="122"/>
      <c r="J5" s="122"/>
      <c r="K5" s="122"/>
      <c r="L5" s="1"/>
    </row>
    <row r="6" spans="2:13" x14ac:dyDescent="0.25">
      <c r="B6" s="1"/>
      <c r="C6" s="135" t="s">
        <v>2</v>
      </c>
      <c r="D6" s="135"/>
      <c r="E6" s="135"/>
      <c r="F6" s="135"/>
      <c r="G6" s="135"/>
      <c r="H6" s="135"/>
      <c r="I6" s="135"/>
      <c r="J6" s="135"/>
      <c r="K6" s="135"/>
      <c r="L6" s="1"/>
    </row>
    <row r="7" spans="2:13" x14ac:dyDescent="0.25">
      <c r="B7" s="1"/>
      <c r="C7" s="135"/>
      <c r="D7" s="135"/>
      <c r="E7" s="135"/>
      <c r="F7" s="135"/>
      <c r="G7" s="135"/>
      <c r="H7" s="135"/>
      <c r="I7" s="135"/>
      <c r="J7" s="135"/>
      <c r="K7" s="135"/>
      <c r="L7" s="1"/>
    </row>
    <row r="9" spans="2:13" ht="18" customHeight="1" x14ac:dyDescent="0.25">
      <c r="B9" s="129" t="s">
        <v>3</v>
      </c>
      <c r="C9" s="129"/>
      <c r="D9" s="129"/>
      <c r="E9" s="129"/>
      <c r="F9" s="129"/>
      <c r="G9" s="129"/>
      <c r="H9" s="129"/>
      <c r="I9" s="129"/>
      <c r="J9" s="129"/>
      <c r="K9" s="129"/>
      <c r="L9" s="129"/>
      <c r="M9" s="129"/>
    </row>
    <row r="11" spans="2:13" ht="36.75" customHeight="1" x14ac:dyDescent="0.25">
      <c r="C11" s="136" t="s">
        <v>4</v>
      </c>
      <c r="D11" s="136"/>
      <c r="E11" s="136"/>
      <c r="F11" s="136"/>
      <c r="G11" s="136"/>
      <c r="H11" s="136"/>
      <c r="I11" s="136"/>
      <c r="J11" s="136"/>
      <c r="K11" s="136"/>
      <c r="L11" s="136"/>
    </row>
    <row r="13" spans="2:13" x14ac:dyDescent="0.25">
      <c r="B13" s="67" t="s">
        <v>5</v>
      </c>
      <c r="C13" s="68" t="s">
        <v>6</v>
      </c>
    </row>
    <row r="15" spans="2:13" x14ac:dyDescent="0.25">
      <c r="C15" t="s">
        <v>7</v>
      </c>
    </row>
    <row r="16" spans="2:13" ht="7.5" customHeight="1" x14ac:dyDescent="0.25"/>
    <row r="17" spans="2:3" x14ac:dyDescent="0.25">
      <c r="C17" s="69" t="s">
        <v>8</v>
      </c>
    </row>
    <row r="18" spans="2:3" ht="7.5" customHeight="1" x14ac:dyDescent="0.25"/>
    <row r="19" spans="2:3" x14ac:dyDescent="0.25">
      <c r="C19" t="s">
        <v>9</v>
      </c>
    </row>
    <row r="20" spans="2:3" ht="6.75" customHeight="1" x14ac:dyDescent="0.25"/>
    <row r="21" spans="2:3" x14ac:dyDescent="0.25">
      <c r="C21" t="s">
        <v>10</v>
      </c>
    </row>
    <row r="22" spans="2:3" ht="7.5" customHeight="1" x14ac:dyDescent="0.25"/>
    <row r="23" spans="2:3" x14ac:dyDescent="0.25">
      <c r="C23" t="s">
        <v>11</v>
      </c>
    </row>
    <row r="24" spans="2:3" ht="8.25" customHeight="1" x14ac:dyDescent="0.25"/>
    <row r="25" spans="2:3" x14ac:dyDescent="0.25">
      <c r="C25" t="s">
        <v>12</v>
      </c>
    </row>
    <row r="26" spans="2:3" ht="6.75" customHeight="1" x14ac:dyDescent="0.25"/>
    <row r="27" spans="2:3" x14ac:dyDescent="0.25">
      <c r="C27" s="70" t="s">
        <v>13</v>
      </c>
    </row>
    <row r="28" spans="2:3" ht="6" customHeight="1" x14ac:dyDescent="0.25"/>
    <row r="29" spans="2:3" x14ac:dyDescent="0.25">
      <c r="C29" t="s">
        <v>14</v>
      </c>
    </row>
    <row r="31" spans="2:3" x14ac:dyDescent="0.25">
      <c r="B31" s="67" t="s">
        <v>15</v>
      </c>
      <c r="C31" s="68" t="s">
        <v>16</v>
      </c>
    </row>
    <row r="32" spans="2:3" ht="9" customHeight="1" x14ac:dyDescent="0.25"/>
    <row r="33" spans="3:3" x14ac:dyDescent="0.25">
      <c r="C33" s="71" t="s">
        <v>17</v>
      </c>
    </row>
    <row r="34" spans="3:3" ht="7.5" customHeight="1" x14ac:dyDescent="0.25"/>
    <row r="35" spans="3:3" x14ac:dyDescent="0.25">
      <c r="C35" s="71" t="s">
        <v>18</v>
      </c>
    </row>
    <row r="36" spans="3:3" ht="6.75" customHeight="1" x14ac:dyDescent="0.25"/>
    <row r="37" spans="3:3" x14ac:dyDescent="0.25">
      <c r="C37" s="71" t="s">
        <v>19</v>
      </c>
    </row>
    <row r="38" spans="3:3" ht="6.75" customHeight="1" x14ac:dyDescent="0.25">
      <c r="C38" s="71"/>
    </row>
    <row r="39" spans="3:3" x14ac:dyDescent="0.25">
      <c r="C39" s="71" t="s">
        <v>20</v>
      </c>
    </row>
    <row r="40" spans="3:3" ht="5.25" customHeight="1" x14ac:dyDescent="0.25"/>
    <row r="41" spans="3:3" x14ac:dyDescent="0.25">
      <c r="C41" s="71" t="s">
        <v>21</v>
      </c>
    </row>
    <row r="42" spans="3:3" ht="5.25" customHeight="1" x14ac:dyDescent="0.25"/>
    <row r="43" spans="3:3" x14ac:dyDescent="0.25">
      <c r="C43" s="71" t="s">
        <v>22</v>
      </c>
    </row>
    <row r="44" spans="3:3" ht="5.25" customHeight="1" x14ac:dyDescent="0.25"/>
    <row r="45" spans="3:3" x14ac:dyDescent="0.25">
      <c r="C45" s="71" t="s">
        <v>23</v>
      </c>
    </row>
    <row r="46" spans="3:3" ht="7.5" customHeight="1" x14ac:dyDescent="0.25"/>
    <row r="47" spans="3:3" ht="15" customHeight="1" x14ac:dyDescent="0.25">
      <c r="C47" s="71" t="s">
        <v>24</v>
      </c>
    </row>
    <row r="49" spans="2:13" x14ac:dyDescent="0.25">
      <c r="B49" s="67" t="s">
        <v>25</v>
      </c>
      <c r="C49" s="68" t="s">
        <v>26</v>
      </c>
    </row>
    <row r="51" spans="2:13" x14ac:dyDescent="0.25">
      <c r="C51" s="72" t="s">
        <v>27</v>
      </c>
    </row>
    <row r="52" spans="2:13" ht="6" customHeight="1" x14ac:dyDescent="0.25">
      <c r="C52" s="72"/>
    </row>
    <row r="53" spans="2:13" x14ac:dyDescent="0.25">
      <c r="C53" s="72" t="s">
        <v>28</v>
      </c>
    </row>
    <row r="54" spans="2:13" ht="7.5" customHeight="1" x14ac:dyDescent="0.25"/>
    <row r="55" spans="2:13" x14ac:dyDescent="0.25">
      <c r="C55" s="71" t="s">
        <v>29</v>
      </c>
    </row>
    <row r="56" spans="2:13" ht="6.75" customHeight="1" x14ac:dyDescent="0.25"/>
    <row r="57" spans="2:13" x14ac:dyDescent="0.25">
      <c r="C57" t="s">
        <v>30</v>
      </c>
    </row>
    <row r="58" spans="2:13" ht="6.75" customHeight="1" x14ac:dyDescent="0.25"/>
    <row r="59" spans="2:13" ht="29.25" customHeight="1" x14ac:dyDescent="0.25">
      <c r="C59" s="133" t="s">
        <v>31</v>
      </c>
      <c r="D59" s="133"/>
      <c r="E59" s="133"/>
      <c r="F59" s="133"/>
      <c r="G59" s="133"/>
      <c r="H59" s="133"/>
      <c r="I59" s="133"/>
      <c r="J59" s="133"/>
      <c r="K59" s="133"/>
      <c r="L59" s="133"/>
    </row>
    <row r="61" spans="2:13" x14ac:dyDescent="0.25">
      <c r="B61" s="67" t="s">
        <v>32</v>
      </c>
      <c r="C61" s="68" t="s">
        <v>33</v>
      </c>
    </row>
    <row r="63" spans="2:13" x14ac:dyDescent="0.25">
      <c r="C63" s="134" t="s">
        <v>34</v>
      </c>
      <c r="D63" s="134"/>
      <c r="E63" s="134"/>
      <c r="F63" s="134"/>
      <c r="G63" s="134"/>
      <c r="H63" s="134"/>
      <c r="I63" s="134"/>
      <c r="J63" s="134"/>
      <c r="K63" s="134"/>
      <c r="L63" s="134"/>
      <c r="M63" s="134"/>
    </row>
    <row r="64" spans="2:13" x14ac:dyDescent="0.25">
      <c r="C64" s="134"/>
      <c r="D64" s="134"/>
      <c r="E64" s="134"/>
      <c r="F64" s="134"/>
      <c r="G64" s="134"/>
      <c r="H64" s="134"/>
      <c r="I64" s="134"/>
      <c r="J64" s="134"/>
      <c r="K64" s="134"/>
      <c r="L64" s="134"/>
      <c r="M64" s="134"/>
    </row>
    <row r="65" spans="3:13" ht="9" customHeight="1" x14ac:dyDescent="0.25">
      <c r="C65" s="73"/>
      <c r="D65" s="73"/>
      <c r="E65" s="73"/>
      <c r="F65" s="73"/>
      <c r="G65" s="73"/>
      <c r="H65" s="73"/>
      <c r="I65" s="73"/>
      <c r="J65" s="73"/>
      <c r="K65" s="73"/>
      <c r="L65" s="73"/>
      <c r="M65" s="73"/>
    </row>
    <row r="66" spans="3:13" x14ac:dyDescent="0.25">
      <c r="C66" s="72" t="s">
        <v>35</v>
      </c>
    </row>
    <row r="67" spans="3:13" ht="9" customHeight="1" x14ac:dyDescent="0.25"/>
    <row r="68" spans="3:13" x14ac:dyDescent="0.25">
      <c r="C68" s="72" t="s">
        <v>36</v>
      </c>
    </row>
  </sheetData>
  <sheetProtection algorithmName="SHA-512" hashValue="GHMsejFR19CDBA93Xx3WKJQqC4Ry2VZpJAvhGt2hi70sVSOt251330mQW57WDgYuqgmyJOjarKCMy72lm4SyfQ==" saltValue="2EpsQc4obKeCnOeTEv7dng==" spinCount="100000" sheet="1" objects="1" scenarios="1"/>
  <mergeCells count="8">
    <mergeCell ref="C59:L59"/>
    <mergeCell ref="C63:M64"/>
    <mergeCell ref="C4:K4"/>
    <mergeCell ref="C5:K5"/>
    <mergeCell ref="C6:K6"/>
    <mergeCell ref="C7:K7"/>
    <mergeCell ref="C11:L11"/>
    <mergeCell ref="B9:M9"/>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82"/>
  <sheetViews>
    <sheetView showGridLines="0" tabSelected="1" zoomScaleNormal="100" workbookViewId="0">
      <selection activeCell="D27" sqref="D27:F27"/>
    </sheetView>
  </sheetViews>
  <sheetFormatPr baseColWidth="10" defaultColWidth="0" defaultRowHeight="14.25" zeroHeight="1" x14ac:dyDescent="0.25"/>
  <cols>
    <col min="1" max="1" width="2.85546875" style="1" customWidth="1"/>
    <col min="2" max="3" width="12.85546875" style="1" customWidth="1"/>
    <col min="4" max="4" width="10.85546875" style="1" customWidth="1"/>
    <col min="5" max="5" width="3.140625" style="1" customWidth="1"/>
    <col min="6" max="6" width="19.85546875" style="1" customWidth="1"/>
    <col min="7" max="7" width="7" style="1" customWidth="1"/>
    <col min="8" max="8" width="10.85546875" style="1" customWidth="1"/>
    <col min="9" max="9" width="5.42578125" style="1" customWidth="1"/>
    <col min="10" max="10" width="5.5703125" style="1" customWidth="1"/>
    <col min="11" max="11" width="17.5703125" style="1" customWidth="1"/>
    <col min="12" max="12" width="16.140625" style="1" customWidth="1"/>
    <col min="13" max="13" width="3.5703125" style="1" customWidth="1"/>
    <col min="14" max="16371" width="10.85546875" style="1" hidden="1"/>
    <col min="16372" max="16373" width="7.7109375" style="1" hidden="1" customWidth="1"/>
    <col min="16374" max="16374" width="6.140625" style="1" hidden="1" customWidth="1"/>
    <col min="16375" max="16375" width="11.140625" style="1" hidden="1" customWidth="1"/>
    <col min="16376" max="16376" width="3.42578125" style="1" hidden="1" customWidth="1"/>
    <col min="16377" max="16377" width="12.5703125" style="1" hidden="1" customWidth="1"/>
    <col min="16378" max="16378" width="7.28515625" style="1" hidden="1" customWidth="1"/>
    <col min="16379" max="16379" width="19" style="1" hidden="1" customWidth="1"/>
    <col min="16380" max="16380" width="3.28515625" style="1" hidden="1" customWidth="1"/>
    <col min="16381" max="16381" width="3.7109375" style="1" hidden="1" customWidth="1"/>
    <col min="16382" max="16382" width="3.28515625" style="1" hidden="1" customWidth="1"/>
    <col min="16383" max="16383" width="5.28515625" style="1" hidden="1" customWidth="1"/>
    <col min="16384" max="16384" width="0.28515625" style="1" customWidth="1"/>
  </cols>
  <sheetData>
    <row r="1" spans="1:12 16372:16381" s="77" customFormat="1" x14ac:dyDescent="0.25">
      <c r="A1" s="14">
        <f>+IF(B31="−Circuito:",1,0)</f>
        <v>0</v>
      </c>
      <c r="B1" s="1"/>
      <c r="C1" s="1"/>
      <c r="D1" s="1"/>
      <c r="E1" s="1"/>
      <c r="F1" s="1"/>
      <c r="G1" s="1"/>
      <c r="H1" s="1"/>
      <c r="I1" s="1"/>
      <c r="J1" s="1"/>
      <c r="K1" s="1"/>
      <c r="L1" s="1"/>
    </row>
    <row r="2" spans="1:12 16372:16381" s="77" customFormat="1" ht="18" x14ac:dyDescent="0.25">
      <c r="A2" s="1"/>
      <c r="B2" s="1"/>
      <c r="C2" s="121" t="s">
        <v>0</v>
      </c>
      <c r="D2" s="121"/>
      <c r="E2" s="121"/>
      <c r="F2" s="121"/>
      <c r="G2" s="121"/>
      <c r="H2" s="121"/>
      <c r="I2" s="121"/>
      <c r="J2" s="121"/>
      <c r="K2" s="121"/>
      <c r="L2" s="1"/>
    </row>
    <row r="3" spans="1:12 16372:16381" ht="15.75" x14ac:dyDescent="0.25">
      <c r="C3" s="122" t="s">
        <v>1</v>
      </c>
      <c r="D3" s="122"/>
      <c r="E3" s="122"/>
      <c r="F3" s="122"/>
      <c r="G3" s="122"/>
      <c r="H3" s="122"/>
      <c r="I3" s="122"/>
      <c r="J3" s="122"/>
      <c r="K3" s="122"/>
      <c r="XER3" s="77"/>
      <c r="XES3" s="77"/>
      <c r="XET3" s="77"/>
      <c r="XEU3" s="77"/>
      <c r="XEV3" s="77"/>
      <c r="XEW3" s="77"/>
      <c r="XEX3" s="77"/>
      <c r="XEY3" s="77"/>
      <c r="XEZ3" s="77"/>
      <c r="XFA3" s="77"/>
    </row>
    <row r="4" spans="1:12 16372:16381" ht="14.45" customHeight="1" x14ac:dyDescent="0.25">
      <c r="C4" s="95" t="s">
        <v>37</v>
      </c>
      <c r="D4" s="95"/>
      <c r="E4" s="95"/>
      <c r="F4" s="95"/>
      <c r="G4" s="95"/>
      <c r="H4" s="95"/>
      <c r="I4" s="95"/>
      <c r="J4" s="95"/>
      <c r="K4" s="95"/>
      <c r="XER4" s="77"/>
      <c r="XES4" s="77"/>
      <c r="XET4" s="77"/>
      <c r="XEU4" s="77"/>
      <c r="XEV4" s="77"/>
      <c r="XEW4" s="77"/>
      <c r="XEX4" s="77"/>
      <c r="XEY4" s="77"/>
      <c r="XEZ4" s="77"/>
      <c r="XFA4" s="77"/>
    </row>
    <row r="5" spans="1:12 16372:16381" ht="15" x14ac:dyDescent="0.25">
      <c r="C5" s="95" t="s">
        <v>38</v>
      </c>
      <c r="D5" s="95"/>
      <c r="E5" s="95"/>
      <c r="F5" s="95"/>
      <c r="G5" s="95"/>
      <c r="H5" s="95"/>
      <c r="I5" s="95"/>
      <c r="J5" s="95"/>
      <c r="K5" s="95"/>
      <c r="XER5" s="77"/>
      <c r="XES5" s="77"/>
      <c r="XET5" s="77"/>
      <c r="XEU5" s="77"/>
      <c r="XEV5" s="77"/>
      <c r="XEW5" s="77"/>
      <c r="XEX5" s="77"/>
      <c r="XEY5" s="77"/>
      <c r="XEZ5" s="77"/>
      <c r="XFA5" s="77"/>
    </row>
    <row r="6" spans="1:12 16372:16381" x14ac:dyDescent="0.25">
      <c r="XER6" s="77"/>
      <c r="XES6" s="77"/>
      <c r="XET6" s="77"/>
      <c r="XEU6" s="77"/>
      <c r="XEV6" s="77"/>
      <c r="XEW6" s="77"/>
      <c r="XEX6" s="77"/>
      <c r="XEY6" s="77"/>
      <c r="XEZ6" s="77"/>
      <c r="XFA6" s="77"/>
    </row>
    <row r="7" spans="1:12 16372:16381" ht="18" x14ac:dyDescent="0.25">
      <c r="C7" s="129" t="s">
        <v>39</v>
      </c>
      <c r="D7" s="129"/>
      <c r="E7" s="129"/>
      <c r="F7" s="129"/>
      <c r="G7" s="129"/>
      <c r="H7" s="129"/>
      <c r="I7" s="129"/>
      <c r="J7" s="129"/>
      <c r="K7" s="129"/>
      <c r="XER7" s="77"/>
      <c r="XES7" s="77"/>
      <c r="XET7" s="77"/>
      <c r="XEU7" s="77"/>
      <c r="XEV7" s="77"/>
      <c r="XEW7" s="77"/>
      <c r="XEX7" s="77"/>
      <c r="XEY7" s="77"/>
      <c r="XEZ7" s="77"/>
      <c r="XFA7" s="77"/>
    </row>
    <row r="8" spans="1:12 16372:16381" x14ac:dyDescent="0.25"/>
    <row r="9" spans="1:12 16372:16381" ht="15" x14ac:dyDescent="0.25">
      <c r="B9" s="8" t="s">
        <v>40</v>
      </c>
    </row>
    <row r="10" spans="1:12 16372:16381" ht="15" thickBot="1" x14ac:dyDescent="0.3"/>
    <row r="11" spans="1:12 16372:16381" ht="16.5" thickTop="1" thickBot="1" x14ac:dyDescent="0.3">
      <c r="B11" s="1" t="s">
        <v>41</v>
      </c>
      <c r="E11" s="111"/>
      <c r="F11" s="112"/>
      <c r="G11" s="112"/>
      <c r="H11" s="112"/>
      <c r="I11" s="112"/>
      <c r="J11" s="112"/>
      <c r="K11" s="112"/>
      <c r="L11" s="113"/>
    </row>
    <row r="12" spans="1:12 16372:16381" ht="15.75" thickTop="1" thickBot="1" x14ac:dyDescent="0.3"/>
    <row r="13" spans="1:12 16372:16381" ht="15.6" customHeight="1" thickTop="1" thickBot="1" x14ac:dyDescent="0.3">
      <c r="B13" s="1" t="s">
        <v>42</v>
      </c>
      <c r="E13" s="91"/>
      <c r="F13" s="93"/>
      <c r="I13" s="1" t="s">
        <v>43</v>
      </c>
      <c r="K13" s="98"/>
      <c r="L13" s="99"/>
    </row>
    <row r="14" spans="1:12 16372:16381" ht="15.75" thickTop="1" thickBot="1" x14ac:dyDescent="0.3"/>
    <row r="15" spans="1:12 16372:16381" ht="15.75" thickTop="1" thickBot="1" x14ac:dyDescent="0.3">
      <c r="B15" s="1" t="s">
        <v>44</v>
      </c>
      <c r="E15" s="114"/>
      <c r="F15" s="115"/>
      <c r="G15" s="115"/>
      <c r="H15" s="116"/>
      <c r="I15" s="9" t="s">
        <v>45</v>
      </c>
      <c r="J15" s="9"/>
    </row>
    <row r="16" spans="1:12 16372:16381" ht="15.75" thickTop="1" thickBot="1" x14ac:dyDescent="0.3"/>
    <row r="17" spans="1:13" ht="15.75" thickTop="1" thickBot="1" x14ac:dyDescent="0.3">
      <c r="B17" s="1" t="s">
        <v>46</v>
      </c>
      <c r="E17" s="114"/>
      <c r="F17" s="115"/>
      <c r="G17" s="115"/>
      <c r="H17" s="116"/>
      <c r="I17" s="9" t="s">
        <v>45</v>
      </c>
    </row>
    <row r="18" spans="1:13" ht="15.75" thickTop="1" thickBot="1" x14ac:dyDescent="0.3"/>
    <row r="19" spans="1:13" ht="16.5" thickTop="1" thickBot="1" x14ac:dyDescent="0.3">
      <c r="B19" s="1" t="s">
        <v>47</v>
      </c>
      <c r="E19" s="98"/>
      <c r="F19" s="99"/>
      <c r="G19" s="75" t="str">
        <f>IF(M50=11,"X","")</f>
        <v/>
      </c>
      <c r="M19" s="14">
        <f>+IF(E19="Propietario",1,IF(E19="Interino",10,0))</f>
        <v>0</v>
      </c>
    </row>
    <row r="20" spans="1:13" ht="9" customHeight="1" thickTop="1" thickBot="1" x14ac:dyDescent="0.3"/>
    <row r="21" spans="1:13" ht="16.5" thickTop="1" thickBot="1" x14ac:dyDescent="0.3">
      <c r="B21" s="1" t="s">
        <v>48</v>
      </c>
      <c r="E21" s="111"/>
      <c r="F21" s="112"/>
      <c r="G21" s="112"/>
      <c r="H21" s="112"/>
      <c r="I21" s="112"/>
      <c r="J21" s="112"/>
      <c r="K21" s="112"/>
      <c r="L21" s="113"/>
    </row>
    <row r="22" spans="1:13" ht="7.7" customHeight="1" thickTop="1" x14ac:dyDescent="0.25"/>
    <row r="23" spans="1:13" ht="5.0999999999999996" customHeight="1" x14ac:dyDescent="0.25">
      <c r="B23" s="97"/>
      <c r="C23" s="97"/>
      <c r="D23" s="97"/>
      <c r="E23" s="97"/>
      <c r="F23" s="97"/>
      <c r="G23" s="97"/>
      <c r="H23" s="97"/>
      <c r="I23" s="97"/>
      <c r="J23" s="97"/>
      <c r="K23" s="97"/>
      <c r="L23" s="97"/>
    </row>
    <row r="24" spans="1:13" x14ac:dyDescent="0.25"/>
    <row r="25" spans="1:13" ht="15" x14ac:dyDescent="0.25">
      <c r="B25" s="8" t="s">
        <v>49</v>
      </c>
    </row>
    <row r="26" spans="1:13" ht="15" thickBot="1" x14ac:dyDescent="0.3">
      <c r="D26" s="14">
        <f>+IF(D27="Oficinas Centrales",1,0)</f>
        <v>0</v>
      </c>
      <c r="E26" s="14">
        <f>+IF(D27="Direcciones Regionales",1,0)</f>
        <v>0</v>
      </c>
      <c r="F26" s="14">
        <f>+IF(D27="órganos Desconcentrados",1,0)</f>
        <v>0</v>
      </c>
    </row>
    <row r="27" spans="1:13" s="77" customFormat="1" ht="30.95" customHeight="1" thickTop="1" thickBot="1" x14ac:dyDescent="0.3">
      <c r="A27" s="1"/>
      <c r="B27" s="1" t="s">
        <v>50</v>
      </c>
      <c r="C27" s="1"/>
      <c r="D27" s="130"/>
      <c r="E27" s="131"/>
      <c r="F27" s="132"/>
      <c r="G27" s="14">
        <f>+IF(D27="Oficinas Centrales",1,0)</f>
        <v>0</v>
      </c>
      <c r="H27" s="1" t="str">
        <f>IF(D27="","",IF(D27="Centros Educativos","",IF(D27="Direcciones Regionales","−DRE:","−Dependencia:")))</f>
        <v/>
      </c>
      <c r="I27" s="1"/>
      <c r="J27" s="1"/>
      <c r="K27" s="117"/>
      <c r="L27" s="117"/>
    </row>
    <row r="28" spans="1:13" s="77" customFormat="1" ht="11.1" customHeight="1" thickTop="1" x14ac:dyDescent="0.25">
      <c r="A28" s="1"/>
      <c r="B28" s="1"/>
      <c r="C28" s="1"/>
      <c r="D28" s="60"/>
      <c r="E28" s="1"/>
      <c r="F28" s="60"/>
      <c r="G28" s="14">
        <f>+IF(D27="Centros Educativos",1,0)</f>
        <v>0</v>
      </c>
      <c r="H28" s="1"/>
      <c r="I28" s="1"/>
      <c r="J28" s="1"/>
      <c r="K28" s="1"/>
      <c r="L28" s="1"/>
    </row>
    <row r="29" spans="1:13" s="77" customFormat="1" ht="24.75" customHeight="1" x14ac:dyDescent="0.25">
      <c r="A29" s="1"/>
      <c r="B29" s="1" t="str">
        <f>IF(D27="Direcciones Regionales","−Oficina:","")</f>
        <v/>
      </c>
      <c r="C29" s="1"/>
      <c r="D29" s="117"/>
      <c r="E29" s="117"/>
      <c r="F29" s="117"/>
      <c r="G29" s="14"/>
      <c r="H29" s="1"/>
      <c r="I29" s="1"/>
      <c r="J29" s="1"/>
      <c r="K29" s="1"/>
      <c r="L29" s="1"/>
    </row>
    <row r="30" spans="1:13" s="77" customFormat="1" ht="11.1" customHeight="1" x14ac:dyDescent="0.25">
      <c r="A30" s="1"/>
      <c r="B30" s="1"/>
      <c r="C30" s="1"/>
      <c r="D30" s="62"/>
      <c r="E30" s="62"/>
      <c r="F30" s="62"/>
      <c r="G30" s="14"/>
      <c r="H30" s="1"/>
      <c r="I30" s="1"/>
      <c r="J30" s="1"/>
      <c r="K30" s="61"/>
      <c r="L30" s="61"/>
    </row>
    <row r="31" spans="1:13" s="77" customFormat="1" ht="34.5" customHeight="1" x14ac:dyDescent="0.25">
      <c r="A31" s="1"/>
      <c r="B31" s="1" t="str">
        <f>+IF(D27="Centros Educativos","−Dirección Regional:","")</f>
        <v/>
      </c>
      <c r="C31" s="1"/>
      <c r="D31" s="84"/>
      <c r="E31" s="84"/>
      <c r="F31" s="84"/>
      <c r="G31" s="65"/>
      <c r="H31" s="66"/>
      <c r="I31" s="65"/>
      <c r="J31" s="65"/>
      <c r="K31" s="84"/>
      <c r="L31" s="84"/>
    </row>
    <row r="32" spans="1:13" s="77" customFormat="1" ht="6.6" customHeight="1" x14ac:dyDescent="0.25">
      <c r="A32" s="1"/>
      <c r="B32" s="1"/>
      <c r="C32" s="1"/>
      <c r="D32" s="1"/>
      <c r="E32" s="1"/>
      <c r="F32" s="1"/>
      <c r="G32" s="14"/>
      <c r="H32" s="1"/>
      <c r="I32" s="1"/>
      <c r="J32" s="1"/>
      <c r="K32" s="1"/>
      <c r="L32" s="1"/>
    </row>
    <row r="33" spans="1:12 16384:16384" s="77" customFormat="1" ht="27.95" customHeight="1" x14ac:dyDescent="0.25">
      <c r="A33" s="1"/>
      <c r="B33" s="1" t="str">
        <f>IF(D27="Oficinas Centrales","−Clase de puesto:",IF(D27="Direcciones Regionales","−Clase de puesto:",IF(D27="Órganos desconcentrados","−Clase de puesto:","")))</f>
        <v/>
      </c>
      <c r="C33" s="1"/>
      <c r="D33" s="117"/>
      <c r="E33" s="117"/>
      <c r="F33" s="117"/>
      <c r="G33" s="1"/>
      <c r="H33" s="1"/>
      <c r="I33" s="1"/>
      <c r="J33" s="1"/>
      <c r="K33" s="117"/>
      <c r="L33" s="117"/>
      <c r="XFD33" s="77" t="e">
        <f>+VLOOKUP(D33,Tabla3[],2,0)</f>
        <v>#N/A</v>
      </c>
    </row>
    <row r="34" spans="1:12 16384:16384" ht="6.6" customHeight="1" x14ac:dyDescent="0.25"/>
    <row r="35" spans="1:12 16384:16384" ht="51.6" customHeight="1" x14ac:dyDescent="0.25">
      <c r="B35" s="1" t="str">
        <f>IF(D27="Centros Educativos","−Clase de puesto:","")</f>
        <v/>
      </c>
      <c r="D35" s="118"/>
      <c r="E35" s="118"/>
      <c r="F35" s="118"/>
      <c r="H35" s="1" t="str">
        <f>IF(D27="Centros Educativos","−Especialidad:","")</f>
        <v/>
      </c>
      <c r="K35" s="118"/>
      <c r="L35" s="118"/>
      <c r="XFD35" s="77" t="e">
        <f>+VLOOKUP(D35,Tabla3[],2,0)</f>
        <v>#N/A</v>
      </c>
    </row>
    <row r="36" spans="1:12 16384:16384" ht="6" customHeight="1" x14ac:dyDescent="0.25"/>
    <row r="37" spans="1:12 16384:16384" ht="28.5" customHeight="1" x14ac:dyDescent="0.25">
      <c r="B37" s="86" t="s">
        <v>5774</v>
      </c>
      <c r="C37" s="86"/>
      <c r="D37" s="86"/>
      <c r="E37" s="86"/>
      <c r="F37" s="86"/>
      <c r="G37" s="86"/>
      <c r="H37" s="86"/>
      <c r="I37" s="86"/>
      <c r="J37" s="86"/>
      <c r="K37" s="86"/>
      <c r="L37" s="86"/>
    </row>
    <row r="38" spans="1:12 16384:16384" ht="6" customHeight="1" thickBot="1" x14ac:dyDescent="0.3">
      <c r="B38" s="81"/>
      <c r="C38" s="81"/>
      <c r="D38" s="81"/>
      <c r="E38" s="81"/>
      <c r="F38" s="81"/>
      <c r="G38" s="81"/>
      <c r="H38" s="81"/>
      <c r="I38" s="81"/>
      <c r="J38" s="81"/>
      <c r="K38" s="81"/>
      <c r="L38" s="81"/>
    </row>
    <row r="39" spans="1:12 16384:16384" ht="21" customHeight="1" thickTop="1" thickBot="1" x14ac:dyDescent="0.3">
      <c r="B39" s="81"/>
      <c r="C39" s="82"/>
      <c r="D39" s="81"/>
      <c r="E39" s="81"/>
      <c r="F39" s="81"/>
      <c r="G39" s="81"/>
      <c r="H39" s="81"/>
      <c r="I39" s="81"/>
      <c r="J39" s="81"/>
      <c r="K39" s="81"/>
      <c r="L39" s="81"/>
    </row>
    <row r="40" spans="1:12 16384:16384" ht="7.5" customHeight="1" thickTop="1" x14ac:dyDescent="0.25">
      <c r="B40" s="81"/>
      <c r="C40" s="81"/>
      <c r="D40" s="81"/>
      <c r="E40" s="81"/>
      <c r="F40" s="81"/>
      <c r="G40" s="81"/>
      <c r="H40" s="81"/>
      <c r="I40" s="81"/>
      <c r="J40" s="81"/>
      <c r="K40" s="81"/>
      <c r="L40" s="81"/>
    </row>
    <row r="41" spans="1:12 16384:16384" ht="28.5" customHeight="1" x14ac:dyDescent="0.25">
      <c r="B41" s="119" t="str">
        <f>IF(C39="","",IF(C39="No","",IF(C39="Sí","Debe presentar el formulario DGTH-FOR-03-ULIC-501 de la institución donde posee el recargo de funciones y/o ampliación de jornada, firmado por su jefe inmediato (Director).")))</f>
        <v/>
      </c>
      <c r="C41" s="119"/>
      <c r="D41" s="119"/>
      <c r="E41" s="119"/>
      <c r="F41" s="119"/>
      <c r="G41" s="119"/>
      <c r="H41" s="119"/>
      <c r="I41" s="119"/>
      <c r="J41" s="119"/>
      <c r="K41" s="119"/>
      <c r="L41" s="119"/>
    </row>
    <row r="42" spans="1:12 16384:16384" ht="10.5" customHeight="1" x14ac:dyDescent="0.25"/>
    <row r="43" spans="1:12 16384:16384" ht="5.0999999999999996" customHeight="1" x14ac:dyDescent="0.25">
      <c r="B43" s="101"/>
      <c r="C43" s="101"/>
      <c r="D43" s="101"/>
      <c r="E43" s="101"/>
      <c r="F43" s="101"/>
      <c r="G43" s="101"/>
      <c r="H43" s="101"/>
      <c r="I43" s="101"/>
      <c r="J43" s="101"/>
      <c r="K43" s="101"/>
      <c r="L43" s="101"/>
    </row>
    <row r="44" spans="1:12 16384:16384" x14ac:dyDescent="0.25"/>
    <row r="45" spans="1:12 16384:16384" ht="15" x14ac:dyDescent="0.25">
      <c r="B45" s="8" t="s">
        <v>53</v>
      </c>
    </row>
    <row r="46" spans="1:12 16384:16384" ht="15.75" thickBot="1" x14ac:dyDescent="0.3">
      <c r="B46" s="8"/>
    </row>
    <row r="47" spans="1:12 16384:16384" ht="15.6" customHeight="1" thickTop="1" thickBot="1" x14ac:dyDescent="0.3">
      <c r="B47" s="1" t="s">
        <v>54</v>
      </c>
      <c r="D47" s="102"/>
      <c r="E47" s="123"/>
      <c r="F47" s="103"/>
      <c r="H47" s="1" t="str">
        <f>IF(D49="","",IF(D49="Levantamiento de Permiso sin goce","",IF(D49="Art. 172, menor a 7 días naturales (Docentes)","-Fecha de fin:","-Fecha de fin:")))</f>
        <v/>
      </c>
      <c r="K47" s="102"/>
      <c r="L47" s="103"/>
    </row>
    <row r="48" spans="1:12 16384:16384" ht="15.75" thickTop="1" thickBot="1" x14ac:dyDescent="0.3"/>
    <row r="49" spans="2:13" ht="32.1" customHeight="1" thickTop="1" thickBot="1" x14ac:dyDescent="0.3">
      <c r="B49" s="86" t="s">
        <v>55</v>
      </c>
      <c r="C49" s="87"/>
      <c r="D49" s="108"/>
      <c r="E49" s="109"/>
      <c r="F49" s="110"/>
      <c r="G49" s="75" t="str">
        <f>IF(M50=11,"X","")</f>
        <v/>
      </c>
      <c r="H49" s="10" t="str">
        <f>IF(D49="Por estudios","",IF(D49="Por asuntos de salud de familia","",IF(D49="Proyectos Sector Público","",IF(E19="Propietario","¿Se requiere prorrogar la licencia?",""))))</f>
        <v/>
      </c>
      <c r="L49" s="11" t="str">
        <f>IF(E19="Propietario","Marque el check","")</f>
        <v/>
      </c>
      <c r="M49" s="14">
        <f>IF(D49="Por motivos personales del servidor (propietarios)",1,IF(D49="Por motivos personales del servidor (interinos)",10,0))</f>
        <v>0</v>
      </c>
    </row>
    <row r="50" spans="2:13" ht="15" customHeight="1" thickTop="1" x14ac:dyDescent="0.25">
      <c r="D50" s="83" t="str">
        <f>IF(M50=11,"No coincide su condición laboral con el motivo de la solicitud de la licencia","")</f>
        <v/>
      </c>
      <c r="E50" s="83"/>
      <c r="F50" s="83"/>
      <c r="G50" s="83"/>
      <c r="H50" s="83"/>
      <c r="I50" s="83"/>
      <c r="M50" s="14">
        <f>+M19+M49</f>
        <v>0</v>
      </c>
    </row>
    <row r="51" spans="2:13" s="4" customFormat="1" ht="15.75" thickBot="1" x14ac:dyDescent="0.3">
      <c r="B51" s="128" t="s">
        <v>56</v>
      </c>
      <c r="C51" s="128"/>
      <c r="D51" s="128"/>
      <c r="F51" s="127" t="s">
        <v>57</v>
      </c>
      <c r="G51" s="127"/>
      <c r="H51" s="127"/>
      <c r="J51" s="127" t="s">
        <v>58</v>
      </c>
      <c r="K51" s="127"/>
      <c r="L51" s="127"/>
    </row>
    <row r="52" spans="2:13" ht="126.6" customHeight="1" x14ac:dyDescent="0.25">
      <c r="B52" s="124" t="str">
        <f>IF(D49="","Elija el motivo de la solicitud",IF(D49=Lista!F3,Lista!G3,IF(D49=Lista!F4,Lista!G4,IF(D49=Lista!F5,Lista!G5,IF(D49=Lista!F6,Lista!G6,IF(D49=Lista!F7,Lista!G7,IF(D49=Lista!F8,Lista!G8,IF(D49=Lista!F9,Lista!G9,IF(D49=Lista!F10,Lista!G10,IF(D49=Lista!F11,Lista!G11,IF(D49=Lista!F12,Lista!G12,IF(D49=Lista!F13,Lista!G13,IF(D49=Lista!F14,Lista!G14,Lista!G15)))))))))))))</f>
        <v>Elija el motivo de la solicitud</v>
      </c>
      <c r="C52" s="125"/>
      <c r="D52" s="126"/>
      <c r="F52" s="124" t="str">
        <f>IF(D49="","Elija el motivo de la solicitud",IF(D49=Lista!F3,Lista!H3,IF(D49=Lista!F4,Lista!H4,IF(D49=Lista!F5,Lista!H5,IF(D49=Lista!F6,Lista!H6,IF(D49=Lista!F7,Lista!H7,IF(D49=Lista!F8,Lista!H8,IF(D49=Lista!F9,Lista!H9,IF(D49=Lista!F10,Lista!H10,IF(D49=Lista!F11,Lista!H11,IF(D49=Lista!F12,Lista!H12,IF(D49=Lista!F13,Lista!H13,IF(D49=Lista!F14,Lista!H14,Lista!H15)))))))))))))</f>
        <v>Elija el motivo de la solicitud</v>
      </c>
      <c r="G52" s="125"/>
      <c r="H52" s="126"/>
      <c r="J52" s="124" t="str">
        <f>IF(D49="","Elija el motivo de la solicitud",IF(D49=Lista!F3,Lista!I3,IF(D49=Lista!F4,Lista!I4,IF(D49=Lista!F5,Lista!I5,IF(D49=Lista!F6,Lista!I6,IF(D49=Lista!F7,Lista!I7,IF(D49=Lista!F8,Lista!I8,IF(D49=Lista!F9,Lista!I9,IF(D49=Lista!F10,Lista!I10,IF(D49=Lista!F11,Lista!I11,IF(D49=Lista!F12,Lista!I12,IF(D49=Lista!F13,Lista!I13,IF(D49=Lista!F14,Lista!I14,Lista!I15)))))))))))))</f>
        <v>Elija el motivo de la solicitud</v>
      </c>
      <c r="K52" s="125"/>
      <c r="L52" s="126"/>
    </row>
    <row r="53" spans="2:13" x14ac:dyDescent="0.25">
      <c r="F53" s="1" t="s">
        <v>5767</v>
      </c>
    </row>
    <row r="54" spans="2:13" ht="15" thickBot="1" x14ac:dyDescent="0.3">
      <c r="B54" s="74" t="s">
        <v>59</v>
      </c>
    </row>
    <row r="55" spans="2:13" ht="93.95" customHeight="1" thickTop="1" thickBot="1" x14ac:dyDescent="0.3">
      <c r="B55" s="104"/>
      <c r="C55" s="105"/>
      <c r="D55" s="105"/>
      <c r="E55" s="105"/>
      <c r="F55" s="105"/>
      <c r="G55" s="105"/>
      <c r="H55" s="105"/>
      <c r="I55" s="105"/>
      <c r="J55" s="105"/>
      <c r="K55" s="105"/>
      <c r="L55" s="106"/>
    </row>
    <row r="56" spans="2:13" ht="15" thickTop="1" x14ac:dyDescent="0.25"/>
    <row r="57" spans="2:13" x14ac:dyDescent="0.25"/>
    <row r="58" spans="2:13" ht="5.0999999999999996" customHeight="1" x14ac:dyDescent="0.25">
      <c r="B58" s="107"/>
      <c r="C58" s="107"/>
      <c r="D58" s="107"/>
      <c r="E58" s="107"/>
      <c r="F58" s="107"/>
      <c r="G58" s="107"/>
      <c r="H58" s="107"/>
      <c r="I58" s="107"/>
      <c r="J58" s="107"/>
      <c r="K58" s="107"/>
      <c r="L58" s="107"/>
    </row>
    <row r="59" spans="2:13" x14ac:dyDescent="0.25"/>
    <row r="60" spans="2:13" ht="15" x14ac:dyDescent="0.25">
      <c r="B60" s="8" t="s">
        <v>60</v>
      </c>
    </row>
    <row r="61" spans="2:13" x14ac:dyDescent="0.25"/>
    <row r="62" spans="2:13" ht="105.6" customHeight="1" x14ac:dyDescent="0.25">
      <c r="B62" s="96" t="s">
        <v>61</v>
      </c>
      <c r="C62" s="96"/>
      <c r="D62" s="12"/>
      <c r="E62" s="100" t="str">
        <f>IF(D49=Lista!F3,Lista!J3,IF(D49=Lista!F4,Lista!J4,IF(D49=Lista!F5,Lista!J5,IF(D49=Lista!F6,Lista!J6,IF(D49=Lista!F7,Lista!J7,IF(D49=Lista!F8,Lista!J8,IF(D49=Lista!F9,Lista!J9,IF(D49=Lista!F10,Lista!J10,IF(D49=Lista!F11,Lista!J11,IF(D49=Lista!F12,Lista!J12,IF(D49=Lista!F13,Lista!J13,IF(D49=Lista!F14,Lista!J14,IF(D49=Lista!F15,Lista!J15,"Elija el motivo de la solicitud (Sección C de este formulario)")))))))))))))</f>
        <v>Elija el motivo de la solicitud (Sección C de este formulario)</v>
      </c>
      <c r="F62" s="100"/>
      <c r="G62" s="100"/>
      <c r="H62" s="100"/>
      <c r="I62" s="100"/>
      <c r="J62" s="100"/>
      <c r="K62" s="100"/>
      <c r="L62" s="13" t="s">
        <v>62</v>
      </c>
    </row>
    <row r="63" spans="2:13" x14ac:dyDescent="0.25">
      <c r="D63" s="12"/>
    </row>
    <row r="64" spans="2:13" ht="5.0999999999999996" customHeight="1" x14ac:dyDescent="0.25">
      <c r="B64" s="120"/>
      <c r="C64" s="120"/>
      <c r="D64" s="120"/>
      <c r="E64" s="120"/>
      <c r="F64" s="120"/>
      <c r="G64" s="120"/>
      <c r="H64" s="120"/>
      <c r="I64" s="120"/>
      <c r="J64" s="120"/>
      <c r="K64" s="120"/>
      <c r="L64" s="120"/>
    </row>
    <row r="65" spans="2:13" x14ac:dyDescent="0.25"/>
    <row r="66" spans="2:13" ht="15" x14ac:dyDescent="0.25">
      <c r="B66" s="8" t="s">
        <v>63</v>
      </c>
    </row>
    <row r="67" spans="2:13" x14ac:dyDescent="0.25"/>
    <row r="68" spans="2:13" ht="69" customHeight="1" x14ac:dyDescent="0.25">
      <c r="B68" s="85" t="s">
        <v>64</v>
      </c>
      <c r="C68" s="85"/>
      <c r="D68" s="85"/>
      <c r="E68" s="85"/>
      <c r="F68" s="85"/>
      <c r="G68" s="85"/>
      <c r="H68" s="85"/>
      <c r="I68" s="85"/>
      <c r="J68" s="85"/>
      <c r="K68" s="85"/>
      <c r="L68" s="85"/>
    </row>
    <row r="69" spans="2:13" ht="60.95" customHeight="1" x14ac:dyDescent="0.25">
      <c r="B69" s="85" t="s">
        <v>65</v>
      </c>
      <c r="C69" s="85"/>
      <c r="D69" s="85"/>
      <c r="E69" s="85"/>
      <c r="F69" s="85"/>
      <c r="G69" s="85"/>
      <c r="H69" s="85"/>
      <c r="I69" s="85"/>
      <c r="J69" s="85"/>
      <c r="K69" s="85"/>
      <c r="L69" s="85"/>
    </row>
    <row r="70" spans="2:13" ht="50.45" customHeight="1" x14ac:dyDescent="0.25">
      <c r="B70" s="85" t="s">
        <v>66</v>
      </c>
      <c r="C70" s="85"/>
      <c r="D70" s="85"/>
      <c r="E70" s="85"/>
      <c r="F70" s="85"/>
      <c r="G70" s="85"/>
      <c r="H70" s="85"/>
      <c r="I70" s="85"/>
      <c r="J70" s="85"/>
      <c r="K70" s="85"/>
      <c r="L70" s="85"/>
    </row>
    <row r="71" spans="2:13" ht="79.5" customHeight="1" x14ac:dyDescent="0.25">
      <c r="B71" s="85" t="s">
        <v>67</v>
      </c>
      <c r="C71" s="85"/>
      <c r="D71" s="85"/>
      <c r="E71" s="85"/>
      <c r="F71" s="85"/>
      <c r="G71" s="85"/>
      <c r="H71" s="85"/>
      <c r="I71" s="85"/>
      <c r="J71" s="85"/>
      <c r="K71" s="85"/>
      <c r="L71" s="85"/>
    </row>
    <row r="72" spans="2:13" ht="68.45" customHeight="1" x14ac:dyDescent="0.25">
      <c r="B72" s="85" t="s">
        <v>68</v>
      </c>
      <c r="C72" s="85"/>
      <c r="D72" s="85"/>
      <c r="E72" s="85"/>
      <c r="F72" s="85"/>
      <c r="G72" s="85"/>
      <c r="H72" s="85"/>
      <c r="I72" s="85"/>
      <c r="J72" s="85"/>
      <c r="K72" s="85"/>
      <c r="L72" s="85"/>
    </row>
    <row r="73" spans="2:13" ht="52.5" customHeight="1" x14ac:dyDescent="0.25">
      <c r="B73" s="85" t="s">
        <v>5766</v>
      </c>
      <c r="C73" s="85"/>
      <c r="D73" s="85"/>
      <c r="E73" s="85"/>
      <c r="F73" s="85"/>
      <c r="G73" s="85"/>
      <c r="H73" s="85"/>
      <c r="I73" s="85"/>
      <c r="J73" s="85"/>
      <c r="K73" s="85"/>
      <c r="L73" s="85"/>
    </row>
    <row r="74" spans="2:13" ht="10.35" customHeight="1" thickBot="1" x14ac:dyDescent="0.3"/>
    <row r="75" spans="2:13" ht="35.450000000000003" customHeight="1" thickTop="1" thickBot="1" x14ac:dyDescent="0.3">
      <c r="B75" s="86" t="s">
        <v>69</v>
      </c>
      <c r="C75" s="86"/>
      <c r="D75" s="94" t="str">
        <f>IF(E21="","",E21)</f>
        <v/>
      </c>
      <c r="E75" s="94"/>
      <c r="F75" s="94"/>
      <c r="G75" s="94"/>
      <c r="H75" s="12" t="s">
        <v>70</v>
      </c>
      <c r="J75" s="91"/>
      <c r="K75" s="92"/>
      <c r="L75" s="93"/>
    </row>
    <row r="76" spans="2:13" ht="15.75" thickTop="1" thickBot="1" x14ac:dyDescent="0.3"/>
    <row r="77" spans="2:13" ht="38.450000000000003" customHeight="1" thickTop="1" thickBot="1" x14ac:dyDescent="0.3">
      <c r="B77" s="86" t="s">
        <v>71</v>
      </c>
      <c r="C77" s="86"/>
      <c r="D77" s="90" t="str">
        <f>IF(E11="","",E11)</f>
        <v/>
      </c>
      <c r="E77" s="90"/>
      <c r="F77" s="90"/>
      <c r="G77" s="90"/>
      <c r="H77" s="12" t="s">
        <v>70</v>
      </c>
      <c r="J77" s="91"/>
      <c r="K77" s="92"/>
      <c r="L77" s="93"/>
    </row>
    <row r="78" spans="2:13" ht="15" thickTop="1" x14ac:dyDescent="0.25"/>
    <row r="79" spans="2:13" ht="20.45" customHeight="1" x14ac:dyDescent="0.25">
      <c r="B79" s="1" t="str">
        <f>IF(K27="Auditoría Interna","-Nombre del Auditor interno:","")</f>
        <v/>
      </c>
      <c r="D79" s="84"/>
      <c r="E79" s="84"/>
      <c r="F79" s="84"/>
      <c r="G79" s="84"/>
      <c r="H79" s="12" t="str">
        <f>IF(K27="Auditoría Interna","-Firma:","")</f>
        <v/>
      </c>
      <c r="J79" s="84"/>
      <c r="K79" s="84"/>
      <c r="L79" s="84"/>
      <c r="M79" s="14">
        <f>IF(K27="Auditoría Interna",1,0)</f>
        <v>0</v>
      </c>
    </row>
    <row r="80" spans="2:13" x14ac:dyDescent="0.25"/>
    <row r="81" spans="2:12" x14ac:dyDescent="0.25">
      <c r="B81" s="89" t="s">
        <v>72</v>
      </c>
      <c r="C81" s="89"/>
      <c r="D81" s="89"/>
      <c r="E81" s="89"/>
      <c r="F81" s="89"/>
      <c r="G81" s="88">
        <f ca="1">TODAY()</f>
        <v>46085</v>
      </c>
      <c r="H81" s="88"/>
      <c r="I81" s="88"/>
      <c r="J81" s="88"/>
      <c r="K81" s="88"/>
      <c r="L81" s="88"/>
    </row>
    <row r="82" spans="2:12" x14ac:dyDescent="0.25"/>
  </sheetData>
  <sheetProtection algorithmName="SHA-512" hashValue="pb4tDyKJBe04VitqBM0M1/It67XrncKRHzWZCgjkyKwe0IGI5rFHqhjrbUqC5W7DC/uv2cFehAwWdlOTtFdfVQ==" saltValue="ZJlqF7W23dFw/9lihVrgDQ==" spinCount="100000" sheet="1" selectLockedCells="1"/>
  <mergeCells count="57">
    <mergeCell ref="B37:L37"/>
    <mergeCell ref="B41:L41"/>
    <mergeCell ref="B64:L64"/>
    <mergeCell ref="C2:K2"/>
    <mergeCell ref="C3:K3"/>
    <mergeCell ref="C4:K4"/>
    <mergeCell ref="D47:F47"/>
    <mergeCell ref="B52:D52"/>
    <mergeCell ref="F52:H52"/>
    <mergeCell ref="J52:L52"/>
    <mergeCell ref="J51:L51"/>
    <mergeCell ref="F51:H51"/>
    <mergeCell ref="B51:D51"/>
    <mergeCell ref="C7:K7"/>
    <mergeCell ref="D27:F27"/>
    <mergeCell ref="K35:L35"/>
    <mergeCell ref="K27:L27"/>
    <mergeCell ref="D35:F35"/>
    <mergeCell ref="E21:L21"/>
    <mergeCell ref="E17:H17"/>
    <mergeCell ref="K33:L33"/>
    <mergeCell ref="D29:F29"/>
    <mergeCell ref="D31:F31"/>
    <mergeCell ref="K31:L31"/>
    <mergeCell ref="D33:F33"/>
    <mergeCell ref="B73:L73"/>
    <mergeCell ref="D79:G79"/>
    <mergeCell ref="C5:K5"/>
    <mergeCell ref="B62:C62"/>
    <mergeCell ref="B23:L23"/>
    <mergeCell ref="E13:F13"/>
    <mergeCell ref="K13:L13"/>
    <mergeCell ref="E62:K62"/>
    <mergeCell ref="B43:L43"/>
    <mergeCell ref="K47:L47"/>
    <mergeCell ref="B55:L55"/>
    <mergeCell ref="B58:L58"/>
    <mergeCell ref="D49:F49"/>
    <mergeCell ref="E11:L11"/>
    <mergeCell ref="E15:H15"/>
    <mergeCell ref="E19:F19"/>
    <mergeCell ref="D50:I50"/>
    <mergeCell ref="J79:L79"/>
    <mergeCell ref="B68:L68"/>
    <mergeCell ref="B49:C49"/>
    <mergeCell ref="G81:L81"/>
    <mergeCell ref="B81:F81"/>
    <mergeCell ref="B69:L69"/>
    <mergeCell ref="B77:C77"/>
    <mergeCell ref="D77:G77"/>
    <mergeCell ref="J77:L77"/>
    <mergeCell ref="D75:G75"/>
    <mergeCell ref="J75:L75"/>
    <mergeCell ref="B75:C75"/>
    <mergeCell ref="B71:L71"/>
    <mergeCell ref="B70:L70"/>
    <mergeCell ref="B72:L72"/>
  </mergeCells>
  <conditionalFormatting sqref="D29:F29">
    <cfRule type="expression" dxfId="17" priority="26">
      <formula>$G$29</formula>
    </cfRule>
  </conditionalFormatting>
  <conditionalFormatting sqref="D31:F31">
    <cfRule type="expression" dxfId="16" priority="7">
      <formula>$G$28</formula>
    </cfRule>
  </conditionalFormatting>
  <conditionalFormatting sqref="D33:F33">
    <cfRule type="expression" dxfId="15" priority="16">
      <formula>$G$32</formula>
    </cfRule>
    <cfRule type="expression" dxfId="14" priority="18">
      <formula>$G$29</formula>
    </cfRule>
    <cfRule type="expression" dxfId="13" priority="21">
      <formula>$G$27</formula>
    </cfRule>
  </conditionalFormatting>
  <conditionalFormatting sqref="D35:F35">
    <cfRule type="expression" dxfId="12" priority="23">
      <formula>$G$28</formula>
    </cfRule>
  </conditionalFormatting>
  <conditionalFormatting sqref="D79:G79">
    <cfRule type="expression" dxfId="11" priority="5">
      <formula>$M$79</formula>
    </cfRule>
  </conditionalFormatting>
  <conditionalFormatting sqref="J79:L79">
    <cfRule type="expression" dxfId="10" priority="4">
      <formula>$M$79</formula>
    </cfRule>
  </conditionalFormatting>
  <conditionalFormatting sqref="K27:L27">
    <cfRule type="expression" dxfId="9" priority="8">
      <formula>$F$26</formula>
    </cfRule>
    <cfRule type="expression" dxfId="8" priority="9">
      <formula>$E$26</formula>
    </cfRule>
    <cfRule type="expression" dxfId="7" priority="10">
      <formula>$D$26</formula>
    </cfRule>
  </conditionalFormatting>
  <conditionalFormatting sqref="K31:L31">
    <cfRule type="expression" dxfId="6" priority="6">
      <formula>$G$28</formula>
    </cfRule>
  </conditionalFormatting>
  <conditionalFormatting sqref="K33:L33">
    <cfRule type="expression" dxfId="5" priority="15">
      <formula>$G$32</formula>
    </cfRule>
    <cfRule type="expression" dxfId="4" priority="17">
      <formula>$G$29</formula>
    </cfRule>
    <cfRule type="expression" dxfId="3" priority="20">
      <formula>$G$27</formula>
    </cfRule>
  </conditionalFormatting>
  <conditionalFormatting sqref="K35:L35">
    <cfRule type="expression" dxfId="2" priority="22">
      <formula>$G$28</formula>
    </cfRule>
  </conditionalFormatting>
  <conditionalFormatting sqref="K47:L47">
    <cfRule type="expression" dxfId="1" priority="1">
      <formula>H47="-Fecha de Fin:"</formula>
    </cfRule>
    <cfRule type="expression" dxfId="0" priority="2">
      <formula>H47&lt;&gt;" "</formula>
    </cfRule>
  </conditionalFormatting>
  <dataValidations count="8">
    <dataValidation type="list" allowBlank="1" showInputMessage="1" showErrorMessage="1" sqref="K32" xr:uid="{00000000-0002-0000-0100-000000000000}">
      <formula1>Centrazo</formula1>
    </dataValidation>
    <dataValidation type="list" allowBlank="1" showInputMessage="1" showErrorMessage="1" sqref="D31" xr:uid="{00000000-0002-0000-0100-000008000000}">
      <formula1>DRESIN</formula1>
    </dataValidation>
    <dataValidation type="list" allowBlank="1" showInputMessage="1" showErrorMessage="1" sqref="K31" xr:uid="{00000000-0002-0000-0100-000009000000}">
      <formula1>ESCUELIN</formula1>
    </dataValidation>
    <dataValidation type="list" allowBlank="1" showInputMessage="1" showErrorMessage="1" sqref="E19:F19" xr:uid="{7C07AA66-6366-4ED1-9A0C-F62553E8FC0B}">
      <formula1>"Propietario,Interino,Ascenso interino,Traslado,Descenso interino"</formula1>
    </dataValidation>
    <dataValidation type="list" allowBlank="1" showInputMessage="1" showErrorMessage="1" sqref="D33:F33 D35:F35" xr:uid="{68BAB445-7DF8-4859-82BA-1B1925E669CC}">
      <formula1>INDIRECT("Tabla3[Clase Admin]")</formula1>
    </dataValidation>
    <dataValidation type="list" allowBlank="1" showInputMessage="1" showErrorMessage="1" sqref="K33:L33" xr:uid="{2F4F8DF1-82A0-42DB-8185-646C13053B5E}">
      <formula1>INDIRECT($XFD$33)</formula1>
    </dataValidation>
    <dataValidation type="list" allowBlank="1" showInputMessage="1" showErrorMessage="1" sqref="K35:L35" xr:uid="{88F51103-2684-4B31-862B-9FF724B6EC45}">
      <formula1>INDIRECT($XFD$35)</formula1>
    </dataValidation>
    <dataValidation type="list" allowBlank="1" showInputMessage="1" showErrorMessage="1" sqref="C39" xr:uid="{47334729-95E2-478E-8220-9F982538BD68}">
      <formula1>"Sí, No"</formula1>
    </dataValidation>
  </dataValidations>
  <pageMargins left="0.70866141732283472" right="0.70866141732283472" top="0.74803149606299213" bottom="0.74803149606299213" header="0.31496062992125984" footer="0.31496062992125984"/>
  <pageSetup scale="67" orientation="portrait" r:id="rId1"/>
  <headerFooter>
    <oddFooter>&amp;RPágina &amp;P</oddFooter>
  </headerFooter>
  <rowBreaks count="2" manualBreakCount="2">
    <brk id="56" max="12" man="1"/>
    <brk id="82" max="12" man="1"/>
  </rowBreaks>
  <ignoredErrors>
    <ignoredError sqref="D75"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11</xdr:col>
                    <xdr:colOff>352425</xdr:colOff>
                    <xdr:row>48</xdr:row>
                    <xdr:rowOff>114300</xdr:rowOff>
                  </from>
                  <to>
                    <xdr:col>11</xdr:col>
                    <xdr:colOff>657225</xdr:colOff>
                    <xdr:row>49</xdr:row>
                    <xdr:rowOff>0</xdr:rowOff>
                  </to>
                </anchor>
              </controlPr>
            </control>
          </mc:Choice>
        </mc:AlternateContent>
        <mc:AlternateContent xmlns:mc="http://schemas.openxmlformats.org/markup-compatibility/2006">
          <mc:Choice Requires="x14">
            <control shapeId="2073" r:id="rId5" name="Check Box 25">
              <controlPr defaultSize="0" autoFill="0" autoLine="0" autoPict="0">
                <anchor moveWithCells="1">
                  <from>
                    <xdr:col>11</xdr:col>
                    <xdr:colOff>352425</xdr:colOff>
                    <xdr:row>61</xdr:row>
                    <xdr:rowOff>314325</xdr:rowOff>
                  </from>
                  <to>
                    <xdr:col>11</xdr:col>
                    <xdr:colOff>638175</xdr:colOff>
                    <xdr:row>62</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100-00000B000000}">
          <x14:formula1>
            <xm:f>Lista!$A$3:$A$6</xm:f>
          </x14:formula1>
          <xm:sqref>D27:F27</xm:sqref>
        </x14:dataValidation>
        <x14:dataValidation type="list" allowBlank="1" showInputMessage="1" showErrorMessage="1" xr:uid="{00000000-0002-0000-0100-00000C000000}">
          <x14:formula1>
            <xm:f>IF($D$27="Oficinas Centrales",Lista!$D$3:$D$29,IF($D$27="Direcciones Regionales",Lista!$D$30:$D$56,IF($D$27="Órganos Desconcentrados",Lista!$D$57:$D$61,Lista!$D$30:$D$56)))</xm:f>
          </x14:formula1>
          <xm:sqref>K27:L27</xm:sqref>
        </x14:dataValidation>
        <x14:dataValidation type="list" allowBlank="1" showInputMessage="1" showErrorMessage="1" xr:uid="{00000000-0002-0000-0100-00000D000000}">
          <x14:formula1>
            <xm:f>IF($D$27="Direcciones Regionales",Lista!$K$3:$K$6,Circuitazo)</xm:f>
          </x14:formula1>
          <xm:sqref>D29:F29 D32:F32</xm:sqref>
        </x14:dataValidation>
        <x14:dataValidation type="list" allowBlank="1" showInputMessage="1" showErrorMessage="1" xr:uid="{0C59CBE1-8F8A-4DFA-96BB-2C483A4553FC}">
          <x14:formula1>
            <xm:f>Lista!$F$3:$F$15</xm:f>
          </x14:formula1>
          <xm:sqref>D49:F49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X5203"/>
  <sheetViews>
    <sheetView showGridLines="0" topLeftCell="B1" workbookViewId="0">
      <selection activeCell="H21" sqref="H21"/>
    </sheetView>
  </sheetViews>
  <sheetFormatPr baseColWidth="10" defaultColWidth="10.85546875" defaultRowHeight="23.45" customHeight="1" x14ac:dyDescent="0.25"/>
  <cols>
    <col min="1" max="1" width="19.140625" style="2" customWidth="1"/>
    <col min="2" max="3" width="10.85546875" style="2"/>
    <col min="4" max="4" width="55.42578125" style="2" bestFit="1" customWidth="1"/>
    <col min="5" max="5" width="10.85546875" style="2"/>
    <col min="6" max="6" width="23.85546875" style="2" customWidth="1"/>
    <col min="7" max="7" width="27.5703125" style="2" customWidth="1"/>
    <col min="8" max="8" width="34.85546875" style="2" customWidth="1"/>
    <col min="9" max="9" width="27.5703125" style="2" customWidth="1"/>
    <col min="10" max="10" width="30.5703125" customWidth="1"/>
    <col min="11" max="12" width="10.85546875" style="2"/>
    <col min="13" max="13" width="49.7109375" style="2" bestFit="1" customWidth="1"/>
    <col min="14" max="14" width="10.140625" style="2" customWidth="1"/>
    <col min="15" max="15" width="60.7109375" style="2" bestFit="1" customWidth="1"/>
    <col min="16" max="16" width="10.85546875" style="2"/>
    <col min="17" max="17" width="10.85546875" style="2" customWidth="1"/>
    <col min="18" max="18" width="18.85546875" style="2" bestFit="1" customWidth="1"/>
    <col min="19" max="19" width="22" style="2" bestFit="1" customWidth="1"/>
    <col min="20" max="21" width="10.85546875" style="2"/>
    <col min="22" max="124" width="65.7109375" style="2" bestFit="1" customWidth="1"/>
    <col min="125" max="125" width="11.7109375" style="2" bestFit="1" customWidth="1"/>
    <col min="126" max="126" width="17.28515625" style="2" bestFit="1" customWidth="1"/>
    <col min="127" max="127" width="12.85546875" style="2" bestFit="1" customWidth="1"/>
    <col min="128" max="128" width="26.42578125" style="2" bestFit="1" customWidth="1"/>
    <col min="129" max="129" width="29.28515625" style="2" bestFit="1" customWidth="1"/>
    <col min="130" max="130" width="26.42578125" style="2" bestFit="1" customWidth="1"/>
    <col min="131" max="131" width="29.28515625" style="2" bestFit="1" customWidth="1"/>
    <col min="132" max="133" width="28.28515625" style="2" bestFit="1" customWidth="1"/>
    <col min="134" max="134" width="31" style="2" bestFit="1" customWidth="1"/>
    <col min="135" max="135" width="20.5703125" style="2" bestFit="1" customWidth="1"/>
    <col min="136" max="136" width="23.42578125" style="2" bestFit="1" customWidth="1"/>
    <col min="137" max="137" width="27.28515625" style="2" bestFit="1" customWidth="1"/>
    <col min="138" max="138" width="30.140625" style="2" bestFit="1" customWidth="1"/>
    <col min="139" max="139" width="28.42578125" style="2" bestFit="1" customWidth="1"/>
    <col min="140" max="140" width="31.140625" style="2" bestFit="1" customWidth="1"/>
    <col min="141" max="141" width="24.42578125" style="2" bestFit="1" customWidth="1"/>
    <col min="142" max="142" width="27.28515625" style="2" bestFit="1" customWidth="1"/>
    <col min="143" max="143" width="17" style="2" bestFit="1" customWidth="1"/>
    <col min="144" max="144" width="19.85546875" style="2" bestFit="1" customWidth="1"/>
    <col min="145" max="145" width="29.85546875" style="2" bestFit="1" customWidth="1"/>
    <col min="146" max="146" width="32.7109375" style="2" bestFit="1" customWidth="1"/>
    <col min="147" max="147" width="25.140625" style="2" bestFit="1" customWidth="1"/>
    <col min="148" max="148" width="27.85546875" style="2" bestFit="1" customWidth="1"/>
    <col min="149" max="149" width="31.42578125" style="2" bestFit="1" customWidth="1"/>
    <col min="150" max="150" width="34.28515625" style="2" bestFit="1" customWidth="1"/>
    <col min="151" max="151" width="20.28515625" style="2" bestFit="1" customWidth="1"/>
    <col min="152" max="152" width="23.140625" style="2" bestFit="1" customWidth="1"/>
    <col min="153" max="153" width="20.28515625" style="2" bestFit="1" customWidth="1"/>
    <col min="154" max="154" width="23.140625" style="2" bestFit="1" customWidth="1"/>
    <col min="155" max="155" width="20.28515625" style="2" bestFit="1" customWidth="1"/>
    <col min="156" max="156" width="23.140625" style="2" bestFit="1" customWidth="1"/>
    <col min="157" max="157" width="38.5703125" style="2" bestFit="1" customWidth="1"/>
    <col min="158" max="158" width="41.42578125" style="2" bestFit="1" customWidth="1"/>
    <col min="159" max="159" width="38.5703125" style="2" bestFit="1" customWidth="1"/>
    <col min="160" max="160" width="41.42578125" style="2" bestFit="1" customWidth="1"/>
    <col min="161" max="161" width="38.5703125" style="2" bestFit="1" customWidth="1"/>
    <col min="162" max="162" width="41.42578125" style="2" bestFit="1" customWidth="1"/>
    <col min="163" max="163" width="38.5703125" style="2" bestFit="1" customWidth="1"/>
    <col min="164" max="164" width="41.42578125" style="2" bestFit="1" customWidth="1"/>
    <col min="165" max="165" width="38.5703125" style="2" bestFit="1" customWidth="1"/>
    <col min="166" max="166" width="41.42578125" style="2" bestFit="1" customWidth="1"/>
    <col min="167" max="167" width="38.5703125" style="2" bestFit="1" customWidth="1"/>
    <col min="168" max="168" width="41.42578125" style="2" bestFit="1" customWidth="1"/>
    <col min="169" max="169" width="46.7109375" style="2" bestFit="1" customWidth="1"/>
    <col min="170" max="170" width="49.5703125" style="2" bestFit="1" customWidth="1"/>
    <col min="171" max="171" width="46.7109375" style="2" bestFit="1" customWidth="1"/>
    <col min="172" max="172" width="49.5703125" style="2" bestFit="1" customWidth="1"/>
    <col min="173" max="173" width="46.7109375" style="2" bestFit="1" customWidth="1"/>
    <col min="174" max="174" width="49.5703125" style="2" bestFit="1" customWidth="1"/>
    <col min="175" max="175" width="46.7109375" style="2" bestFit="1" customWidth="1"/>
    <col min="176" max="176" width="49.5703125" style="2" bestFit="1" customWidth="1"/>
    <col min="177" max="177" width="32.42578125" style="2" bestFit="1" customWidth="1"/>
    <col min="178" max="178" width="35.28515625" style="2" bestFit="1" customWidth="1"/>
    <col min="179" max="179" width="32.42578125" style="2" bestFit="1" customWidth="1"/>
    <col min="180" max="180" width="35.28515625" style="2" bestFit="1" customWidth="1"/>
    <col min="181" max="181" width="29.42578125" style="2" bestFit="1" customWidth="1"/>
    <col min="182" max="182" width="32.140625" style="2" bestFit="1" customWidth="1"/>
    <col min="183" max="183" width="37.42578125" style="2" bestFit="1" customWidth="1"/>
    <col min="184" max="184" width="40.28515625" style="2" bestFit="1" customWidth="1"/>
    <col min="185" max="185" width="41.42578125" style="2" bestFit="1" customWidth="1"/>
    <col min="186" max="186" width="44.140625" style="2" bestFit="1" customWidth="1"/>
    <col min="187" max="187" width="52.42578125" style="2" bestFit="1" customWidth="1"/>
    <col min="188" max="188" width="55.28515625" style="2" bestFit="1" customWidth="1"/>
    <col min="189" max="189" width="25.42578125" style="2" bestFit="1" customWidth="1"/>
    <col min="190" max="190" width="28.28515625" style="2" bestFit="1" customWidth="1"/>
    <col min="191" max="191" width="25.42578125" style="2" bestFit="1" customWidth="1"/>
    <col min="192" max="192" width="28.28515625" style="2" bestFit="1" customWidth="1"/>
    <col min="193" max="193" width="25.42578125" style="2" bestFit="1" customWidth="1"/>
    <col min="194" max="194" width="28.28515625" style="2" bestFit="1" customWidth="1"/>
    <col min="195" max="195" width="27.28515625" style="2" bestFit="1" customWidth="1"/>
    <col min="196" max="196" width="30.140625" style="2" bestFit="1" customWidth="1"/>
    <col min="197" max="197" width="41" style="2" bestFit="1" customWidth="1"/>
    <col min="198" max="198" width="43.85546875" style="2" bestFit="1" customWidth="1"/>
    <col min="199" max="199" width="47.42578125" style="2" bestFit="1" customWidth="1"/>
    <col min="200" max="200" width="50.28515625" style="2" bestFit="1" customWidth="1"/>
    <col min="201" max="201" width="19.28515625" style="2" bestFit="1" customWidth="1"/>
    <col min="202" max="202" width="22.140625" style="2" bestFit="1" customWidth="1"/>
    <col min="203" max="203" width="33.7109375" style="2" bestFit="1" customWidth="1"/>
    <col min="204" max="204" width="36.5703125" style="2" bestFit="1" customWidth="1"/>
    <col min="205" max="205" width="57.140625" style="2" bestFit="1" customWidth="1"/>
    <col min="206" max="206" width="59.85546875" style="2" bestFit="1" customWidth="1"/>
    <col min="207" max="207" width="29.140625" style="2" bestFit="1" customWidth="1"/>
    <col min="208" max="208" width="32" style="2" bestFit="1" customWidth="1"/>
    <col min="209" max="209" width="28.85546875" style="2" bestFit="1" customWidth="1"/>
    <col min="210" max="210" width="31.7109375" style="2" bestFit="1" customWidth="1"/>
    <col min="211" max="211" width="23.42578125" style="2" bestFit="1" customWidth="1"/>
    <col min="212" max="212" width="26.140625" style="2" bestFit="1" customWidth="1"/>
    <col min="213" max="213" width="16.7109375" style="2" bestFit="1" customWidth="1"/>
    <col min="214" max="214" width="18.7109375" style="2" bestFit="1" customWidth="1"/>
    <col min="215" max="215" width="26.5703125" style="2" bestFit="1" customWidth="1"/>
    <col min="216" max="216" width="29.42578125" style="2" bestFit="1" customWidth="1"/>
    <col min="217" max="217" width="24.42578125" style="2" bestFit="1" customWidth="1"/>
    <col min="218" max="218" width="27.28515625" style="2" bestFit="1" customWidth="1"/>
    <col min="219" max="219" width="24.42578125" style="2" bestFit="1" customWidth="1"/>
    <col min="220" max="220" width="27.28515625" style="2" bestFit="1" customWidth="1"/>
    <col min="221" max="221" width="30.140625" style="2" bestFit="1" customWidth="1"/>
    <col min="222" max="222" width="32.85546875" style="2" bestFit="1" customWidth="1"/>
    <col min="223" max="227" width="34.140625" style="2" bestFit="1" customWidth="1"/>
    <col min="228" max="228" width="37" style="2" bestFit="1" customWidth="1"/>
    <col min="229" max="238" width="34.140625" style="2" bestFit="1" customWidth="1"/>
    <col min="239" max="239" width="37" style="2" bestFit="1" customWidth="1"/>
    <col min="240" max="240" width="22.5703125" style="2" bestFit="1" customWidth="1"/>
    <col min="241" max="241" width="25.42578125" style="2" bestFit="1" customWidth="1"/>
    <col min="242" max="242" width="16.7109375" style="2" bestFit="1" customWidth="1"/>
    <col min="243" max="243" width="18.85546875" style="2" bestFit="1" customWidth="1"/>
    <col min="244" max="244" width="16.7109375" style="2" bestFit="1" customWidth="1"/>
    <col min="245" max="245" width="14" style="2" bestFit="1" customWidth="1"/>
    <col min="246" max="247" width="35.42578125" style="2" bestFit="1" customWidth="1"/>
    <col min="248" max="248" width="38.140625" style="2" bestFit="1" customWidth="1"/>
    <col min="249" max="249" width="16.7109375" style="2" bestFit="1" customWidth="1"/>
    <col min="250" max="250" width="17.85546875" style="2" bestFit="1" customWidth="1"/>
    <col min="251" max="251" width="16.7109375" style="2" bestFit="1" customWidth="1"/>
    <col min="252" max="252" width="17.85546875" style="2" bestFit="1" customWidth="1"/>
    <col min="253" max="253" width="34.28515625" style="2" bestFit="1" customWidth="1"/>
    <col min="254" max="254" width="37.140625" style="2" bestFit="1" customWidth="1"/>
    <col min="255" max="255" width="16.7109375" style="2" bestFit="1" customWidth="1"/>
    <col min="256" max="256" width="18.85546875" style="2" bestFit="1" customWidth="1"/>
    <col min="257" max="257" width="33.7109375" style="2" bestFit="1" customWidth="1"/>
    <col min="258" max="258" width="36.5703125" style="2" bestFit="1" customWidth="1"/>
    <col min="259" max="259" width="33.7109375" style="2" bestFit="1" customWidth="1"/>
    <col min="260" max="260" width="36.5703125" style="2" bestFit="1" customWidth="1"/>
    <col min="261" max="261" width="17.28515625" style="2" bestFit="1" customWidth="1"/>
    <col min="262" max="262" width="16.42578125" style="2" bestFit="1" customWidth="1"/>
    <col min="263" max="263" width="17.28515625" style="2" bestFit="1" customWidth="1"/>
    <col min="264" max="264" width="16.42578125" style="2" bestFit="1" customWidth="1"/>
    <col min="265" max="265" width="17.28515625" style="2" bestFit="1" customWidth="1"/>
    <col min="266" max="266" width="16.42578125" style="2" bestFit="1" customWidth="1"/>
    <col min="267" max="267" width="20.42578125" style="2" bestFit="1" customWidth="1"/>
    <col min="268" max="268" width="23.28515625" style="2" bestFit="1" customWidth="1"/>
    <col min="269" max="288" width="36.5703125" style="2" bestFit="1" customWidth="1"/>
    <col min="289" max="289" width="39.42578125" style="2" bestFit="1" customWidth="1"/>
    <col min="290" max="321" width="48.85546875" style="2" bestFit="1" customWidth="1"/>
    <col min="322" max="322" width="39.28515625" style="2" bestFit="1" customWidth="1"/>
    <col min="323" max="357" width="48.85546875" style="2" bestFit="1" customWidth="1"/>
    <col min="358" max="358" width="37.7109375" style="2" bestFit="1" customWidth="1"/>
    <col min="359" max="377" width="34.85546875" style="2" bestFit="1" customWidth="1"/>
    <col min="378" max="378" width="37.7109375" style="2" bestFit="1" customWidth="1"/>
    <col min="379" max="379" width="36.5703125" style="2" bestFit="1" customWidth="1"/>
    <col min="380" max="380" width="39.42578125" style="2" bestFit="1" customWidth="1"/>
    <col min="381" max="381" width="36.42578125" style="2" bestFit="1" customWidth="1"/>
    <col min="382" max="382" width="39.28515625" style="2" bestFit="1" customWidth="1"/>
    <col min="383" max="383" width="36.42578125" style="2" bestFit="1" customWidth="1"/>
    <col min="384" max="384" width="39.28515625" style="2" bestFit="1" customWidth="1"/>
    <col min="385" max="385" width="34.42578125" style="2" bestFit="1" customWidth="1"/>
    <col min="386" max="386" width="37.28515625" style="2" bestFit="1" customWidth="1"/>
    <col min="387" max="387" width="34.42578125" style="2" bestFit="1" customWidth="1"/>
    <col min="388" max="388" width="37.28515625" style="2" bestFit="1" customWidth="1"/>
    <col min="389" max="395" width="39.140625" style="2" bestFit="1" customWidth="1"/>
    <col min="396" max="396" width="42" style="2" bestFit="1" customWidth="1"/>
    <col min="397" max="411" width="39.140625" style="2" bestFit="1" customWidth="1"/>
    <col min="412" max="412" width="42" style="2" bestFit="1" customWidth="1"/>
    <col min="413" max="417" width="39.140625" style="2" bestFit="1" customWidth="1"/>
    <col min="418" max="418" width="42" style="2" bestFit="1" customWidth="1"/>
    <col min="419" max="419" width="40.42578125" style="2" bestFit="1" customWidth="1"/>
    <col min="420" max="420" width="43.140625" style="2" bestFit="1" customWidth="1"/>
    <col min="421" max="421" width="40.28515625" style="2" bestFit="1" customWidth="1"/>
    <col min="422" max="422" width="43.140625" style="2" bestFit="1" customWidth="1"/>
    <col min="423" max="423" width="38.7109375" style="2" bestFit="1" customWidth="1"/>
    <col min="424" max="424" width="41.5703125" style="2" bestFit="1" customWidth="1"/>
    <col min="425" max="425" width="29.28515625" style="2" bestFit="1" customWidth="1"/>
    <col min="426" max="426" width="32.140625" style="2" bestFit="1" customWidth="1"/>
    <col min="427" max="427" width="29.28515625" style="2" bestFit="1" customWidth="1"/>
    <col min="428" max="428" width="32.140625" style="2" bestFit="1" customWidth="1"/>
    <col min="429" max="429" width="27.85546875" style="2" bestFit="1" customWidth="1"/>
    <col min="430" max="430" width="30.7109375" style="2" bestFit="1" customWidth="1"/>
    <col min="431" max="431" width="26.140625" style="2" bestFit="1" customWidth="1"/>
    <col min="432" max="432" width="28.85546875" style="2" bestFit="1" customWidth="1"/>
    <col min="433" max="433" width="34.42578125" style="2" bestFit="1" customWidth="1"/>
    <col min="434" max="434" width="37.140625" style="2" bestFit="1" customWidth="1"/>
    <col min="435" max="435" width="18.140625" style="2" bestFit="1" customWidth="1"/>
    <col min="436" max="436" width="21" style="2" bestFit="1" customWidth="1"/>
    <col min="437" max="437" width="21.7109375" style="2" bestFit="1" customWidth="1"/>
    <col min="438" max="438" width="24.5703125" style="2" bestFit="1" customWidth="1"/>
    <col min="439" max="439" width="24.140625" style="2" bestFit="1" customWidth="1"/>
    <col min="440" max="440" width="27" style="2" bestFit="1" customWidth="1"/>
    <col min="441" max="441" width="21.7109375" style="2" bestFit="1" customWidth="1"/>
    <col min="442" max="442" width="24.5703125" style="2" bestFit="1" customWidth="1"/>
    <col min="443" max="443" width="23.28515625" style="2" bestFit="1" customWidth="1"/>
    <col min="444" max="444" width="26.140625" style="2" bestFit="1" customWidth="1"/>
    <col min="445" max="451" width="32.7109375" style="2" bestFit="1" customWidth="1"/>
    <col min="452" max="452" width="34.85546875" style="2" bestFit="1" customWidth="1"/>
    <col min="453" max="453" width="32.140625" style="2" bestFit="1" customWidth="1"/>
    <col min="454" max="454" width="34.85546875" style="2" bestFit="1" customWidth="1"/>
    <col min="455" max="464" width="32.7109375" style="2" bestFit="1" customWidth="1"/>
    <col min="465" max="465" width="34.85546875" style="2" bestFit="1" customWidth="1"/>
    <col min="466" max="466" width="35.140625" style="2" bestFit="1" customWidth="1"/>
    <col min="467" max="467" width="37.85546875" style="2" bestFit="1" customWidth="1"/>
    <col min="468" max="468" width="35.140625" style="2" bestFit="1" customWidth="1"/>
    <col min="469" max="469" width="37.85546875" style="2" bestFit="1" customWidth="1"/>
    <col min="470" max="470" width="31.5703125" style="2" bestFit="1" customWidth="1"/>
    <col min="471" max="471" width="34.42578125" style="2" bestFit="1" customWidth="1"/>
    <col min="472" max="474" width="33.85546875" style="2" bestFit="1" customWidth="1"/>
    <col min="475" max="475" width="34.42578125" style="2" bestFit="1" customWidth="1"/>
    <col min="476" max="476" width="33.85546875" style="2" bestFit="1" customWidth="1"/>
    <col min="477" max="477" width="34.42578125" style="2" bestFit="1" customWidth="1"/>
    <col min="478" max="481" width="43.85546875" style="2" bestFit="1" customWidth="1"/>
    <col min="482" max="482" width="46.7109375" style="2" bestFit="1" customWidth="1"/>
    <col min="483" max="484" width="43.85546875" style="2" bestFit="1" customWidth="1"/>
    <col min="485" max="485" width="46.7109375" style="2" bestFit="1" customWidth="1"/>
    <col min="486" max="486" width="36.5703125" style="2" bestFit="1" customWidth="1"/>
    <col min="487" max="487" width="39.42578125" style="2" bestFit="1" customWidth="1"/>
    <col min="488" max="488" width="36.5703125" style="2" bestFit="1" customWidth="1"/>
    <col min="489" max="489" width="39.42578125" style="2" bestFit="1" customWidth="1"/>
    <col min="490" max="490" width="16.7109375" style="2" bestFit="1" customWidth="1"/>
    <col min="491" max="491" width="16.140625" style="2" bestFit="1" customWidth="1"/>
    <col min="492" max="492" width="11.7109375" style="2" bestFit="1" customWidth="1"/>
    <col min="493" max="16384" width="10.85546875" style="2"/>
  </cols>
  <sheetData>
    <row r="1" spans="1:492" ht="23.45" customHeight="1" x14ac:dyDescent="0.25">
      <c r="E1" s="137" t="s">
        <v>73</v>
      </c>
      <c r="F1" s="137"/>
      <c r="G1" s="137"/>
      <c r="H1" s="137"/>
      <c r="I1" s="137"/>
      <c r="J1" s="137"/>
      <c r="Q1" s="63" t="s">
        <v>74</v>
      </c>
      <c r="R1" s="63" t="s">
        <v>75</v>
      </c>
      <c r="S1" s="63" t="s">
        <v>76</v>
      </c>
    </row>
    <row r="2" spans="1:492" ht="23.45" customHeight="1" x14ac:dyDescent="0.25">
      <c r="A2" s="15" t="s">
        <v>77</v>
      </c>
      <c r="B2" s="15" t="s">
        <v>78</v>
      </c>
      <c r="C2" s="15" t="s">
        <v>79</v>
      </c>
      <c r="D2" s="16" t="s">
        <v>80</v>
      </c>
      <c r="E2" s="15" t="s">
        <v>81</v>
      </c>
      <c r="F2" s="15" t="s">
        <v>82</v>
      </c>
      <c r="G2" s="15" t="s">
        <v>83</v>
      </c>
      <c r="H2" s="15" t="s">
        <v>84</v>
      </c>
      <c r="I2" s="15" t="s">
        <v>85</v>
      </c>
      <c r="J2" s="15" t="s">
        <v>86</v>
      </c>
      <c r="K2" s="15" t="s">
        <v>87</v>
      </c>
      <c r="M2" s="2" t="s">
        <v>88</v>
      </c>
      <c r="N2" s="2" t="s">
        <v>89</v>
      </c>
      <c r="O2" s="2" t="s">
        <v>90</v>
      </c>
      <c r="Q2" s="63" t="s">
        <v>91</v>
      </c>
      <c r="R2" s="63" t="s">
        <v>91</v>
      </c>
      <c r="S2" s="63" t="s">
        <v>92</v>
      </c>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row>
    <row r="3" spans="1:492" ht="23.45" customHeight="1" x14ac:dyDescent="0.25">
      <c r="A3" s="2" t="s">
        <v>93</v>
      </c>
      <c r="D3" s="18" t="s">
        <v>94</v>
      </c>
      <c r="E3" s="26" t="s">
        <v>95</v>
      </c>
      <c r="F3" s="2" t="s">
        <v>5762</v>
      </c>
      <c r="G3" s="2" t="s">
        <v>96</v>
      </c>
      <c r="H3" s="2" t="s">
        <v>97</v>
      </c>
      <c r="I3" s="2" t="s">
        <v>98</v>
      </c>
      <c r="J3" s="2" t="s">
        <v>99</v>
      </c>
      <c r="K3" s="2" t="s">
        <v>100</v>
      </c>
      <c r="M3" s="44" t="s">
        <v>101</v>
      </c>
      <c r="N3" s="44" t="s">
        <v>102</v>
      </c>
      <c r="O3" s="45" t="s">
        <v>103</v>
      </c>
      <c r="Q3" s="63" t="s">
        <v>91</v>
      </c>
      <c r="R3" s="63" t="s">
        <v>91</v>
      </c>
      <c r="S3" s="63" t="s">
        <v>104</v>
      </c>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c r="IZ3"/>
      <c r="JA3"/>
      <c r="JB3"/>
      <c r="JC3"/>
      <c r="JD3"/>
      <c r="JE3"/>
      <c r="JF3"/>
      <c r="JG3"/>
      <c r="JH3"/>
      <c r="JI3"/>
      <c r="JJ3"/>
      <c r="JK3"/>
      <c r="JL3"/>
      <c r="JM3"/>
      <c r="JN3"/>
      <c r="JO3"/>
      <c r="JP3"/>
      <c r="JQ3"/>
      <c r="JR3"/>
      <c r="JS3"/>
      <c r="JT3"/>
      <c r="JU3"/>
      <c r="JV3"/>
      <c r="JW3"/>
      <c r="JX3"/>
      <c r="JY3"/>
      <c r="JZ3"/>
      <c r="KA3"/>
      <c r="KB3"/>
      <c r="KC3"/>
      <c r="KD3"/>
      <c r="KE3"/>
      <c r="KF3"/>
      <c r="KG3"/>
      <c r="KH3"/>
      <c r="KI3"/>
      <c r="KJ3"/>
      <c r="KK3"/>
      <c r="KL3"/>
      <c r="KM3"/>
      <c r="KN3"/>
      <c r="KO3"/>
      <c r="KP3"/>
      <c r="KQ3"/>
      <c r="KR3"/>
      <c r="KS3"/>
      <c r="KT3"/>
      <c r="KU3"/>
      <c r="KV3"/>
      <c r="KW3"/>
      <c r="KX3"/>
      <c r="KY3"/>
      <c r="KZ3"/>
      <c r="LA3"/>
      <c r="LB3"/>
      <c r="LC3"/>
      <c r="LD3"/>
      <c r="LE3"/>
      <c r="LF3"/>
      <c r="LG3"/>
      <c r="LH3"/>
      <c r="LI3"/>
      <c r="LJ3"/>
      <c r="LK3"/>
      <c r="LL3"/>
      <c r="LM3"/>
      <c r="LN3"/>
      <c r="LO3"/>
      <c r="LP3"/>
      <c r="LQ3"/>
      <c r="LR3"/>
      <c r="LS3"/>
      <c r="LT3"/>
      <c r="LU3"/>
      <c r="LV3"/>
      <c r="LW3"/>
      <c r="LX3"/>
      <c r="LY3"/>
      <c r="LZ3"/>
      <c r="MA3"/>
      <c r="MB3"/>
      <c r="MC3"/>
      <c r="MD3"/>
      <c r="ME3"/>
      <c r="MF3"/>
      <c r="MG3"/>
      <c r="MH3"/>
      <c r="MI3"/>
      <c r="MJ3"/>
      <c r="MK3"/>
      <c r="ML3"/>
      <c r="MM3"/>
      <c r="MN3"/>
      <c r="MO3"/>
      <c r="MP3"/>
      <c r="MQ3"/>
      <c r="MR3"/>
      <c r="MS3"/>
      <c r="MT3"/>
      <c r="MU3"/>
      <c r="MV3"/>
      <c r="MW3"/>
      <c r="MX3"/>
      <c r="MY3"/>
      <c r="MZ3"/>
      <c r="NA3"/>
      <c r="NB3"/>
      <c r="NC3"/>
      <c r="ND3"/>
      <c r="NE3"/>
      <c r="NF3"/>
      <c r="NG3"/>
      <c r="NH3"/>
      <c r="NI3"/>
      <c r="NJ3"/>
      <c r="NK3"/>
      <c r="NL3"/>
      <c r="NM3"/>
      <c r="NN3"/>
      <c r="NO3"/>
      <c r="NP3"/>
      <c r="NQ3"/>
      <c r="NR3"/>
      <c r="NS3"/>
      <c r="NT3"/>
      <c r="NU3"/>
      <c r="NV3"/>
      <c r="NW3"/>
      <c r="NX3"/>
      <c r="NY3"/>
      <c r="NZ3"/>
      <c r="OA3"/>
      <c r="OB3"/>
      <c r="OC3"/>
      <c r="OD3"/>
      <c r="OE3"/>
      <c r="OF3"/>
      <c r="OG3"/>
      <c r="OH3"/>
      <c r="OI3"/>
      <c r="OJ3"/>
      <c r="OK3"/>
      <c r="OL3"/>
      <c r="OM3"/>
      <c r="ON3"/>
      <c r="OO3"/>
      <c r="OP3"/>
      <c r="OQ3"/>
      <c r="OR3"/>
      <c r="OS3"/>
      <c r="OT3"/>
      <c r="OU3"/>
      <c r="OV3"/>
      <c r="OW3"/>
      <c r="OX3"/>
      <c r="OY3"/>
      <c r="OZ3"/>
      <c r="PA3"/>
      <c r="PB3"/>
      <c r="PC3"/>
      <c r="PD3"/>
      <c r="PE3"/>
      <c r="PF3"/>
      <c r="PG3"/>
      <c r="PH3"/>
      <c r="PI3"/>
      <c r="PJ3"/>
      <c r="PK3"/>
      <c r="PL3"/>
      <c r="PM3"/>
      <c r="PN3"/>
      <c r="PO3"/>
      <c r="PP3"/>
      <c r="PQ3"/>
      <c r="PR3"/>
      <c r="PS3"/>
      <c r="PT3"/>
      <c r="PU3"/>
      <c r="PV3"/>
      <c r="PW3"/>
      <c r="PX3"/>
      <c r="PY3"/>
      <c r="PZ3"/>
      <c r="QA3"/>
      <c r="QB3"/>
      <c r="QC3"/>
      <c r="QD3"/>
      <c r="QE3"/>
      <c r="QF3"/>
      <c r="QG3"/>
      <c r="QH3"/>
      <c r="QI3"/>
      <c r="QJ3"/>
      <c r="QK3"/>
      <c r="QL3"/>
      <c r="QM3"/>
      <c r="QN3"/>
      <c r="QO3"/>
      <c r="QP3"/>
      <c r="QQ3"/>
      <c r="QR3"/>
      <c r="QS3"/>
      <c r="QT3"/>
      <c r="QU3"/>
      <c r="QV3"/>
      <c r="QW3"/>
      <c r="QX3"/>
      <c r="QY3"/>
      <c r="QZ3"/>
      <c r="RA3"/>
      <c r="RB3"/>
      <c r="RC3"/>
      <c r="RD3"/>
      <c r="RE3"/>
      <c r="RF3"/>
      <c r="RG3"/>
      <c r="RH3"/>
      <c r="RI3"/>
      <c r="RJ3"/>
      <c r="RK3"/>
      <c r="RL3"/>
      <c r="RM3"/>
      <c r="RN3"/>
      <c r="RO3"/>
      <c r="RP3"/>
      <c r="RQ3"/>
      <c r="RR3"/>
      <c r="RS3"/>
      <c r="RT3"/>
      <c r="RU3"/>
      <c r="RV3"/>
      <c r="RW3"/>
      <c r="RX3"/>
    </row>
    <row r="4" spans="1:492" ht="23.45" customHeight="1" thickBot="1" x14ac:dyDescent="0.3">
      <c r="A4" s="2" t="s">
        <v>105</v>
      </c>
      <c r="D4" s="19" t="s">
        <v>106</v>
      </c>
      <c r="E4" s="26" t="s">
        <v>107</v>
      </c>
      <c r="F4" s="2" t="s">
        <v>5763</v>
      </c>
      <c r="G4" s="2" t="s">
        <v>108</v>
      </c>
      <c r="H4" s="2" t="s">
        <v>109</v>
      </c>
      <c r="I4" s="2" t="s">
        <v>110</v>
      </c>
      <c r="J4" s="2" t="s">
        <v>99</v>
      </c>
      <c r="K4" s="2" t="s">
        <v>111</v>
      </c>
      <c r="M4" s="44" t="s">
        <v>101</v>
      </c>
      <c r="N4" s="44" t="s">
        <v>102</v>
      </c>
      <c r="O4" s="45" t="s">
        <v>112</v>
      </c>
      <c r="Q4" s="63" t="s">
        <v>91</v>
      </c>
      <c r="R4" s="63" t="s">
        <v>91</v>
      </c>
      <c r="S4" s="63" t="s">
        <v>113</v>
      </c>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c r="IW4"/>
      <c r="IX4"/>
      <c r="IY4"/>
      <c r="IZ4"/>
      <c r="JA4"/>
      <c r="JB4"/>
      <c r="JC4"/>
      <c r="JD4"/>
      <c r="JE4"/>
      <c r="JF4"/>
      <c r="JG4"/>
      <c r="JH4"/>
      <c r="JI4"/>
      <c r="JJ4"/>
      <c r="JK4"/>
      <c r="JL4"/>
      <c r="JM4"/>
      <c r="JN4"/>
      <c r="JO4"/>
      <c r="JP4"/>
      <c r="JQ4"/>
      <c r="JR4"/>
      <c r="JS4"/>
      <c r="JT4"/>
      <c r="JU4"/>
      <c r="JV4"/>
      <c r="JW4"/>
      <c r="JX4"/>
      <c r="JY4"/>
      <c r="JZ4"/>
      <c r="KA4"/>
      <c r="KB4"/>
      <c r="KC4"/>
      <c r="KD4"/>
      <c r="KE4"/>
      <c r="KF4"/>
      <c r="KG4"/>
      <c r="KH4"/>
      <c r="KI4"/>
      <c r="KJ4"/>
      <c r="KK4"/>
      <c r="KL4"/>
      <c r="KM4"/>
      <c r="KN4"/>
      <c r="KO4"/>
      <c r="KP4"/>
      <c r="KQ4"/>
      <c r="KR4"/>
      <c r="KS4"/>
      <c r="KT4"/>
      <c r="KU4"/>
      <c r="KV4"/>
      <c r="KW4"/>
      <c r="KX4"/>
      <c r="KY4"/>
      <c r="KZ4"/>
      <c r="LA4"/>
      <c r="LB4"/>
      <c r="LC4"/>
      <c r="LD4"/>
      <c r="LE4"/>
      <c r="LF4"/>
      <c r="LG4"/>
      <c r="LH4"/>
      <c r="LI4"/>
      <c r="LJ4"/>
      <c r="LK4"/>
      <c r="LL4"/>
      <c r="LM4"/>
      <c r="LN4"/>
      <c r="LO4"/>
      <c r="LP4"/>
      <c r="LQ4"/>
      <c r="LR4"/>
      <c r="LS4"/>
      <c r="LT4"/>
      <c r="LU4"/>
      <c r="LV4"/>
      <c r="LW4"/>
      <c r="LX4"/>
      <c r="LY4"/>
      <c r="LZ4"/>
      <c r="MA4"/>
      <c r="MB4"/>
      <c r="MC4"/>
      <c r="MD4"/>
      <c r="ME4"/>
      <c r="MF4"/>
      <c r="MG4"/>
      <c r="MH4"/>
      <c r="MI4"/>
      <c r="MJ4"/>
      <c r="MK4"/>
      <c r="ML4"/>
      <c r="MM4"/>
      <c r="MN4"/>
      <c r="MO4"/>
      <c r="MP4"/>
      <c r="MQ4"/>
      <c r="MR4"/>
      <c r="MS4"/>
      <c r="MT4"/>
      <c r="MU4"/>
      <c r="MV4"/>
      <c r="MW4"/>
      <c r="MX4"/>
      <c r="MY4"/>
      <c r="MZ4"/>
      <c r="NA4"/>
      <c r="NB4"/>
      <c r="NC4"/>
      <c r="ND4"/>
      <c r="NE4"/>
      <c r="NF4"/>
      <c r="NG4"/>
      <c r="NH4"/>
      <c r="NI4"/>
      <c r="NJ4"/>
      <c r="NK4"/>
      <c r="NL4"/>
      <c r="NM4"/>
      <c r="NN4"/>
      <c r="NO4"/>
      <c r="NP4"/>
      <c r="NQ4"/>
      <c r="NR4"/>
      <c r="NS4"/>
      <c r="NT4"/>
      <c r="NU4"/>
      <c r="NV4"/>
      <c r="NW4"/>
      <c r="NX4"/>
      <c r="NY4"/>
      <c r="NZ4"/>
      <c r="OA4"/>
      <c r="OB4"/>
      <c r="OC4"/>
      <c r="OD4"/>
      <c r="OE4"/>
      <c r="OF4"/>
      <c r="OG4"/>
      <c r="OH4"/>
      <c r="OI4"/>
      <c r="OJ4"/>
      <c r="OK4"/>
      <c r="OL4"/>
      <c r="OM4"/>
      <c r="ON4"/>
      <c r="OO4"/>
      <c r="OP4"/>
      <c r="OQ4"/>
      <c r="OR4"/>
      <c r="OS4"/>
      <c r="OT4"/>
      <c r="OU4"/>
      <c r="OV4"/>
      <c r="OW4"/>
      <c r="OX4"/>
      <c r="OY4"/>
      <c r="OZ4"/>
      <c r="PA4"/>
      <c r="PB4"/>
      <c r="PC4"/>
      <c r="PD4"/>
      <c r="PE4"/>
      <c r="PF4"/>
      <c r="PG4"/>
      <c r="PH4"/>
      <c r="PI4"/>
      <c r="PJ4"/>
      <c r="PK4"/>
      <c r="PL4"/>
      <c r="PM4"/>
      <c r="PN4"/>
      <c r="PO4"/>
      <c r="PP4"/>
      <c r="PQ4"/>
      <c r="PR4"/>
      <c r="PS4"/>
      <c r="PT4"/>
      <c r="PU4"/>
      <c r="PV4"/>
      <c r="PW4"/>
      <c r="PX4"/>
      <c r="PY4"/>
      <c r="PZ4"/>
      <c r="QA4"/>
      <c r="QB4"/>
      <c r="QC4"/>
      <c r="QD4"/>
      <c r="QE4"/>
      <c r="QF4"/>
      <c r="QG4"/>
      <c r="QH4"/>
      <c r="QI4"/>
      <c r="QJ4"/>
      <c r="QK4"/>
      <c r="QL4"/>
      <c r="QM4"/>
      <c r="QN4"/>
      <c r="QO4"/>
      <c r="QP4"/>
      <c r="QQ4"/>
      <c r="QR4"/>
      <c r="QS4"/>
      <c r="QT4"/>
      <c r="QU4"/>
      <c r="QV4"/>
      <c r="QW4"/>
      <c r="QX4"/>
      <c r="QY4"/>
      <c r="QZ4"/>
      <c r="RA4"/>
      <c r="RB4"/>
      <c r="RC4"/>
      <c r="RD4"/>
      <c r="RE4"/>
      <c r="RF4"/>
      <c r="RG4"/>
      <c r="RH4"/>
      <c r="RI4"/>
      <c r="RJ4"/>
      <c r="RK4"/>
      <c r="RL4"/>
      <c r="RM4"/>
      <c r="RN4"/>
      <c r="RO4"/>
      <c r="RP4"/>
      <c r="RQ4"/>
      <c r="RR4"/>
      <c r="RS4"/>
      <c r="RT4"/>
      <c r="RU4"/>
      <c r="RV4"/>
      <c r="RW4"/>
      <c r="RX4"/>
    </row>
    <row r="5" spans="1:492" ht="23.45" customHeight="1" thickBot="1" x14ac:dyDescent="0.3">
      <c r="A5" s="2" t="s">
        <v>114</v>
      </c>
      <c r="D5" s="20" t="s">
        <v>115</v>
      </c>
      <c r="E5" s="26" t="s">
        <v>116</v>
      </c>
      <c r="F5" s="2" t="s">
        <v>117</v>
      </c>
      <c r="G5" s="2" t="s">
        <v>118</v>
      </c>
      <c r="H5" s="2" t="s">
        <v>119</v>
      </c>
      <c r="I5" s="6" t="s">
        <v>120</v>
      </c>
      <c r="J5" s="7" t="s">
        <v>121</v>
      </c>
      <c r="K5" s="2" t="s">
        <v>122</v>
      </c>
      <c r="M5" s="44" t="s">
        <v>101</v>
      </c>
      <c r="N5" s="44" t="s">
        <v>102</v>
      </c>
      <c r="O5" s="45" t="s">
        <v>123</v>
      </c>
      <c r="Q5" s="63" t="s">
        <v>91</v>
      </c>
      <c r="R5" s="63" t="s">
        <v>91</v>
      </c>
      <c r="S5" s="63" t="s">
        <v>124</v>
      </c>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row>
    <row r="6" spans="1:492" ht="23.45" customHeight="1" thickBot="1" x14ac:dyDescent="0.3">
      <c r="A6" s="2" t="s">
        <v>51</v>
      </c>
      <c r="D6" s="21" t="s">
        <v>125</v>
      </c>
      <c r="E6" s="26" t="s">
        <v>126</v>
      </c>
      <c r="F6" s="2" t="s">
        <v>127</v>
      </c>
      <c r="G6" s="2" t="s">
        <v>118</v>
      </c>
      <c r="H6" s="2" t="s">
        <v>128</v>
      </c>
      <c r="I6" s="6" t="s">
        <v>129</v>
      </c>
      <c r="J6" s="7" t="s">
        <v>121</v>
      </c>
      <c r="K6" s="2" t="s">
        <v>130</v>
      </c>
      <c r="M6" s="44" t="s">
        <v>101</v>
      </c>
      <c r="N6" s="44" t="s">
        <v>102</v>
      </c>
      <c r="O6" s="45" t="s">
        <v>131</v>
      </c>
      <c r="Q6" s="63" t="s">
        <v>91</v>
      </c>
      <c r="R6" s="63" t="s">
        <v>91</v>
      </c>
      <c r="S6" s="63" t="s">
        <v>132</v>
      </c>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row>
    <row r="7" spans="1:492" ht="23.45" customHeight="1" thickBot="1" x14ac:dyDescent="0.3">
      <c r="D7" s="21" t="s">
        <v>133</v>
      </c>
      <c r="E7" s="26" t="s">
        <v>134</v>
      </c>
      <c r="F7" s="2" t="s">
        <v>135</v>
      </c>
      <c r="G7" s="2" t="s">
        <v>136</v>
      </c>
      <c r="H7" s="2" t="s">
        <v>137</v>
      </c>
      <c r="I7" s="2" t="s">
        <v>138</v>
      </c>
      <c r="J7" s="2" t="s">
        <v>139</v>
      </c>
      <c r="M7" s="44" t="s">
        <v>101</v>
      </c>
      <c r="N7" s="44" t="s">
        <v>102</v>
      </c>
      <c r="O7" s="45" t="s">
        <v>140</v>
      </c>
      <c r="Q7" s="63" t="s">
        <v>91</v>
      </c>
      <c r="R7" s="63" t="s">
        <v>91</v>
      </c>
      <c r="S7" s="63" t="s">
        <v>141</v>
      </c>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row>
    <row r="8" spans="1:492" ht="23.45" customHeight="1" thickBot="1" x14ac:dyDescent="0.3">
      <c r="D8" s="21" t="s">
        <v>142</v>
      </c>
      <c r="E8" s="26" t="s">
        <v>143</v>
      </c>
      <c r="F8" s="2" t="s">
        <v>144</v>
      </c>
      <c r="G8" s="2" t="s">
        <v>145</v>
      </c>
      <c r="H8" s="2" t="s">
        <v>137</v>
      </c>
      <c r="I8" s="2" t="s">
        <v>138</v>
      </c>
      <c r="J8" s="2" t="s">
        <v>146</v>
      </c>
      <c r="M8" s="44" t="s">
        <v>101</v>
      </c>
      <c r="N8" s="44" t="s">
        <v>102</v>
      </c>
      <c r="O8" s="45" t="s">
        <v>147</v>
      </c>
      <c r="Q8" s="63" t="s">
        <v>91</v>
      </c>
      <c r="R8" s="63" t="s">
        <v>91</v>
      </c>
      <c r="S8" s="63" t="s">
        <v>148</v>
      </c>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row>
    <row r="9" spans="1:492" ht="23.45" customHeight="1" thickBot="1" x14ac:dyDescent="0.3">
      <c r="D9" s="21" t="s">
        <v>149</v>
      </c>
      <c r="E9" s="26" t="s">
        <v>150</v>
      </c>
      <c r="F9" s="2" t="s">
        <v>151</v>
      </c>
      <c r="G9" s="2" t="s">
        <v>152</v>
      </c>
      <c r="H9" s="2" t="s">
        <v>137</v>
      </c>
      <c r="I9" s="2" t="s">
        <v>138</v>
      </c>
      <c r="J9" s="5" t="s">
        <v>153</v>
      </c>
      <c r="M9" s="44" t="s">
        <v>101</v>
      </c>
      <c r="N9" s="44" t="s">
        <v>102</v>
      </c>
      <c r="O9" s="45" t="s">
        <v>154</v>
      </c>
      <c r="Q9" s="63" t="s">
        <v>91</v>
      </c>
      <c r="R9" s="63" t="s">
        <v>91</v>
      </c>
      <c r="S9" s="63" t="s">
        <v>155</v>
      </c>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row>
    <row r="10" spans="1:492" ht="23.45" customHeight="1" thickBot="1" x14ac:dyDescent="0.3">
      <c r="D10" s="21" t="s">
        <v>156</v>
      </c>
      <c r="E10" s="26" t="s">
        <v>157</v>
      </c>
      <c r="F10" s="2" t="s">
        <v>158</v>
      </c>
      <c r="G10" s="2" t="s">
        <v>159</v>
      </c>
      <c r="H10" s="2" t="s">
        <v>160</v>
      </c>
      <c r="I10" s="2" t="s">
        <v>161</v>
      </c>
      <c r="J10" s="2" t="s">
        <v>162</v>
      </c>
      <c r="M10" s="44" t="s">
        <v>101</v>
      </c>
      <c r="N10" s="44" t="s">
        <v>102</v>
      </c>
      <c r="O10" s="45" t="s">
        <v>163</v>
      </c>
      <c r="Q10" s="63" t="s">
        <v>91</v>
      </c>
      <c r="R10" s="63" t="s">
        <v>91</v>
      </c>
      <c r="S10" s="63" t="s">
        <v>164</v>
      </c>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row>
    <row r="11" spans="1:492" ht="23.45" customHeight="1" thickBot="1" x14ac:dyDescent="0.3">
      <c r="D11" s="21" t="s">
        <v>165</v>
      </c>
      <c r="E11" s="26" t="s">
        <v>166</v>
      </c>
      <c r="F11" s="80" t="s">
        <v>5768</v>
      </c>
      <c r="G11" s="80" t="s">
        <v>5770</v>
      </c>
      <c r="H11" s="80" t="s">
        <v>167</v>
      </c>
      <c r="I11" s="80" t="s">
        <v>168</v>
      </c>
      <c r="J11" s="80" t="s">
        <v>169</v>
      </c>
      <c r="M11" s="44" t="s">
        <v>101</v>
      </c>
      <c r="N11" s="44" t="s">
        <v>102</v>
      </c>
      <c r="O11" s="45" t="s">
        <v>170</v>
      </c>
      <c r="Q11" s="63" t="s">
        <v>91</v>
      </c>
      <c r="R11" s="63" t="s">
        <v>91</v>
      </c>
      <c r="S11" s="63" t="s">
        <v>171</v>
      </c>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row>
    <row r="12" spans="1:492" ht="23.45" customHeight="1" thickBot="1" x14ac:dyDescent="0.3">
      <c r="D12" s="21" t="s">
        <v>172</v>
      </c>
      <c r="E12" s="26" t="s">
        <v>173</v>
      </c>
      <c r="F12" s="2" t="s">
        <v>174</v>
      </c>
      <c r="G12" s="2" t="s">
        <v>175</v>
      </c>
      <c r="H12" s="2" t="s">
        <v>167</v>
      </c>
      <c r="I12" s="2" t="s">
        <v>161</v>
      </c>
      <c r="J12" s="2" t="s">
        <v>176</v>
      </c>
      <c r="M12" s="44" t="s">
        <v>101</v>
      </c>
      <c r="N12" s="44" t="s">
        <v>102</v>
      </c>
      <c r="O12" s="45" t="s">
        <v>177</v>
      </c>
      <c r="Q12" s="63" t="s">
        <v>91</v>
      </c>
      <c r="R12" s="63" t="s">
        <v>91</v>
      </c>
      <c r="S12" s="63" t="s">
        <v>178</v>
      </c>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row>
    <row r="13" spans="1:492" ht="23.45" customHeight="1" thickBot="1" x14ac:dyDescent="0.3">
      <c r="D13" s="21" t="s">
        <v>179</v>
      </c>
      <c r="E13" s="26" t="s">
        <v>180</v>
      </c>
      <c r="F13" s="2" t="s">
        <v>181</v>
      </c>
      <c r="G13" s="2" t="s">
        <v>182</v>
      </c>
      <c r="H13" s="2" t="s">
        <v>183</v>
      </c>
      <c r="I13" s="2" t="s">
        <v>184</v>
      </c>
      <c r="J13" s="2" t="s">
        <v>185</v>
      </c>
      <c r="M13" s="44" t="s">
        <v>101</v>
      </c>
      <c r="N13" s="44" t="s">
        <v>102</v>
      </c>
      <c r="O13" s="45" t="s">
        <v>186</v>
      </c>
      <c r="Q13" s="63" t="s">
        <v>91</v>
      </c>
      <c r="R13" s="63" t="s">
        <v>187</v>
      </c>
      <c r="S13" s="63" t="s">
        <v>187</v>
      </c>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row>
    <row r="14" spans="1:492" ht="23.45" customHeight="1" thickBot="1" x14ac:dyDescent="0.3">
      <c r="D14" s="21" t="s">
        <v>188</v>
      </c>
      <c r="E14" s="26" t="s">
        <v>189</v>
      </c>
      <c r="F14" s="2" t="s">
        <v>5764</v>
      </c>
      <c r="G14" s="2" t="s">
        <v>5772</v>
      </c>
      <c r="H14" s="2" t="s">
        <v>5773</v>
      </c>
      <c r="I14" s="2" t="s">
        <v>5765</v>
      </c>
      <c r="M14" s="44" t="s">
        <v>101</v>
      </c>
      <c r="N14" s="44" t="s">
        <v>102</v>
      </c>
      <c r="O14" s="45" t="s">
        <v>190</v>
      </c>
      <c r="Q14" s="63" t="s">
        <v>91</v>
      </c>
      <c r="R14" s="63" t="s">
        <v>187</v>
      </c>
      <c r="S14" s="63" t="s">
        <v>191</v>
      </c>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row>
    <row r="15" spans="1:492" ht="23.45" customHeight="1" thickBot="1" x14ac:dyDescent="0.3">
      <c r="D15" s="21" t="s">
        <v>192</v>
      </c>
      <c r="E15" s="26" t="s">
        <v>193</v>
      </c>
      <c r="F15" s="2" t="s">
        <v>5771</v>
      </c>
      <c r="G15" s="2" t="s">
        <v>5769</v>
      </c>
      <c r="H15" s="2" t="s">
        <v>167</v>
      </c>
      <c r="I15" s="2" t="s">
        <v>168</v>
      </c>
      <c r="J15" s="79" t="s">
        <v>169</v>
      </c>
      <c r="M15" s="44" t="s">
        <v>101</v>
      </c>
      <c r="N15" s="44" t="s">
        <v>102</v>
      </c>
      <c r="O15" s="76" t="s">
        <v>194</v>
      </c>
      <c r="Q15" s="63" t="s">
        <v>91</v>
      </c>
      <c r="R15" s="63" t="s">
        <v>187</v>
      </c>
      <c r="S15" s="63" t="s">
        <v>195</v>
      </c>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row>
    <row r="16" spans="1:492" ht="23.45" customHeight="1" thickBot="1" x14ac:dyDescent="0.3">
      <c r="D16" s="21" t="s">
        <v>196</v>
      </c>
      <c r="E16" s="26" t="s">
        <v>197</v>
      </c>
      <c r="M16" s="44" t="s">
        <v>101</v>
      </c>
      <c r="N16" s="44" t="s">
        <v>102</v>
      </c>
      <c r="O16" s="45" t="s">
        <v>198</v>
      </c>
      <c r="Q16" s="63" t="s">
        <v>91</v>
      </c>
      <c r="R16" s="63" t="s">
        <v>199</v>
      </c>
      <c r="S16" s="63" t="s">
        <v>199</v>
      </c>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row>
    <row r="17" spans="4:145" ht="23.45" customHeight="1" thickBot="1" x14ac:dyDescent="0.3">
      <c r="D17" s="21" t="s">
        <v>200</v>
      </c>
      <c r="E17"/>
      <c r="M17" s="44" t="s">
        <v>101</v>
      </c>
      <c r="N17" s="44" t="s">
        <v>102</v>
      </c>
      <c r="O17" s="45" t="s">
        <v>201</v>
      </c>
      <c r="Q17" s="63" t="s">
        <v>91</v>
      </c>
      <c r="R17" s="63" t="s">
        <v>199</v>
      </c>
      <c r="S17" s="63" t="s">
        <v>202</v>
      </c>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row>
    <row r="18" spans="4:145" ht="23.45" customHeight="1" thickBot="1" x14ac:dyDescent="0.3">
      <c r="D18" s="21" t="s">
        <v>203</v>
      </c>
      <c r="E18"/>
      <c r="M18" s="44" t="s">
        <v>101</v>
      </c>
      <c r="N18" s="44" t="s">
        <v>102</v>
      </c>
      <c r="O18" s="45" t="s">
        <v>204</v>
      </c>
      <c r="Q18" s="63" t="s">
        <v>91</v>
      </c>
      <c r="R18" s="63" t="s">
        <v>199</v>
      </c>
      <c r="S18" s="63" t="s">
        <v>205</v>
      </c>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row>
    <row r="19" spans="4:145" ht="23.45" customHeight="1" thickBot="1" x14ac:dyDescent="0.3">
      <c r="D19" s="21" t="s">
        <v>206</v>
      </c>
      <c r="E19"/>
      <c r="M19" s="44" t="s">
        <v>101</v>
      </c>
      <c r="N19" s="44" t="s">
        <v>102</v>
      </c>
      <c r="O19" s="45" t="s">
        <v>207</v>
      </c>
      <c r="Q19" s="63" t="s">
        <v>91</v>
      </c>
      <c r="R19" s="63" t="s">
        <v>199</v>
      </c>
      <c r="S19" s="63" t="s">
        <v>208</v>
      </c>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row>
    <row r="20" spans="4:145" ht="23.45" customHeight="1" thickBot="1" x14ac:dyDescent="0.3">
      <c r="D20" s="21" t="s">
        <v>209</v>
      </c>
      <c r="E20"/>
      <c r="M20" s="44" t="s">
        <v>101</v>
      </c>
      <c r="N20" s="44" t="s">
        <v>102</v>
      </c>
      <c r="O20" s="45" t="s">
        <v>210</v>
      </c>
      <c r="Q20" s="63" t="s">
        <v>91</v>
      </c>
      <c r="R20" s="63" t="s">
        <v>199</v>
      </c>
      <c r="S20" s="63" t="s">
        <v>191</v>
      </c>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row>
    <row r="21" spans="4:145" ht="23.45" customHeight="1" thickBot="1" x14ac:dyDescent="0.3">
      <c r="D21" s="21" t="s">
        <v>211</v>
      </c>
      <c r="E21"/>
      <c r="M21" s="44" t="s">
        <v>101</v>
      </c>
      <c r="N21" s="44" t="s">
        <v>102</v>
      </c>
      <c r="O21" s="45" t="s">
        <v>212</v>
      </c>
      <c r="Q21" s="63" t="s">
        <v>91</v>
      </c>
      <c r="R21" s="63" t="s">
        <v>199</v>
      </c>
      <c r="S21" s="63" t="s">
        <v>213</v>
      </c>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row>
    <row r="22" spans="4:145" ht="23.45" customHeight="1" thickBot="1" x14ac:dyDescent="0.3">
      <c r="D22" s="21" t="s">
        <v>214</v>
      </c>
      <c r="E22"/>
      <c r="M22" s="44" t="s">
        <v>101</v>
      </c>
      <c r="N22" s="44" t="s">
        <v>102</v>
      </c>
      <c r="O22" s="45" t="s">
        <v>215</v>
      </c>
      <c r="Q22" s="63" t="s">
        <v>91</v>
      </c>
      <c r="R22" s="63" t="s">
        <v>199</v>
      </c>
      <c r="S22" s="63" t="s">
        <v>216</v>
      </c>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row>
    <row r="23" spans="4:145" ht="23.45" customHeight="1" thickBot="1" x14ac:dyDescent="0.3">
      <c r="D23" s="21" t="s">
        <v>217</v>
      </c>
      <c r="E23"/>
      <c r="M23" s="44" t="s">
        <v>101</v>
      </c>
      <c r="N23" s="44" t="s">
        <v>102</v>
      </c>
      <c r="O23" s="45" t="s">
        <v>218</v>
      </c>
      <c r="Q23" s="63" t="s">
        <v>91</v>
      </c>
      <c r="R23" s="63" t="s">
        <v>199</v>
      </c>
      <c r="S23" s="63" t="s">
        <v>219</v>
      </c>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row>
    <row r="24" spans="4:145" ht="23.45" customHeight="1" thickBot="1" x14ac:dyDescent="0.3">
      <c r="D24" s="21" t="s">
        <v>220</v>
      </c>
      <c r="E24"/>
      <c r="M24" s="44" t="s">
        <v>101</v>
      </c>
      <c r="N24" s="44" t="s">
        <v>102</v>
      </c>
      <c r="O24" s="45" t="s">
        <v>5455</v>
      </c>
      <c r="Q24" s="63" t="s">
        <v>91</v>
      </c>
      <c r="R24" s="63" t="s">
        <v>199</v>
      </c>
      <c r="S24" s="63" t="s">
        <v>222</v>
      </c>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row>
    <row r="25" spans="4:145" ht="23.45" customHeight="1" thickBot="1" x14ac:dyDescent="0.3">
      <c r="D25" s="21" t="s">
        <v>223</v>
      </c>
      <c r="E25"/>
      <c r="M25" s="44" t="s">
        <v>101</v>
      </c>
      <c r="N25" s="44" t="s">
        <v>102</v>
      </c>
      <c r="O25" s="45" t="s">
        <v>224</v>
      </c>
      <c r="Q25" s="63" t="s">
        <v>91</v>
      </c>
      <c r="R25" s="63" t="s">
        <v>199</v>
      </c>
      <c r="S25" s="63" t="s">
        <v>225</v>
      </c>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row>
    <row r="26" spans="4:145" ht="23.45" customHeight="1" thickBot="1" x14ac:dyDescent="0.3">
      <c r="D26" s="21" t="s">
        <v>226</v>
      </c>
      <c r="E26"/>
      <c r="M26" s="44" t="s">
        <v>101</v>
      </c>
      <c r="N26" s="44" t="s">
        <v>102</v>
      </c>
      <c r="O26" s="45" t="s">
        <v>227</v>
      </c>
      <c r="Q26" s="63" t="s">
        <v>91</v>
      </c>
      <c r="R26" s="63" t="s">
        <v>199</v>
      </c>
      <c r="S26" s="63" t="s">
        <v>228</v>
      </c>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row>
    <row r="27" spans="4:145" ht="23.45" customHeight="1" thickBot="1" x14ac:dyDescent="0.3">
      <c r="D27" s="21" t="s">
        <v>229</v>
      </c>
      <c r="E27"/>
      <c r="M27" s="44" t="s">
        <v>101</v>
      </c>
      <c r="N27" s="44" t="s">
        <v>102</v>
      </c>
      <c r="O27" s="45" t="s">
        <v>230</v>
      </c>
      <c r="Q27" s="63" t="s">
        <v>91</v>
      </c>
      <c r="R27" s="63" t="s">
        <v>199</v>
      </c>
      <c r="S27" s="63" t="s">
        <v>231</v>
      </c>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row>
    <row r="28" spans="4:145" ht="23.45" customHeight="1" thickBot="1" x14ac:dyDescent="0.3">
      <c r="D28" s="21" t="s">
        <v>232</v>
      </c>
      <c r="E28"/>
      <c r="M28" s="44" t="s">
        <v>101</v>
      </c>
      <c r="N28" s="44" t="s">
        <v>102</v>
      </c>
      <c r="O28" s="45" t="s">
        <v>233</v>
      </c>
      <c r="Q28" s="63" t="s">
        <v>91</v>
      </c>
      <c r="R28" s="63" t="s">
        <v>234</v>
      </c>
      <c r="S28" s="63" t="s">
        <v>235</v>
      </c>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row>
    <row r="29" spans="4:145" ht="23.45" customHeight="1" thickBot="1" x14ac:dyDescent="0.3">
      <c r="D29" s="21" t="s">
        <v>236</v>
      </c>
      <c r="E29"/>
      <c r="M29" s="44" t="s">
        <v>101</v>
      </c>
      <c r="N29" s="44" t="s">
        <v>102</v>
      </c>
      <c r="O29" s="45" t="s">
        <v>237</v>
      </c>
      <c r="Q29" s="63" t="s">
        <v>91</v>
      </c>
      <c r="R29" s="63" t="s">
        <v>234</v>
      </c>
      <c r="S29" s="63" t="s">
        <v>238</v>
      </c>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row>
    <row r="30" spans="4:145" ht="23.45" customHeight="1" thickBot="1" x14ac:dyDescent="0.3">
      <c r="D30" s="22" t="s">
        <v>239</v>
      </c>
      <c r="E30"/>
      <c r="M30" s="44" t="s">
        <v>101</v>
      </c>
      <c r="N30" s="44" t="s">
        <v>102</v>
      </c>
      <c r="O30" s="45" t="s">
        <v>240</v>
      </c>
      <c r="Q30" s="63" t="s">
        <v>91</v>
      </c>
      <c r="R30" s="63" t="s">
        <v>234</v>
      </c>
      <c r="S30" s="63" t="s">
        <v>241</v>
      </c>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row>
    <row r="31" spans="4:145" ht="23.45" customHeight="1" thickBot="1" x14ac:dyDescent="0.3">
      <c r="D31" s="23" t="s">
        <v>242</v>
      </c>
      <c r="E31"/>
      <c r="M31" s="44" t="s">
        <v>101</v>
      </c>
      <c r="N31" s="44" t="s">
        <v>102</v>
      </c>
      <c r="O31" s="45" t="s">
        <v>243</v>
      </c>
      <c r="Q31" s="63" t="s">
        <v>91</v>
      </c>
      <c r="R31" s="63" t="s">
        <v>234</v>
      </c>
      <c r="S31" s="63" t="s">
        <v>244</v>
      </c>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row>
    <row r="32" spans="4:145" ht="23.45" customHeight="1" thickBot="1" x14ac:dyDescent="0.3">
      <c r="D32" s="23" t="s">
        <v>245</v>
      </c>
      <c r="E32"/>
      <c r="M32" s="44" t="s">
        <v>101</v>
      </c>
      <c r="N32" s="44" t="s">
        <v>102</v>
      </c>
      <c r="O32" s="45" t="s">
        <v>246</v>
      </c>
      <c r="Q32" s="63" t="s">
        <v>91</v>
      </c>
      <c r="R32" s="63" t="s">
        <v>234</v>
      </c>
      <c r="S32" s="63" t="s">
        <v>195</v>
      </c>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row>
    <row r="33" spans="4:145" ht="23.45" customHeight="1" thickBot="1" x14ac:dyDescent="0.3">
      <c r="D33" s="23" t="s">
        <v>247</v>
      </c>
      <c r="E33"/>
      <c r="M33" s="44" t="s">
        <v>101</v>
      </c>
      <c r="N33" s="44" t="s">
        <v>102</v>
      </c>
      <c r="O33" s="45" t="s">
        <v>248</v>
      </c>
      <c r="Q33" s="63" t="s">
        <v>91</v>
      </c>
      <c r="R33" s="63" t="s">
        <v>234</v>
      </c>
      <c r="S33" s="63" t="s">
        <v>249</v>
      </c>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row>
    <row r="34" spans="4:145" ht="23.45" customHeight="1" thickBot="1" x14ac:dyDescent="0.3">
      <c r="D34" s="23" t="s">
        <v>250</v>
      </c>
      <c r="E34"/>
      <c r="M34" s="44" t="s">
        <v>101</v>
      </c>
      <c r="N34" s="44" t="s">
        <v>102</v>
      </c>
      <c r="O34" s="45" t="s">
        <v>251</v>
      </c>
      <c r="Q34" s="63" t="s">
        <v>91</v>
      </c>
      <c r="R34" s="63" t="s">
        <v>234</v>
      </c>
      <c r="S34" s="63" t="s">
        <v>252</v>
      </c>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row>
    <row r="35" spans="4:145" ht="23.45" customHeight="1" thickBot="1" x14ac:dyDescent="0.3">
      <c r="D35" s="23" t="s">
        <v>199</v>
      </c>
      <c r="E35"/>
      <c r="M35" s="44" t="s">
        <v>101</v>
      </c>
      <c r="N35" s="44" t="s">
        <v>102</v>
      </c>
      <c r="O35" s="45" t="s">
        <v>253</v>
      </c>
      <c r="Q35" s="63" t="s">
        <v>91</v>
      </c>
      <c r="R35" s="63" t="s">
        <v>234</v>
      </c>
      <c r="S35" s="63" t="s">
        <v>191</v>
      </c>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row>
    <row r="36" spans="4:145" ht="23.45" customHeight="1" thickBot="1" x14ac:dyDescent="0.3">
      <c r="D36" s="23" t="s">
        <v>254</v>
      </c>
      <c r="E36"/>
      <c r="M36" s="44" t="s">
        <v>101</v>
      </c>
      <c r="N36" s="44" t="s">
        <v>102</v>
      </c>
      <c r="O36" s="45" t="s">
        <v>255</v>
      </c>
      <c r="Q36" s="63" t="s">
        <v>91</v>
      </c>
      <c r="R36" s="63" t="s">
        <v>234</v>
      </c>
      <c r="S36" s="63" t="s">
        <v>256</v>
      </c>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row>
    <row r="37" spans="4:145" ht="23.45" customHeight="1" thickBot="1" x14ac:dyDescent="0.3">
      <c r="D37" s="23" t="s">
        <v>257</v>
      </c>
      <c r="E37"/>
      <c r="M37" s="44" t="s">
        <v>101</v>
      </c>
      <c r="N37" s="44" t="s">
        <v>102</v>
      </c>
      <c r="O37" s="45" t="s">
        <v>258</v>
      </c>
      <c r="Q37" s="63" t="s">
        <v>91</v>
      </c>
      <c r="R37" s="63" t="s">
        <v>259</v>
      </c>
      <c r="S37" s="63" t="s">
        <v>260</v>
      </c>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row>
    <row r="38" spans="4:145" ht="23.45" customHeight="1" thickBot="1" x14ac:dyDescent="0.3">
      <c r="D38" s="23" t="s">
        <v>261</v>
      </c>
      <c r="E38"/>
      <c r="M38" s="44" t="s">
        <v>101</v>
      </c>
      <c r="N38" s="44" t="s">
        <v>102</v>
      </c>
      <c r="O38" s="45" t="s">
        <v>262</v>
      </c>
      <c r="Q38" s="63" t="s">
        <v>91</v>
      </c>
      <c r="R38" s="63" t="s">
        <v>259</v>
      </c>
      <c r="S38" s="63" t="s">
        <v>263</v>
      </c>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row>
    <row r="39" spans="4:145" ht="23.45" customHeight="1" thickBot="1" x14ac:dyDescent="0.3">
      <c r="D39" s="23" t="s">
        <v>264</v>
      </c>
      <c r="E39"/>
      <c r="M39" s="44" t="s">
        <v>101</v>
      </c>
      <c r="N39" s="44" t="s">
        <v>102</v>
      </c>
      <c r="O39" s="45" t="s">
        <v>265</v>
      </c>
      <c r="Q39" s="63" t="s">
        <v>91</v>
      </c>
      <c r="R39" s="63" t="s">
        <v>259</v>
      </c>
      <c r="S39" s="63" t="s">
        <v>266</v>
      </c>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row>
    <row r="40" spans="4:145" ht="23.45" customHeight="1" thickBot="1" x14ac:dyDescent="0.3">
      <c r="D40" s="23" t="s">
        <v>267</v>
      </c>
      <c r="E40"/>
      <c r="M40" s="44" t="s">
        <v>101</v>
      </c>
      <c r="N40" s="44" t="s">
        <v>102</v>
      </c>
      <c r="O40" s="45" t="s">
        <v>268</v>
      </c>
      <c r="Q40" s="63" t="s">
        <v>91</v>
      </c>
      <c r="R40" s="63" t="s">
        <v>269</v>
      </c>
      <c r="S40" s="63" t="s">
        <v>269</v>
      </c>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row>
    <row r="41" spans="4:145" ht="23.45" customHeight="1" thickBot="1" x14ac:dyDescent="0.3">
      <c r="D41" s="23" t="s">
        <v>270</v>
      </c>
      <c r="E41"/>
      <c r="M41" s="44" t="s">
        <v>101</v>
      </c>
      <c r="N41" s="44" t="s">
        <v>102</v>
      </c>
      <c r="O41" s="45" t="s">
        <v>271</v>
      </c>
      <c r="Q41" s="63" t="s">
        <v>91</v>
      </c>
      <c r="R41" s="63" t="s">
        <v>269</v>
      </c>
      <c r="S41" s="63" t="s">
        <v>272</v>
      </c>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row>
    <row r="42" spans="4:145" ht="23.45" customHeight="1" thickBot="1" x14ac:dyDescent="0.3">
      <c r="D42" s="23" t="s">
        <v>273</v>
      </c>
      <c r="E42"/>
      <c r="M42" s="44" t="s">
        <v>101</v>
      </c>
      <c r="N42" s="44" t="s">
        <v>102</v>
      </c>
      <c r="O42" s="45" t="s">
        <v>274</v>
      </c>
      <c r="Q42" s="63" t="s">
        <v>91</v>
      </c>
      <c r="R42" s="63" t="s">
        <v>269</v>
      </c>
      <c r="S42" s="63" t="s">
        <v>275</v>
      </c>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row>
    <row r="43" spans="4:145" ht="23.45" customHeight="1" thickBot="1" x14ac:dyDescent="0.3">
      <c r="D43" s="23" t="s">
        <v>276</v>
      </c>
      <c r="E43"/>
      <c r="M43" s="44" t="s">
        <v>101</v>
      </c>
      <c r="N43" s="44" t="s">
        <v>102</v>
      </c>
      <c r="O43" s="45" t="s">
        <v>277</v>
      </c>
      <c r="Q43" s="63" t="s">
        <v>91</v>
      </c>
      <c r="R43" s="63" t="s">
        <v>269</v>
      </c>
      <c r="S43" s="63" t="s">
        <v>278</v>
      </c>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row>
    <row r="44" spans="4:145" ht="23.45" customHeight="1" thickBot="1" x14ac:dyDescent="0.3">
      <c r="D44" s="23" t="s">
        <v>279</v>
      </c>
      <c r="E44"/>
      <c r="M44" s="44" t="s">
        <v>101</v>
      </c>
      <c r="N44" s="44" t="s">
        <v>102</v>
      </c>
      <c r="O44" s="45" t="s">
        <v>280</v>
      </c>
      <c r="Q44" s="63" t="s">
        <v>91</v>
      </c>
      <c r="R44" s="63" t="s">
        <v>269</v>
      </c>
      <c r="S44" s="63" t="s">
        <v>281</v>
      </c>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row>
    <row r="45" spans="4:145" ht="23.45" customHeight="1" thickBot="1" x14ac:dyDescent="0.3">
      <c r="D45" s="23" t="s">
        <v>282</v>
      </c>
      <c r="E45"/>
      <c r="M45" s="44" t="s">
        <v>101</v>
      </c>
      <c r="N45" s="44" t="s">
        <v>102</v>
      </c>
      <c r="O45" s="45" t="s">
        <v>283</v>
      </c>
      <c r="Q45" s="63" t="s">
        <v>91</v>
      </c>
      <c r="R45" s="63" t="s">
        <v>269</v>
      </c>
      <c r="S45" s="63" t="s">
        <v>284</v>
      </c>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row>
    <row r="46" spans="4:145" ht="23.45" customHeight="1" thickBot="1" x14ac:dyDescent="0.3">
      <c r="D46" s="23" t="s">
        <v>285</v>
      </c>
      <c r="E46"/>
      <c r="M46" s="44" t="s">
        <v>5428</v>
      </c>
      <c r="N46" s="44" t="s">
        <v>5576</v>
      </c>
      <c r="O46" s="45" t="s">
        <v>307</v>
      </c>
      <c r="Q46" s="63" t="s">
        <v>91</v>
      </c>
      <c r="R46" s="63" t="s">
        <v>269</v>
      </c>
      <c r="S46" s="63" t="s">
        <v>289</v>
      </c>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row>
    <row r="47" spans="4:145" ht="23.45" customHeight="1" thickBot="1" x14ac:dyDescent="0.3">
      <c r="D47" s="23" t="s">
        <v>290</v>
      </c>
      <c r="E47"/>
      <c r="M47" s="44" t="s">
        <v>286</v>
      </c>
      <c r="N47" s="44" t="s">
        <v>287</v>
      </c>
      <c r="O47" s="45" t="s">
        <v>288</v>
      </c>
      <c r="Q47" s="63" t="s">
        <v>91</v>
      </c>
      <c r="R47" s="63" t="s">
        <v>293</v>
      </c>
      <c r="S47" s="63" t="s">
        <v>294</v>
      </c>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row>
    <row r="48" spans="4:145" ht="23.45" customHeight="1" thickBot="1" x14ac:dyDescent="0.3">
      <c r="D48" s="23" t="s">
        <v>234</v>
      </c>
      <c r="E48"/>
      <c r="M48" s="44" t="s">
        <v>291</v>
      </c>
      <c r="N48" s="44" t="s">
        <v>292</v>
      </c>
      <c r="O48" s="45" t="s">
        <v>112</v>
      </c>
      <c r="Q48" s="63" t="s">
        <v>91</v>
      </c>
      <c r="R48" s="63" t="s">
        <v>293</v>
      </c>
      <c r="S48" s="63" t="s">
        <v>295</v>
      </c>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row>
    <row r="49" spans="4:145" ht="23.45" customHeight="1" thickBot="1" x14ac:dyDescent="0.3">
      <c r="D49" s="23" t="s">
        <v>266</v>
      </c>
      <c r="E49"/>
      <c r="M49" s="44" t="s">
        <v>291</v>
      </c>
      <c r="N49" s="44" t="s">
        <v>292</v>
      </c>
      <c r="O49" s="45" t="s">
        <v>131</v>
      </c>
      <c r="Q49" s="63" t="s">
        <v>91</v>
      </c>
      <c r="R49" s="63" t="s">
        <v>293</v>
      </c>
      <c r="S49" s="63" t="s">
        <v>296</v>
      </c>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c r="CE49"/>
      <c r="CF49"/>
      <c r="CG49"/>
      <c r="CH49"/>
      <c r="CI49"/>
      <c r="CJ49"/>
      <c r="CK49"/>
      <c r="CL49"/>
      <c r="CM49"/>
      <c r="CN49"/>
      <c r="CO49"/>
      <c r="CP49"/>
      <c r="CQ49"/>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row>
    <row r="50" spans="4:145" ht="23.45" customHeight="1" thickBot="1" x14ac:dyDescent="0.3">
      <c r="D50" s="23" t="s">
        <v>297</v>
      </c>
      <c r="E50"/>
      <c r="M50" s="44" t="s">
        <v>291</v>
      </c>
      <c r="N50" s="44" t="s">
        <v>292</v>
      </c>
      <c r="O50" s="45" t="s">
        <v>154</v>
      </c>
      <c r="Q50" s="63" t="s">
        <v>91</v>
      </c>
      <c r="R50" s="63" t="s">
        <v>293</v>
      </c>
      <c r="S50" s="63" t="s">
        <v>298</v>
      </c>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row>
    <row r="51" spans="4:145" ht="23.45" customHeight="1" thickBot="1" x14ac:dyDescent="0.3">
      <c r="D51" s="23" t="s">
        <v>299</v>
      </c>
      <c r="E51"/>
      <c r="M51" s="44" t="s">
        <v>291</v>
      </c>
      <c r="N51" s="44" t="s">
        <v>292</v>
      </c>
      <c r="O51" s="45" t="s">
        <v>163</v>
      </c>
      <c r="Q51" s="63" t="s">
        <v>91</v>
      </c>
      <c r="R51" s="63" t="s">
        <v>293</v>
      </c>
      <c r="S51" s="63" t="s">
        <v>300</v>
      </c>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row>
    <row r="52" spans="4:145" ht="23.45" customHeight="1" thickBot="1" x14ac:dyDescent="0.3">
      <c r="D52" s="23" t="s">
        <v>301</v>
      </c>
      <c r="E52"/>
      <c r="M52" s="44" t="s">
        <v>291</v>
      </c>
      <c r="N52" s="44" t="s">
        <v>292</v>
      </c>
      <c r="O52" s="45" t="s">
        <v>198</v>
      </c>
      <c r="Q52" s="63" t="s">
        <v>91</v>
      </c>
      <c r="R52" s="63" t="s">
        <v>302</v>
      </c>
      <c r="S52" s="63" t="s">
        <v>303</v>
      </c>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row>
    <row r="53" spans="4:145" ht="23.45" customHeight="1" thickBot="1" x14ac:dyDescent="0.3">
      <c r="D53" s="23" t="s">
        <v>304</v>
      </c>
      <c r="E53"/>
      <c r="M53" s="44" t="s">
        <v>291</v>
      </c>
      <c r="N53" s="44" t="s">
        <v>292</v>
      </c>
      <c r="O53" s="45" t="s">
        <v>201</v>
      </c>
      <c r="Q53" s="63" t="s">
        <v>91</v>
      </c>
      <c r="R53" s="63" t="s">
        <v>302</v>
      </c>
      <c r="S53" s="63" t="s">
        <v>305</v>
      </c>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c r="CF53"/>
      <c r="CG53"/>
      <c r="CH53"/>
      <c r="CI53"/>
      <c r="CJ53"/>
      <c r="CK53"/>
      <c r="CL53"/>
      <c r="CM53"/>
      <c r="CN53"/>
      <c r="CO53"/>
      <c r="CP53"/>
      <c r="CQ53"/>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row>
    <row r="54" spans="4:145" ht="23.45" customHeight="1" thickBot="1" x14ac:dyDescent="0.3">
      <c r="D54" s="23" t="s">
        <v>306</v>
      </c>
      <c r="E54"/>
      <c r="M54" s="44" t="s">
        <v>291</v>
      </c>
      <c r="N54" s="44" t="s">
        <v>292</v>
      </c>
      <c r="O54" s="45" t="s">
        <v>204</v>
      </c>
      <c r="Q54" s="63" t="s">
        <v>91</v>
      </c>
      <c r="R54" s="63" t="s">
        <v>302</v>
      </c>
      <c r="S54" s="63" t="s">
        <v>308</v>
      </c>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row>
    <row r="55" spans="4:145" ht="23.45" customHeight="1" thickBot="1" x14ac:dyDescent="0.3">
      <c r="D55" s="23" t="s">
        <v>309</v>
      </c>
      <c r="E55"/>
      <c r="M55" s="44" t="s">
        <v>291</v>
      </c>
      <c r="N55" s="44" t="s">
        <v>292</v>
      </c>
      <c r="O55" s="45" t="s">
        <v>307</v>
      </c>
      <c r="Q55" s="63" t="s">
        <v>91</v>
      </c>
      <c r="R55" s="63" t="s">
        <v>302</v>
      </c>
      <c r="S55" s="63" t="s">
        <v>310</v>
      </c>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row>
    <row r="56" spans="4:145" ht="23.45" customHeight="1" thickBot="1" x14ac:dyDescent="0.3">
      <c r="D56" s="23" t="s">
        <v>311</v>
      </c>
      <c r="E56"/>
      <c r="M56" s="44" t="s">
        <v>291</v>
      </c>
      <c r="N56" s="44" t="s">
        <v>292</v>
      </c>
      <c r="O56" s="45" t="s">
        <v>218</v>
      </c>
      <c r="Q56" s="63" t="s">
        <v>91</v>
      </c>
      <c r="R56" s="63" t="s">
        <v>302</v>
      </c>
      <c r="S56" s="63" t="s">
        <v>312</v>
      </c>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row>
    <row r="57" spans="4:145" ht="23.45" customHeight="1" thickBot="1" x14ac:dyDescent="0.3">
      <c r="D57" s="25" t="s">
        <v>313</v>
      </c>
      <c r="E57"/>
      <c r="M57" s="44" t="s">
        <v>291</v>
      </c>
      <c r="N57" s="44" t="s">
        <v>292</v>
      </c>
      <c r="O57" s="45" t="s">
        <v>224</v>
      </c>
      <c r="Q57" s="63" t="s">
        <v>91</v>
      </c>
      <c r="R57" s="63" t="s">
        <v>302</v>
      </c>
      <c r="S57" s="63" t="s">
        <v>314</v>
      </c>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row>
    <row r="58" spans="4:145" ht="23.45" customHeight="1" thickBot="1" x14ac:dyDescent="0.3">
      <c r="D58" s="25" t="s">
        <v>315</v>
      </c>
      <c r="E58"/>
      <c r="M58" s="44" t="s">
        <v>291</v>
      </c>
      <c r="N58" s="44" t="s">
        <v>292</v>
      </c>
      <c r="O58" s="45" t="s">
        <v>227</v>
      </c>
      <c r="Q58" s="63" t="s">
        <v>91</v>
      </c>
      <c r="R58" s="63" t="s">
        <v>302</v>
      </c>
      <c r="S58" s="63" t="s">
        <v>316</v>
      </c>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row>
    <row r="59" spans="4:145" ht="23.45" customHeight="1" thickBot="1" x14ac:dyDescent="0.3">
      <c r="D59" s="25" t="s">
        <v>317</v>
      </c>
      <c r="E59"/>
      <c r="M59" s="44" t="s">
        <v>291</v>
      </c>
      <c r="N59" s="44" t="s">
        <v>292</v>
      </c>
      <c r="O59" s="45" t="s">
        <v>230</v>
      </c>
      <c r="Q59" s="63" t="s">
        <v>91</v>
      </c>
      <c r="R59" s="63" t="s">
        <v>318</v>
      </c>
      <c r="S59" s="63" t="s">
        <v>318</v>
      </c>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row>
    <row r="60" spans="4:145" ht="23.45" customHeight="1" thickBot="1" x14ac:dyDescent="0.3">
      <c r="D60" s="25" t="s">
        <v>319</v>
      </c>
      <c r="E60"/>
      <c r="M60" s="44" t="s">
        <v>291</v>
      </c>
      <c r="N60" s="44" t="s">
        <v>292</v>
      </c>
      <c r="O60" s="45" t="s">
        <v>233</v>
      </c>
      <c r="Q60" s="63" t="s">
        <v>91</v>
      </c>
      <c r="R60" s="63" t="s">
        <v>318</v>
      </c>
      <c r="S60" s="63" t="s">
        <v>320</v>
      </c>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row>
    <row r="61" spans="4:145" ht="23.45" customHeight="1" thickBot="1" x14ac:dyDescent="0.3">
      <c r="D61" s="25" t="s">
        <v>321</v>
      </c>
      <c r="E61"/>
      <c r="M61" s="44" t="s">
        <v>291</v>
      </c>
      <c r="N61" s="44" t="s">
        <v>292</v>
      </c>
      <c r="O61" s="45" t="s">
        <v>246</v>
      </c>
      <c r="Q61" s="63" t="s">
        <v>91</v>
      </c>
      <c r="R61" s="63" t="s">
        <v>318</v>
      </c>
      <c r="S61" s="63" t="s">
        <v>323</v>
      </c>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row>
    <row r="62" spans="4:145" ht="23.45" customHeight="1" x14ac:dyDescent="0.25">
      <c r="D62" s="24" t="s">
        <v>324</v>
      </c>
      <c r="E62"/>
      <c r="M62" s="44" t="s">
        <v>291</v>
      </c>
      <c r="N62" s="44" t="s">
        <v>292</v>
      </c>
      <c r="O62" s="45" t="s">
        <v>322</v>
      </c>
      <c r="Q62" s="63" t="s">
        <v>91</v>
      </c>
      <c r="R62" s="63" t="s">
        <v>318</v>
      </c>
      <c r="S62" s="63" t="s">
        <v>148</v>
      </c>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row>
    <row r="63" spans="4:145" ht="23.45" customHeight="1" x14ac:dyDescent="0.25">
      <c r="D63" s="24" t="s">
        <v>325</v>
      </c>
      <c r="E63"/>
      <c r="M63" s="44" t="s">
        <v>291</v>
      </c>
      <c r="N63" s="44" t="s">
        <v>292</v>
      </c>
      <c r="O63" s="45" t="s">
        <v>251</v>
      </c>
      <c r="Q63" s="63" t="s">
        <v>91</v>
      </c>
      <c r="R63" s="63" t="s">
        <v>318</v>
      </c>
      <c r="S63" s="63" t="s">
        <v>326</v>
      </c>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row>
    <row r="64" spans="4:145" ht="23.45" customHeight="1" x14ac:dyDescent="0.25">
      <c r="D64" s="24" t="s">
        <v>327</v>
      </c>
      <c r="E64"/>
      <c r="M64" s="44" t="s">
        <v>291</v>
      </c>
      <c r="N64" s="44" t="s">
        <v>292</v>
      </c>
      <c r="O64" s="45" t="s">
        <v>253</v>
      </c>
      <c r="Q64" s="63" t="s">
        <v>91</v>
      </c>
      <c r="R64" s="63" t="s">
        <v>318</v>
      </c>
      <c r="S64" s="63" t="s">
        <v>328</v>
      </c>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row>
    <row r="65" spans="4:145" ht="23.45" customHeight="1" x14ac:dyDescent="0.25">
      <c r="D65" s="24" t="s">
        <v>329</v>
      </c>
      <c r="E65"/>
      <c r="M65" s="44" t="s">
        <v>291</v>
      </c>
      <c r="N65" s="44" t="s">
        <v>292</v>
      </c>
      <c r="O65" s="45" t="s">
        <v>258</v>
      </c>
      <c r="Q65" s="63" t="s">
        <v>91</v>
      </c>
      <c r="R65" s="63" t="s">
        <v>330</v>
      </c>
      <c r="S65" s="63" t="s">
        <v>330</v>
      </c>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c r="CE65"/>
      <c r="CF65"/>
      <c r="CG65"/>
      <c r="CH65"/>
      <c r="CI65"/>
      <c r="CJ65"/>
      <c r="CK65"/>
      <c r="CL65"/>
      <c r="CM65"/>
      <c r="CN65"/>
      <c r="CO65"/>
      <c r="CP65"/>
      <c r="CQ65"/>
      <c r="CR65"/>
      <c r="CS65"/>
      <c r="CT65"/>
      <c r="CU65"/>
      <c r="CV65"/>
      <c r="CW65"/>
      <c r="CX65"/>
      <c r="CY65"/>
      <c r="CZ65"/>
      <c r="DA65"/>
      <c r="DB65"/>
      <c r="DC65"/>
      <c r="DD65"/>
      <c r="DE65"/>
      <c r="DF65"/>
      <c r="DG65"/>
      <c r="DH65"/>
      <c r="DI65"/>
      <c r="DJ65"/>
      <c r="DK65"/>
      <c r="DL65"/>
      <c r="DM65"/>
      <c r="DN65"/>
      <c r="DO65"/>
      <c r="DP65"/>
      <c r="DQ65"/>
      <c r="DR65"/>
      <c r="DS65"/>
      <c r="DT65"/>
      <c r="DU65"/>
      <c r="DV65"/>
      <c r="DW65"/>
      <c r="DX65"/>
      <c r="DY65"/>
      <c r="DZ65"/>
      <c r="EA65"/>
      <c r="EB65"/>
      <c r="EC65"/>
      <c r="ED65"/>
      <c r="EE65"/>
      <c r="EF65"/>
      <c r="EG65"/>
      <c r="EH65"/>
      <c r="EI65"/>
      <c r="EJ65"/>
      <c r="EK65"/>
      <c r="EL65"/>
      <c r="EM65"/>
      <c r="EN65"/>
      <c r="EO65"/>
    </row>
    <row r="66" spans="4:145" ht="23.45" customHeight="1" x14ac:dyDescent="0.25">
      <c r="D66" s="24" t="s">
        <v>331</v>
      </c>
      <c r="E66"/>
      <c r="M66" s="44" t="s">
        <v>291</v>
      </c>
      <c r="N66" s="44" t="s">
        <v>292</v>
      </c>
      <c r="O66" s="45" t="s">
        <v>262</v>
      </c>
      <c r="Q66" s="63" t="s">
        <v>91</v>
      </c>
      <c r="R66" s="63" t="s">
        <v>330</v>
      </c>
      <c r="S66" s="63" t="s">
        <v>332</v>
      </c>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c r="CP66"/>
      <c r="CQ66"/>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row>
    <row r="67" spans="4:145" ht="23.45" customHeight="1" x14ac:dyDescent="0.25">
      <c r="D67" s="24" t="s">
        <v>307</v>
      </c>
      <c r="E67"/>
      <c r="M67" s="44" t="s">
        <v>291</v>
      </c>
      <c r="N67" s="44" t="s">
        <v>292</v>
      </c>
      <c r="O67" s="45" t="s">
        <v>277</v>
      </c>
      <c r="Q67" s="63" t="s">
        <v>91</v>
      </c>
      <c r="R67" s="63" t="s">
        <v>330</v>
      </c>
      <c r="S67" s="63" t="s">
        <v>191</v>
      </c>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c r="CG67"/>
      <c r="CH67"/>
      <c r="CI67"/>
      <c r="CJ67"/>
      <c r="CK67"/>
      <c r="CL67"/>
      <c r="CM67"/>
      <c r="CN67"/>
      <c r="CO67"/>
      <c r="CP67"/>
      <c r="CQ67"/>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row>
    <row r="68" spans="4:145" ht="23.45" customHeight="1" x14ac:dyDescent="0.25">
      <c r="D68"/>
      <c r="E68"/>
      <c r="M68" s="44" t="s">
        <v>5429</v>
      </c>
      <c r="N68" s="44" t="s">
        <v>5577</v>
      </c>
      <c r="O68" s="45" t="s">
        <v>131</v>
      </c>
      <c r="Q68" s="63" t="s">
        <v>91</v>
      </c>
      <c r="R68" s="63" t="s">
        <v>330</v>
      </c>
      <c r="S68" s="63" t="s">
        <v>336</v>
      </c>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c r="CF68"/>
      <c r="CG68"/>
      <c r="CH68"/>
      <c r="CI68"/>
      <c r="CJ68"/>
      <c r="CK68"/>
      <c r="CL68"/>
      <c r="CM68"/>
      <c r="CN68"/>
      <c r="CO68"/>
      <c r="CP68"/>
      <c r="CQ68"/>
      <c r="CR68"/>
      <c r="CS68"/>
      <c r="CT68"/>
      <c r="CU68"/>
      <c r="CV68"/>
      <c r="CW68"/>
      <c r="CX68"/>
      <c r="CY68"/>
      <c r="CZ68"/>
      <c r="DA68"/>
      <c r="DB68"/>
      <c r="DC68"/>
      <c r="DD68"/>
      <c r="DE68"/>
      <c r="DF68"/>
      <c r="DG68"/>
      <c r="DH68"/>
      <c r="DI68"/>
      <c r="DJ68"/>
      <c r="DK68"/>
      <c r="DL68"/>
      <c r="DM68"/>
      <c r="DN68"/>
      <c r="DO68"/>
      <c r="DP68"/>
      <c r="DQ68"/>
      <c r="DR68"/>
      <c r="DS68"/>
      <c r="DT68"/>
      <c r="DU68"/>
      <c r="DV68"/>
      <c r="DW68"/>
      <c r="DX68"/>
      <c r="DY68"/>
      <c r="DZ68"/>
      <c r="EA68"/>
      <c r="EB68"/>
      <c r="EC68"/>
      <c r="ED68"/>
      <c r="EE68"/>
      <c r="EF68"/>
      <c r="EG68"/>
      <c r="EH68"/>
      <c r="EI68"/>
      <c r="EJ68"/>
      <c r="EK68"/>
      <c r="EL68"/>
      <c r="EM68"/>
      <c r="EN68"/>
      <c r="EO68"/>
    </row>
    <row r="69" spans="4:145" ht="23.45" customHeight="1" x14ac:dyDescent="0.25">
      <c r="D69"/>
      <c r="E69"/>
      <c r="M69" s="44" t="s">
        <v>5429</v>
      </c>
      <c r="N69" s="44" t="s">
        <v>5577</v>
      </c>
      <c r="O69" s="45" t="s">
        <v>154</v>
      </c>
      <c r="Q69" s="63" t="s">
        <v>91</v>
      </c>
      <c r="R69" s="63" t="s">
        <v>330</v>
      </c>
      <c r="S69" s="63" t="s">
        <v>338</v>
      </c>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c r="CC69"/>
      <c r="CD69"/>
      <c r="CE69"/>
      <c r="CF69"/>
      <c r="CG69"/>
      <c r="CH69"/>
      <c r="CI69"/>
      <c r="CJ69"/>
      <c r="CK69"/>
      <c r="CL69"/>
      <c r="CM69"/>
      <c r="CN69"/>
      <c r="CO69"/>
      <c r="CP69"/>
      <c r="CQ69"/>
      <c r="CR69"/>
      <c r="CS69"/>
      <c r="CT69"/>
      <c r="CU69"/>
      <c r="CV69"/>
      <c r="CW69"/>
      <c r="CX69"/>
      <c r="CY69"/>
      <c r="CZ69"/>
      <c r="DA69"/>
      <c r="DB69"/>
      <c r="DC69"/>
      <c r="DD69"/>
      <c r="DE69"/>
      <c r="DF69"/>
      <c r="DG69"/>
      <c r="DH69"/>
      <c r="DI69"/>
      <c r="DJ69"/>
      <c r="DK69"/>
      <c r="DL69"/>
      <c r="DM69"/>
      <c r="DN69"/>
      <c r="DO69"/>
      <c r="DP69"/>
      <c r="DQ69"/>
      <c r="DR69"/>
      <c r="DS69"/>
      <c r="DT69"/>
      <c r="DU69"/>
      <c r="DV69"/>
      <c r="DW69"/>
      <c r="DX69"/>
      <c r="DY69"/>
      <c r="DZ69"/>
      <c r="EA69"/>
      <c r="EB69"/>
      <c r="EC69"/>
      <c r="ED69"/>
      <c r="EE69"/>
      <c r="EF69"/>
      <c r="EG69"/>
      <c r="EH69"/>
      <c r="EI69"/>
      <c r="EJ69"/>
      <c r="EK69"/>
      <c r="EL69"/>
      <c r="EM69"/>
      <c r="EN69"/>
      <c r="EO69"/>
    </row>
    <row r="70" spans="4:145" ht="23.45" customHeight="1" x14ac:dyDescent="0.25">
      <c r="D70"/>
      <c r="E70"/>
      <c r="M70" s="44" t="s">
        <v>5429</v>
      </c>
      <c r="N70" s="44" t="s">
        <v>5577</v>
      </c>
      <c r="O70" s="45" t="s">
        <v>163</v>
      </c>
      <c r="Q70" s="63" t="s">
        <v>91</v>
      </c>
      <c r="R70" s="64" t="s">
        <v>340</v>
      </c>
      <c r="S70" s="63" t="s">
        <v>341</v>
      </c>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c r="CF70"/>
      <c r="CG70"/>
      <c r="CH70"/>
      <c r="CI70"/>
      <c r="CJ70"/>
      <c r="CK70"/>
      <c r="CL70"/>
      <c r="CM70"/>
      <c r="CN70"/>
      <c r="CO70"/>
      <c r="CP70"/>
      <c r="CQ70"/>
      <c r="CR70"/>
      <c r="CS70"/>
      <c r="CT70"/>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row>
    <row r="71" spans="4:145" ht="23.45" customHeight="1" x14ac:dyDescent="0.25">
      <c r="D71"/>
      <c r="E71"/>
      <c r="M71" s="44" t="s">
        <v>5429</v>
      </c>
      <c r="N71" s="44" t="s">
        <v>5577</v>
      </c>
      <c r="O71" s="45" t="s">
        <v>198</v>
      </c>
      <c r="Q71" s="63" t="s">
        <v>91</v>
      </c>
      <c r="R71" s="64" t="s">
        <v>340</v>
      </c>
      <c r="S71" s="63" t="s">
        <v>195</v>
      </c>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c r="CC71"/>
      <c r="CD71"/>
      <c r="CE71"/>
      <c r="CF71"/>
      <c r="CG71"/>
      <c r="CH71"/>
      <c r="CI71"/>
      <c r="CJ71"/>
      <c r="CK71"/>
      <c r="CL71"/>
      <c r="CM71"/>
      <c r="CN71"/>
      <c r="CO71"/>
      <c r="CP71"/>
      <c r="CQ71"/>
      <c r="CR71"/>
      <c r="CS71"/>
      <c r="CT71"/>
      <c r="CU71"/>
      <c r="CV71"/>
      <c r="CW71"/>
      <c r="CX71"/>
      <c r="CY71"/>
      <c r="CZ71"/>
      <c r="DA71"/>
      <c r="DB71"/>
      <c r="DC71"/>
      <c r="DD71"/>
      <c r="DE71"/>
      <c r="DF71"/>
      <c r="DG71"/>
      <c r="DH71"/>
      <c r="DI71"/>
      <c r="DJ71"/>
      <c r="DK71"/>
      <c r="DL71"/>
      <c r="DM71"/>
      <c r="DN71"/>
      <c r="DO71"/>
      <c r="DP71"/>
      <c r="DQ71"/>
      <c r="DR71"/>
      <c r="DS71"/>
      <c r="DT71"/>
      <c r="DU71"/>
      <c r="DV71"/>
      <c r="DW71"/>
      <c r="DX71"/>
      <c r="DY71"/>
      <c r="DZ71"/>
      <c r="EA71"/>
      <c r="EB71"/>
      <c r="EC71"/>
      <c r="ED71"/>
      <c r="EE71"/>
      <c r="EF71"/>
      <c r="EG71"/>
      <c r="EH71"/>
      <c r="EI71"/>
      <c r="EJ71"/>
      <c r="EK71"/>
      <c r="EL71"/>
      <c r="EM71"/>
      <c r="EN71"/>
      <c r="EO71"/>
    </row>
    <row r="72" spans="4:145" ht="23.45" customHeight="1" x14ac:dyDescent="0.25">
      <c r="D72"/>
      <c r="E72"/>
      <c r="M72" s="44" t="s">
        <v>5429</v>
      </c>
      <c r="N72" s="44" t="s">
        <v>5577</v>
      </c>
      <c r="O72" s="45" t="s">
        <v>201</v>
      </c>
      <c r="Q72" s="63" t="s">
        <v>91</v>
      </c>
      <c r="R72" s="64" t="s">
        <v>340</v>
      </c>
      <c r="S72" s="63" t="s">
        <v>344</v>
      </c>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c r="CV72"/>
      <c r="CW72"/>
      <c r="CX72"/>
      <c r="CY72"/>
      <c r="CZ72"/>
      <c r="DA72"/>
      <c r="DB72"/>
      <c r="DC72"/>
      <c r="DD72"/>
      <c r="DE72"/>
      <c r="DF72"/>
      <c r="DG72"/>
      <c r="DH72"/>
      <c r="DI72"/>
      <c r="DJ72"/>
      <c r="DK72"/>
      <c r="DL72"/>
      <c r="DM72"/>
      <c r="DN72"/>
      <c r="DO72"/>
      <c r="DP72"/>
      <c r="DQ72"/>
      <c r="DR72"/>
      <c r="DS72"/>
      <c r="DT72"/>
      <c r="DU72"/>
      <c r="DV72"/>
      <c r="DW72"/>
      <c r="DX72"/>
      <c r="DY72"/>
      <c r="DZ72"/>
      <c r="EA72"/>
      <c r="EB72"/>
      <c r="EC72"/>
      <c r="ED72"/>
      <c r="EE72"/>
      <c r="EF72"/>
      <c r="EG72"/>
      <c r="EH72"/>
      <c r="EI72"/>
      <c r="EJ72"/>
      <c r="EK72"/>
      <c r="EL72"/>
      <c r="EM72"/>
      <c r="EN72"/>
      <c r="EO72"/>
    </row>
    <row r="73" spans="4:145" ht="23.45" customHeight="1" x14ac:dyDescent="0.25">
      <c r="D73"/>
      <c r="E73"/>
      <c r="M73" s="44" t="s">
        <v>5429</v>
      </c>
      <c r="N73" s="44" t="s">
        <v>5577</v>
      </c>
      <c r="O73" s="45" t="s">
        <v>204</v>
      </c>
      <c r="Q73" s="63" t="s">
        <v>91</v>
      </c>
      <c r="R73" s="64" t="s">
        <v>340</v>
      </c>
      <c r="S73" s="63" t="s">
        <v>347</v>
      </c>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c r="CF73"/>
      <c r="CG73"/>
      <c r="CH73"/>
      <c r="CI73"/>
      <c r="CJ73"/>
      <c r="CK73"/>
      <c r="CL73"/>
      <c r="CM73"/>
      <c r="CN73"/>
      <c r="CO73"/>
      <c r="CP73"/>
      <c r="CQ73"/>
      <c r="CR73"/>
      <c r="CS73"/>
      <c r="CT73"/>
      <c r="CU73"/>
      <c r="CV73"/>
      <c r="CW73"/>
      <c r="CX73"/>
      <c r="CY73"/>
      <c r="CZ73"/>
      <c r="DA73"/>
      <c r="DB73"/>
      <c r="DC73"/>
      <c r="DD73"/>
      <c r="DE73"/>
      <c r="DF73"/>
      <c r="DG73"/>
      <c r="DH73"/>
      <c r="DI73"/>
      <c r="DJ73"/>
      <c r="DK73"/>
      <c r="DL73"/>
      <c r="DM73"/>
      <c r="DN73"/>
      <c r="DO73"/>
      <c r="DP73"/>
      <c r="DQ73"/>
      <c r="DR73"/>
      <c r="DS73"/>
      <c r="DT73"/>
      <c r="DU73"/>
      <c r="DV73"/>
      <c r="DW73"/>
      <c r="DX73"/>
      <c r="DY73"/>
      <c r="DZ73"/>
      <c r="EA73"/>
      <c r="EB73"/>
      <c r="EC73"/>
      <c r="ED73"/>
      <c r="EE73"/>
      <c r="EF73"/>
      <c r="EG73"/>
      <c r="EH73"/>
      <c r="EI73"/>
      <c r="EJ73"/>
      <c r="EK73"/>
      <c r="EL73"/>
      <c r="EM73"/>
      <c r="EN73"/>
      <c r="EO73"/>
    </row>
    <row r="74" spans="4:145" ht="23.45" customHeight="1" x14ac:dyDescent="0.25">
      <c r="D74"/>
      <c r="E74"/>
      <c r="M74" s="44" t="s">
        <v>5429</v>
      </c>
      <c r="N74" s="44" t="s">
        <v>5577</v>
      </c>
      <c r="O74" s="45" t="s">
        <v>307</v>
      </c>
      <c r="Q74" s="63" t="s">
        <v>91</v>
      </c>
      <c r="R74" s="64" t="s">
        <v>340</v>
      </c>
      <c r="S74" s="63" t="s">
        <v>350</v>
      </c>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c r="CC74"/>
      <c r="CD74"/>
      <c r="CE74"/>
      <c r="CF74"/>
      <c r="CG74"/>
      <c r="CH74"/>
      <c r="CI74"/>
      <c r="CJ74"/>
      <c r="CK74"/>
      <c r="CL74"/>
      <c r="CM74"/>
      <c r="CN74"/>
      <c r="CO74"/>
      <c r="CP74"/>
      <c r="CQ74"/>
      <c r="CR74"/>
      <c r="CS74"/>
      <c r="CT74"/>
      <c r="CU74"/>
      <c r="CV74"/>
      <c r="CW74"/>
      <c r="CX74"/>
      <c r="CY74"/>
      <c r="CZ74"/>
      <c r="DA74"/>
      <c r="DB74"/>
      <c r="DC74"/>
      <c r="DD74"/>
      <c r="DE74"/>
      <c r="DF74"/>
      <c r="DG74"/>
      <c r="DH74"/>
      <c r="DI74"/>
      <c r="DJ74"/>
      <c r="DK74"/>
      <c r="DL74"/>
      <c r="DM74"/>
      <c r="DN74"/>
      <c r="DO74"/>
      <c r="DP74"/>
      <c r="DQ74"/>
      <c r="DR74"/>
      <c r="DS74"/>
      <c r="DT74"/>
      <c r="DU74"/>
      <c r="DV74"/>
      <c r="DW74"/>
      <c r="DX74"/>
      <c r="DY74"/>
      <c r="DZ74"/>
      <c r="EA74"/>
      <c r="EB74"/>
      <c r="EC74"/>
      <c r="ED74"/>
      <c r="EE74"/>
      <c r="EF74"/>
      <c r="EG74"/>
      <c r="EH74"/>
      <c r="EI74"/>
      <c r="EJ74"/>
      <c r="EK74"/>
      <c r="EL74"/>
      <c r="EM74"/>
      <c r="EN74"/>
      <c r="EO74"/>
    </row>
    <row r="75" spans="4:145" ht="23.45" customHeight="1" x14ac:dyDescent="0.25">
      <c r="D75"/>
      <c r="E75"/>
      <c r="M75" s="44" t="s">
        <v>5429</v>
      </c>
      <c r="N75" s="44" t="s">
        <v>5577</v>
      </c>
      <c r="O75" s="45" t="s">
        <v>218</v>
      </c>
      <c r="Q75" s="63" t="s">
        <v>91</v>
      </c>
      <c r="R75" s="63" t="s">
        <v>352</v>
      </c>
      <c r="S75" s="63" t="s">
        <v>353</v>
      </c>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c r="CG75"/>
      <c r="CH75"/>
      <c r="CI75"/>
      <c r="CJ75"/>
      <c r="CK75"/>
      <c r="CL75"/>
      <c r="CM75"/>
      <c r="CN75"/>
      <c r="CO75"/>
      <c r="CP75"/>
      <c r="CQ75"/>
      <c r="CR75"/>
      <c r="CS75"/>
      <c r="CT75"/>
      <c r="CU75"/>
      <c r="CV75"/>
      <c r="CW75"/>
      <c r="CX75"/>
      <c r="CY75"/>
      <c r="CZ75"/>
      <c r="DA75"/>
      <c r="DB75"/>
      <c r="DC75"/>
      <c r="DD75"/>
      <c r="DE75"/>
      <c r="DF75"/>
      <c r="DG75"/>
      <c r="DH75"/>
      <c r="DI75"/>
      <c r="DJ75"/>
      <c r="DK75"/>
      <c r="DL75"/>
      <c r="DM75"/>
      <c r="DN75"/>
      <c r="DO75"/>
      <c r="DP75"/>
      <c r="DQ75"/>
      <c r="DR75"/>
      <c r="DS75"/>
      <c r="DT75"/>
      <c r="DU75"/>
      <c r="DV75"/>
      <c r="DW75"/>
      <c r="DX75"/>
      <c r="DY75"/>
      <c r="DZ75"/>
      <c r="EA75"/>
      <c r="EB75"/>
      <c r="EC75"/>
      <c r="ED75"/>
      <c r="EE75"/>
      <c r="EF75"/>
      <c r="EG75"/>
      <c r="EH75"/>
      <c r="EI75"/>
      <c r="EJ75"/>
      <c r="EK75"/>
      <c r="EL75"/>
      <c r="EM75"/>
      <c r="EN75"/>
      <c r="EO75"/>
    </row>
    <row r="76" spans="4:145" ht="23.45" customHeight="1" x14ac:dyDescent="0.25">
      <c r="D76"/>
      <c r="E76"/>
      <c r="M76" s="44" t="s">
        <v>5429</v>
      </c>
      <c r="N76" s="44" t="s">
        <v>5577</v>
      </c>
      <c r="O76" s="45" t="s">
        <v>224</v>
      </c>
      <c r="Q76" s="63" t="s">
        <v>91</v>
      </c>
      <c r="R76" s="63" t="s">
        <v>352</v>
      </c>
      <c r="S76" s="63" t="s">
        <v>355</v>
      </c>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c r="CC76"/>
      <c r="CD76"/>
      <c r="CE76"/>
      <c r="CF76"/>
      <c r="CG76"/>
      <c r="CH76"/>
      <c r="CI76"/>
      <c r="CJ76"/>
      <c r="CK76"/>
      <c r="CL76"/>
      <c r="CM76"/>
      <c r="CN76"/>
      <c r="CO76"/>
      <c r="CP76"/>
      <c r="CQ76"/>
      <c r="CR76"/>
      <c r="CS76"/>
      <c r="CT76"/>
      <c r="CU76"/>
      <c r="CV76"/>
      <c r="CW76"/>
      <c r="CX76"/>
      <c r="CY76"/>
      <c r="CZ76"/>
      <c r="DA76"/>
      <c r="DB76"/>
      <c r="DC76"/>
      <c r="DD76"/>
      <c r="DE76"/>
      <c r="DF76"/>
      <c r="DG76"/>
      <c r="DH76"/>
      <c r="DI76"/>
      <c r="DJ76"/>
      <c r="DK76"/>
      <c r="DL76"/>
      <c r="DM76"/>
      <c r="DN76"/>
      <c r="DO76"/>
      <c r="DP76"/>
      <c r="DQ76"/>
      <c r="DR76"/>
      <c r="DS76"/>
      <c r="DT76"/>
      <c r="DU76"/>
      <c r="DV76"/>
      <c r="DW76"/>
      <c r="DX76"/>
      <c r="DY76"/>
      <c r="DZ76"/>
      <c r="EA76"/>
      <c r="EB76"/>
      <c r="EC76"/>
      <c r="ED76"/>
      <c r="EE76"/>
      <c r="EF76"/>
      <c r="EG76"/>
      <c r="EH76"/>
      <c r="EI76"/>
      <c r="EJ76"/>
      <c r="EK76"/>
      <c r="EL76"/>
      <c r="EM76"/>
      <c r="EN76"/>
      <c r="EO76"/>
    </row>
    <row r="77" spans="4:145" ht="23.45" customHeight="1" x14ac:dyDescent="0.25">
      <c r="D77"/>
      <c r="E77"/>
      <c r="M77" s="44" t="s">
        <v>5429</v>
      </c>
      <c r="N77" s="44" t="s">
        <v>5577</v>
      </c>
      <c r="O77" s="45" t="s">
        <v>227</v>
      </c>
      <c r="Q77" s="63" t="s">
        <v>91</v>
      </c>
      <c r="R77" s="63" t="s">
        <v>352</v>
      </c>
      <c r="S77" s="63" t="s">
        <v>357</v>
      </c>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c r="CC77"/>
      <c r="CD77"/>
      <c r="CE77"/>
      <c r="CF77"/>
      <c r="CG77"/>
      <c r="CH77"/>
      <c r="CI77"/>
      <c r="CJ77"/>
      <c r="CK77"/>
      <c r="CL77"/>
      <c r="CM77"/>
      <c r="CN77"/>
      <c r="CO77"/>
      <c r="CP77"/>
      <c r="CQ77"/>
      <c r="CR77"/>
      <c r="CS77"/>
      <c r="CT77"/>
      <c r="CU77"/>
      <c r="CV77"/>
      <c r="CW77"/>
      <c r="CX77"/>
      <c r="CY77"/>
      <c r="CZ77"/>
      <c r="DA77"/>
      <c r="DB77"/>
      <c r="DC77"/>
      <c r="DD77"/>
      <c r="DE77"/>
      <c r="DF77"/>
      <c r="DG77"/>
      <c r="DH77"/>
      <c r="DI77"/>
      <c r="DJ77"/>
      <c r="DK77"/>
      <c r="DL77"/>
      <c r="DM77"/>
      <c r="DN77"/>
      <c r="DO77"/>
      <c r="DP77"/>
      <c r="DQ77"/>
      <c r="DR77"/>
      <c r="DS77"/>
      <c r="DT77"/>
      <c r="DU77"/>
      <c r="DV77"/>
      <c r="DW77"/>
      <c r="DX77"/>
      <c r="DY77"/>
      <c r="DZ77"/>
      <c r="EA77"/>
      <c r="EB77"/>
      <c r="EC77"/>
      <c r="ED77"/>
      <c r="EE77"/>
      <c r="EF77"/>
      <c r="EG77"/>
      <c r="EH77"/>
      <c r="EI77"/>
      <c r="EJ77"/>
      <c r="EK77"/>
      <c r="EL77"/>
      <c r="EM77"/>
      <c r="EN77"/>
      <c r="EO77"/>
    </row>
    <row r="78" spans="4:145" ht="23.45" customHeight="1" x14ac:dyDescent="0.25">
      <c r="D78"/>
      <c r="E78"/>
      <c r="M78" s="44" t="s">
        <v>5429</v>
      </c>
      <c r="N78" s="44" t="s">
        <v>5577</v>
      </c>
      <c r="O78" s="45" t="s">
        <v>230</v>
      </c>
      <c r="Q78" s="63" t="s">
        <v>91</v>
      </c>
      <c r="R78" s="63" t="s">
        <v>352</v>
      </c>
      <c r="S78" s="63" t="s">
        <v>359</v>
      </c>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c r="CF78"/>
      <c r="CG78"/>
      <c r="CH78"/>
      <c r="CI78"/>
      <c r="CJ78"/>
      <c r="CK78"/>
      <c r="CL78"/>
      <c r="CM78"/>
      <c r="CN78"/>
      <c r="CO78"/>
      <c r="CP78"/>
      <c r="CQ78"/>
      <c r="CR78"/>
      <c r="CS78"/>
      <c r="CT78"/>
      <c r="CU78"/>
      <c r="CV78"/>
      <c r="CW78"/>
      <c r="CX78"/>
      <c r="CY78"/>
      <c r="CZ78"/>
      <c r="DA78"/>
      <c r="DB78"/>
      <c r="DC78"/>
      <c r="DD78"/>
      <c r="DE78"/>
      <c r="DF78"/>
      <c r="DG78"/>
      <c r="DH78"/>
      <c r="DI78"/>
      <c r="DJ78"/>
      <c r="DK78"/>
      <c r="DL78"/>
      <c r="DM78"/>
      <c r="DN78"/>
      <c r="DO78"/>
      <c r="DP78"/>
      <c r="DQ78"/>
      <c r="DR78"/>
      <c r="DS78"/>
      <c r="DT78"/>
      <c r="DU78"/>
      <c r="DV78"/>
      <c r="DW78"/>
      <c r="DX78"/>
      <c r="DY78"/>
      <c r="DZ78"/>
      <c r="EA78"/>
      <c r="EB78"/>
      <c r="EC78"/>
      <c r="ED78"/>
      <c r="EE78"/>
      <c r="EF78"/>
      <c r="EG78"/>
      <c r="EH78"/>
      <c r="EI78"/>
      <c r="EJ78"/>
      <c r="EK78"/>
      <c r="EL78"/>
      <c r="EM78"/>
      <c r="EN78"/>
      <c r="EO78"/>
    </row>
    <row r="79" spans="4:145" ht="23.45" customHeight="1" x14ac:dyDescent="0.25">
      <c r="D79"/>
      <c r="E79"/>
      <c r="M79" s="44" t="s">
        <v>5429</v>
      </c>
      <c r="N79" s="44" t="s">
        <v>5577</v>
      </c>
      <c r="O79" s="45" t="s">
        <v>251</v>
      </c>
      <c r="Q79" s="63" t="s">
        <v>91</v>
      </c>
      <c r="R79" s="63" t="s">
        <v>352</v>
      </c>
      <c r="S79" s="63" t="s">
        <v>361</v>
      </c>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c r="CC79"/>
      <c r="CD79"/>
      <c r="CE79"/>
      <c r="CF79"/>
      <c r="CG79"/>
      <c r="CH79"/>
      <c r="CI79"/>
      <c r="CJ79"/>
      <c r="CK79"/>
      <c r="CL79"/>
      <c r="CM79"/>
      <c r="CN79"/>
      <c r="CO79"/>
      <c r="CP79"/>
      <c r="CQ79"/>
      <c r="CR79"/>
      <c r="CS79"/>
      <c r="CT79"/>
      <c r="CU79"/>
      <c r="CV79"/>
      <c r="CW79"/>
      <c r="CX79"/>
      <c r="CY79"/>
      <c r="CZ79"/>
      <c r="DA79"/>
      <c r="DB79"/>
      <c r="DC79"/>
      <c r="DD79"/>
      <c r="DE79"/>
      <c r="DF79"/>
      <c r="DG79"/>
      <c r="DH79"/>
      <c r="DI79"/>
      <c r="DJ79"/>
      <c r="DK79"/>
      <c r="DL79"/>
      <c r="DM79"/>
      <c r="DN79"/>
      <c r="DO79"/>
      <c r="DP79"/>
      <c r="DQ79"/>
      <c r="DR79"/>
      <c r="DS79"/>
      <c r="DT79"/>
      <c r="DU79"/>
      <c r="DV79"/>
      <c r="DW79"/>
      <c r="DX79"/>
      <c r="DY79"/>
      <c r="DZ79"/>
      <c r="EA79"/>
      <c r="EB79"/>
      <c r="EC79"/>
      <c r="ED79"/>
      <c r="EE79"/>
      <c r="EF79"/>
      <c r="EG79"/>
      <c r="EH79"/>
      <c r="EI79"/>
      <c r="EJ79"/>
      <c r="EK79"/>
      <c r="EL79"/>
      <c r="EM79"/>
      <c r="EN79"/>
      <c r="EO79"/>
    </row>
    <row r="80" spans="4:145" ht="23.45" customHeight="1" x14ac:dyDescent="0.25">
      <c r="D80"/>
      <c r="E80"/>
      <c r="M80" s="44" t="s">
        <v>5429</v>
      </c>
      <c r="N80" s="44" t="s">
        <v>5577</v>
      </c>
      <c r="O80" s="45" t="s">
        <v>253</v>
      </c>
      <c r="Q80" s="63" t="s">
        <v>91</v>
      </c>
      <c r="R80" s="63" t="s">
        <v>363</v>
      </c>
      <c r="S80" s="63" t="s">
        <v>364</v>
      </c>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c r="CG80"/>
      <c r="CH80"/>
      <c r="CI80"/>
      <c r="CJ80"/>
      <c r="CK80"/>
      <c r="CL80"/>
      <c r="CM80"/>
      <c r="CN80"/>
      <c r="CO80"/>
      <c r="CP80"/>
      <c r="CQ80"/>
      <c r="CR80"/>
      <c r="CS80"/>
      <c r="CT80"/>
      <c r="CU80"/>
      <c r="CV80"/>
      <c r="CW80"/>
      <c r="CX80"/>
      <c r="CY80"/>
      <c r="CZ80"/>
      <c r="DA80"/>
      <c r="DB80"/>
      <c r="DC80"/>
      <c r="DD80"/>
      <c r="DE80"/>
      <c r="DF80"/>
      <c r="DG80"/>
      <c r="DH80"/>
      <c r="DI80"/>
      <c r="DJ80"/>
      <c r="DK80"/>
      <c r="DL80"/>
      <c r="DM80"/>
      <c r="DN80"/>
      <c r="DO80"/>
      <c r="DP80"/>
      <c r="DQ80"/>
      <c r="DR80"/>
      <c r="DS80"/>
      <c r="DT80"/>
      <c r="DU80"/>
      <c r="DV80"/>
      <c r="DW80"/>
      <c r="DX80"/>
      <c r="DY80"/>
      <c r="DZ80"/>
      <c r="EA80"/>
      <c r="EB80"/>
      <c r="EC80"/>
      <c r="ED80"/>
      <c r="EE80"/>
      <c r="EF80"/>
      <c r="EG80"/>
      <c r="EH80"/>
      <c r="EI80"/>
      <c r="EJ80"/>
      <c r="EK80"/>
      <c r="EL80"/>
      <c r="EM80"/>
      <c r="EN80"/>
      <c r="EO80"/>
    </row>
    <row r="81" spans="4:145" ht="23.45" customHeight="1" x14ac:dyDescent="0.25">
      <c r="D81"/>
      <c r="E81"/>
      <c r="M81" s="44" t="s">
        <v>5429</v>
      </c>
      <c r="N81" s="44" t="s">
        <v>5577</v>
      </c>
      <c r="O81" s="45" t="s">
        <v>262</v>
      </c>
      <c r="Q81" s="63" t="s">
        <v>91</v>
      </c>
      <c r="R81" s="63" t="s">
        <v>363</v>
      </c>
      <c r="S81" s="63" t="s">
        <v>365</v>
      </c>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c r="CF81"/>
      <c r="CG81"/>
      <c r="CH81"/>
      <c r="CI81"/>
      <c r="CJ81"/>
      <c r="CK81"/>
      <c r="CL81"/>
      <c r="CM81"/>
      <c r="CN81"/>
      <c r="CO81"/>
      <c r="CP81"/>
      <c r="CQ81"/>
      <c r="CR81"/>
      <c r="CS81"/>
      <c r="CT81"/>
      <c r="CU81"/>
      <c r="CV81"/>
      <c r="CW81"/>
      <c r="CX81"/>
      <c r="CY81"/>
      <c r="CZ81"/>
      <c r="DA81"/>
      <c r="DB81"/>
      <c r="DC81"/>
      <c r="DD81"/>
      <c r="DE81"/>
      <c r="DF81"/>
      <c r="DG81"/>
      <c r="DH81"/>
      <c r="DI81"/>
      <c r="DJ81"/>
      <c r="DK81"/>
      <c r="DL81"/>
      <c r="DM81"/>
      <c r="DN81"/>
      <c r="DO81"/>
      <c r="DP81"/>
      <c r="DQ81"/>
      <c r="DR81"/>
      <c r="DS81"/>
      <c r="DT81"/>
      <c r="DU81"/>
      <c r="DV81"/>
      <c r="DW81"/>
      <c r="DX81"/>
      <c r="DY81"/>
      <c r="DZ81"/>
      <c r="EA81"/>
      <c r="EB81"/>
      <c r="EC81"/>
      <c r="ED81"/>
      <c r="EE81"/>
      <c r="EF81"/>
      <c r="EG81"/>
      <c r="EH81"/>
      <c r="EI81"/>
      <c r="EJ81"/>
      <c r="EK81"/>
      <c r="EL81"/>
      <c r="EM81"/>
      <c r="EN81"/>
      <c r="EO81"/>
    </row>
    <row r="82" spans="4:145" ht="23.45" customHeight="1" x14ac:dyDescent="0.25">
      <c r="D82"/>
      <c r="E82"/>
      <c r="M82" s="44" t="s">
        <v>333</v>
      </c>
      <c r="N82" s="44" t="s">
        <v>334</v>
      </c>
      <c r="O82" s="45" t="s">
        <v>288</v>
      </c>
      <c r="Q82" s="63" t="s">
        <v>91</v>
      </c>
      <c r="R82" s="63" t="s">
        <v>363</v>
      </c>
      <c r="S82" s="63" t="s">
        <v>366</v>
      </c>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c r="CC82"/>
      <c r="CD82"/>
      <c r="CE82"/>
      <c r="CF82"/>
      <c r="CG82"/>
      <c r="CH82"/>
      <c r="CI82"/>
      <c r="CJ82"/>
      <c r="CK82"/>
      <c r="CL82"/>
      <c r="CM82"/>
      <c r="CN82"/>
      <c r="CO82"/>
      <c r="CP82"/>
      <c r="CQ82"/>
      <c r="CR82"/>
      <c r="CS82"/>
      <c r="CT82"/>
      <c r="CU82"/>
      <c r="CV82"/>
      <c r="CW82"/>
      <c r="CX82"/>
      <c r="CY82"/>
      <c r="CZ82"/>
      <c r="DA82"/>
      <c r="DB82"/>
      <c r="DC82"/>
      <c r="DD82"/>
      <c r="DE82"/>
      <c r="DF82"/>
      <c r="DG82"/>
      <c r="DH82"/>
      <c r="DI82"/>
      <c r="DJ82"/>
      <c r="DK82"/>
      <c r="DL82"/>
      <c r="DM82"/>
      <c r="DN82"/>
      <c r="DO82"/>
      <c r="DP82"/>
      <c r="DQ82"/>
      <c r="DR82"/>
      <c r="DS82"/>
      <c r="DT82"/>
      <c r="DU82"/>
      <c r="DV82"/>
      <c r="DW82"/>
      <c r="DX82"/>
      <c r="DY82"/>
      <c r="DZ82"/>
      <c r="EA82"/>
      <c r="EB82"/>
      <c r="EC82"/>
      <c r="ED82"/>
      <c r="EE82"/>
      <c r="EF82"/>
      <c r="EG82"/>
      <c r="EH82"/>
      <c r="EI82"/>
      <c r="EJ82"/>
      <c r="EK82"/>
      <c r="EL82"/>
      <c r="EM82"/>
      <c r="EN82"/>
      <c r="EO82"/>
    </row>
    <row r="83" spans="4:145" ht="23.45" customHeight="1" x14ac:dyDescent="0.25">
      <c r="D83"/>
      <c r="E83"/>
      <c r="M83" s="44" t="s">
        <v>5689</v>
      </c>
      <c r="N83" s="44" t="s">
        <v>5578</v>
      </c>
      <c r="O83" s="45" t="s">
        <v>335</v>
      </c>
      <c r="Q83" s="63" t="s">
        <v>91</v>
      </c>
      <c r="R83" s="63" t="s">
        <v>363</v>
      </c>
      <c r="S83" s="63" t="s">
        <v>368</v>
      </c>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c r="CG83"/>
      <c r="CH83"/>
      <c r="CI83"/>
      <c r="CJ83"/>
      <c r="CK83"/>
      <c r="CL83"/>
      <c r="CM83"/>
      <c r="CN83"/>
      <c r="CO83"/>
      <c r="CP83"/>
      <c r="CQ83"/>
      <c r="CR83"/>
      <c r="CS83"/>
      <c r="CT83"/>
      <c r="CU83"/>
      <c r="CV83"/>
      <c r="CW83"/>
      <c r="CX83"/>
      <c r="CY83"/>
      <c r="CZ83"/>
      <c r="DA83"/>
      <c r="DB83"/>
      <c r="DC83"/>
      <c r="DD83"/>
      <c r="DE83"/>
      <c r="DF83"/>
      <c r="DG83"/>
      <c r="DH83"/>
      <c r="DI83"/>
      <c r="DJ83"/>
      <c r="DK83"/>
      <c r="DL83"/>
      <c r="DM83"/>
      <c r="DN83"/>
      <c r="DO83"/>
      <c r="DP83"/>
      <c r="DQ83"/>
      <c r="DR83"/>
      <c r="DS83"/>
      <c r="DT83"/>
      <c r="DU83"/>
      <c r="DV83"/>
      <c r="DW83"/>
      <c r="DX83"/>
      <c r="DY83"/>
      <c r="DZ83"/>
      <c r="EA83"/>
      <c r="EB83"/>
      <c r="EC83"/>
      <c r="ED83"/>
      <c r="EE83"/>
      <c r="EF83"/>
      <c r="EG83"/>
      <c r="EH83"/>
      <c r="EI83"/>
      <c r="EJ83"/>
      <c r="EK83"/>
      <c r="EL83"/>
      <c r="EM83"/>
      <c r="EN83"/>
      <c r="EO83"/>
    </row>
    <row r="84" spans="4:145" ht="23.45" customHeight="1" x14ac:dyDescent="0.25">
      <c r="D84"/>
      <c r="E84"/>
      <c r="M84" s="44" t="s">
        <v>5430</v>
      </c>
      <c r="N84" s="44" t="s">
        <v>5579</v>
      </c>
      <c r="O84" s="45" t="s">
        <v>335</v>
      </c>
      <c r="Q84" s="63" t="s">
        <v>91</v>
      </c>
      <c r="R84" s="63" t="s">
        <v>363</v>
      </c>
      <c r="S84" s="63" t="s">
        <v>370</v>
      </c>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c r="CF84"/>
      <c r="CG84"/>
      <c r="CH84"/>
      <c r="CI84"/>
      <c r="CJ84"/>
      <c r="CK84"/>
      <c r="CL84"/>
      <c r="CM84"/>
      <c r="CN84"/>
      <c r="CO84"/>
      <c r="CP84"/>
      <c r="CQ84"/>
      <c r="CR84"/>
      <c r="CS84"/>
      <c r="CT84"/>
      <c r="CU84"/>
      <c r="CV84"/>
      <c r="CW84"/>
      <c r="CX84"/>
      <c r="CY84"/>
      <c r="CZ84"/>
      <c r="DA84"/>
      <c r="DB84"/>
      <c r="DC84"/>
      <c r="DD84"/>
      <c r="DE84"/>
      <c r="DF84"/>
      <c r="DG84"/>
      <c r="DH84"/>
      <c r="DI84"/>
      <c r="DJ84"/>
      <c r="DK84"/>
      <c r="DL84"/>
      <c r="DM84"/>
      <c r="DN84"/>
      <c r="DO84"/>
      <c r="DP84"/>
      <c r="DQ84"/>
      <c r="DR84"/>
      <c r="DS84"/>
      <c r="DT84"/>
      <c r="DU84"/>
      <c r="DV84"/>
      <c r="DW84"/>
      <c r="DX84"/>
      <c r="DY84"/>
      <c r="DZ84"/>
      <c r="EA84"/>
      <c r="EB84"/>
      <c r="EC84"/>
      <c r="ED84"/>
      <c r="EE84"/>
      <c r="EF84"/>
      <c r="EG84"/>
      <c r="EH84"/>
      <c r="EI84"/>
      <c r="EJ84"/>
      <c r="EK84"/>
      <c r="EL84"/>
      <c r="EM84"/>
      <c r="EN84"/>
      <c r="EO84"/>
    </row>
    <row r="85" spans="4:145" ht="23.45" customHeight="1" x14ac:dyDescent="0.25">
      <c r="D85"/>
      <c r="E85"/>
      <c r="M85" s="44" t="s">
        <v>337</v>
      </c>
      <c r="N85" s="44" t="s">
        <v>5580</v>
      </c>
      <c r="O85" s="45" t="s">
        <v>335</v>
      </c>
      <c r="Q85" s="63" t="s">
        <v>91</v>
      </c>
      <c r="R85" s="63" t="s">
        <v>372</v>
      </c>
      <c r="S85" s="63" t="s">
        <v>373</v>
      </c>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c r="CF85"/>
      <c r="CG85"/>
      <c r="CH85"/>
      <c r="CI85"/>
      <c r="CJ85"/>
      <c r="CK85"/>
      <c r="CL85"/>
      <c r="CM85"/>
      <c r="CN85"/>
      <c r="CO85"/>
      <c r="CP85"/>
      <c r="CQ85"/>
      <c r="CR85"/>
      <c r="CS85"/>
      <c r="CT85"/>
      <c r="CU85"/>
      <c r="CV85"/>
      <c r="CW85"/>
      <c r="CX85"/>
      <c r="CY85"/>
      <c r="CZ85"/>
      <c r="DA85"/>
      <c r="DB85"/>
      <c r="DC85"/>
      <c r="DD85"/>
      <c r="DE85"/>
      <c r="DF85"/>
      <c r="DG85"/>
      <c r="DH85"/>
      <c r="DI85"/>
      <c r="DJ85"/>
      <c r="DK85"/>
      <c r="DL85"/>
      <c r="DM85"/>
      <c r="DN85"/>
      <c r="DO85"/>
      <c r="DP85"/>
      <c r="DQ85"/>
      <c r="DR85"/>
      <c r="DS85"/>
      <c r="DT85"/>
      <c r="DU85"/>
      <c r="DV85"/>
      <c r="DW85"/>
      <c r="DX85"/>
      <c r="DY85"/>
      <c r="DZ85"/>
      <c r="EA85"/>
      <c r="EB85"/>
      <c r="EC85"/>
      <c r="ED85"/>
      <c r="EE85"/>
      <c r="EF85"/>
      <c r="EG85"/>
      <c r="EH85"/>
      <c r="EI85"/>
      <c r="EJ85"/>
      <c r="EK85"/>
      <c r="EL85"/>
      <c r="EM85"/>
      <c r="EN85"/>
      <c r="EO85"/>
    </row>
    <row r="86" spans="4:145" ht="23.45" customHeight="1" x14ac:dyDescent="0.25">
      <c r="D86"/>
      <c r="E86"/>
      <c r="M86" s="44" t="s">
        <v>339</v>
      </c>
      <c r="N86" s="44" t="s">
        <v>5581</v>
      </c>
      <c r="O86" s="45" t="s">
        <v>335</v>
      </c>
      <c r="Q86" s="63" t="s">
        <v>91</v>
      </c>
      <c r="R86" s="63" t="s">
        <v>372</v>
      </c>
      <c r="S86" s="63" t="s">
        <v>375</v>
      </c>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c r="CC86"/>
      <c r="CD86"/>
      <c r="CE86"/>
      <c r="CF86"/>
      <c r="CG86"/>
      <c r="CH86"/>
      <c r="CI86"/>
      <c r="CJ86"/>
      <c r="CK86"/>
      <c r="CL86"/>
      <c r="CM86"/>
      <c r="CN86"/>
      <c r="CO86"/>
      <c r="CP86"/>
      <c r="CQ86"/>
      <c r="CR86"/>
      <c r="CS86"/>
      <c r="CT86"/>
      <c r="CU86"/>
      <c r="CV86"/>
      <c r="CW86"/>
      <c r="CX86"/>
      <c r="CY86"/>
      <c r="CZ86"/>
      <c r="DA86"/>
      <c r="DB86"/>
      <c r="DC86"/>
      <c r="DD86"/>
      <c r="DE86"/>
      <c r="DF86"/>
      <c r="DG86"/>
      <c r="DH86"/>
      <c r="DI86"/>
      <c r="DJ86"/>
      <c r="DK86"/>
      <c r="DL86"/>
      <c r="DM86"/>
      <c r="DN86"/>
      <c r="DO86"/>
      <c r="DP86"/>
      <c r="DQ86"/>
      <c r="DR86"/>
      <c r="DS86"/>
      <c r="DT86"/>
      <c r="DU86"/>
      <c r="DV86"/>
      <c r="DW86"/>
      <c r="DX86"/>
      <c r="DY86"/>
      <c r="DZ86"/>
      <c r="EA86"/>
      <c r="EB86"/>
      <c r="EC86"/>
      <c r="ED86"/>
      <c r="EE86"/>
      <c r="EF86"/>
      <c r="EG86"/>
      <c r="EH86"/>
      <c r="EI86"/>
      <c r="EJ86"/>
      <c r="EK86"/>
      <c r="EL86"/>
      <c r="EM86"/>
      <c r="EN86"/>
      <c r="EO86"/>
    </row>
    <row r="87" spans="4:145" ht="23.45" customHeight="1" x14ac:dyDescent="0.25">
      <c r="D87"/>
      <c r="E87"/>
      <c r="M87" s="44" t="s">
        <v>5431</v>
      </c>
      <c r="N87" s="44" t="s">
        <v>5582</v>
      </c>
      <c r="O87" s="45" t="s">
        <v>335</v>
      </c>
      <c r="Q87" s="63" t="s">
        <v>91</v>
      </c>
      <c r="R87" s="63" t="s">
        <v>372</v>
      </c>
      <c r="S87" s="63" t="s">
        <v>376</v>
      </c>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c r="CG87"/>
      <c r="CH87"/>
      <c r="CI87"/>
      <c r="CJ87"/>
      <c r="CK87"/>
      <c r="CL87"/>
      <c r="CM87"/>
      <c r="CN87"/>
      <c r="CO87"/>
      <c r="CP87"/>
      <c r="CQ87"/>
      <c r="CR87"/>
      <c r="CS87"/>
      <c r="CT87"/>
      <c r="CU87"/>
      <c r="CV87"/>
      <c r="CW87"/>
      <c r="CX87"/>
      <c r="CY87"/>
      <c r="CZ87"/>
      <c r="DA87"/>
      <c r="DB87"/>
      <c r="DC87"/>
      <c r="DD87"/>
      <c r="DE87"/>
      <c r="DF87"/>
      <c r="DG87"/>
      <c r="DH87"/>
      <c r="DI87"/>
      <c r="DJ87"/>
      <c r="DK87"/>
      <c r="DL87"/>
      <c r="DM87"/>
      <c r="DN87"/>
      <c r="DO87"/>
      <c r="DP87"/>
      <c r="DQ87"/>
      <c r="DR87"/>
      <c r="DS87"/>
      <c r="DT87"/>
      <c r="DU87"/>
      <c r="DV87"/>
      <c r="DW87"/>
      <c r="DX87"/>
      <c r="DY87"/>
      <c r="DZ87"/>
      <c r="EA87"/>
      <c r="EB87"/>
      <c r="EC87"/>
      <c r="ED87"/>
      <c r="EE87"/>
      <c r="EF87"/>
      <c r="EG87"/>
      <c r="EH87"/>
      <c r="EI87"/>
      <c r="EJ87"/>
      <c r="EK87"/>
      <c r="EL87"/>
      <c r="EM87"/>
      <c r="EN87"/>
      <c r="EO87"/>
    </row>
    <row r="88" spans="4:145" ht="23.45" customHeight="1" x14ac:dyDescent="0.25">
      <c r="D88"/>
      <c r="E88"/>
      <c r="M88" s="44" t="s">
        <v>342</v>
      </c>
      <c r="N88" s="44" t="s">
        <v>5583</v>
      </c>
      <c r="O88" s="45" t="s">
        <v>335</v>
      </c>
      <c r="Q88" s="63" t="s">
        <v>91</v>
      </c>
      <c r="R88" s="63" t="s">
        <v>378</v>
      </c>
      <c r="S88" s="63" t="s">
        <v>379</v>
      </c>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c r="CC88"/>
      <c r="CD88"/>
      <c r="CE88"/>
      <c r="CF88"/>
      <c r="CG88"/>
      <c r="CH88"/>
      <c r="CI88"/>
      <c r="CJ88"/>
      <c r="CK88"/>
      <c r="CL88"/>
      <c r="CM88"/>
      <c r="CN88"/>
      <c r="CO88"/>
      <c r="CP88"/>
      <c r="CQ88"/>
      <c r="CR88"/>
      <c r="CS88"/>
      <c r="CT88"/>
      <c r="CU88"/>
      <c r="CV88"/>
      <c r="CW88"/>
      <c r="CX88"/>
      <c r="CY88"/>
      <c r="CZ88"/>
      <c r="DA88"/>
      <c r="DB88"/>
      <c r="DC88"/>
      <c r="DD88"/>
      <c r="DE88"/>
      <c r="DF88"/>
      <c r="DG88"/>
      <c r="DH88"/>
      <c r="DI88"/>
      <c r="DJ88"/>
      <c r="DK88"/>
      <c r="DL88"/>
      <c r="DM88"/>
      <c r="DN88"/>
      <c r="DO88"/>
      <c r="DP88"/>
      <c r="DQ88"/>
      <c r="DR88"/>
      <c r="DS88"/>
      <c r="DT88"/>
      <c r="DU88"/>
      <c r="DV88"/>
      <c r="DW88"/>
      <c r="DX88"/>
      <c r="DY88"/>
      <c r="DZ88"/>
      <c r="EA88"/>
      <c r="EB88"/>
      <c r="EC88"/>
      <c r="ED88"/>
      <c r="EE88"/>
      <c r="EF88"/>
      <c r="EG88"/>
      <c r="EH88"/>
      <c r="EI88"/>
      <c r="EJ88"/>
      <c r="EK88"/>
      <c r="EL88"/>
      <c r="EM88"/>
      <c r="EN88"/>
      <c r="EO88"/>
    </row>
    <row r="89" spans="4:145" ht="23.45" customHeight="1" x14ac:dyDescent="0.25">
      <c r="D89"/>
      <c r="E89"/>
      <c r="M89" s="44" t="s">
        <v>343</v>
      </c>
      <c r="N89" s="44" t="s">
        <v>5584</v>
      </c>
      <c r="O89" s="45" t="s">
        <v>335</v>
      </c>
      <c r="Q89" s="63" t="s">
        <v>91</v>
      </c>
      <c r="R89" s="63" t="s">
        <v>378</v>
      </c>
      <c r="S89" s="63" t="s">
        <v>381</v>
      </c>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c r="CC89"/>
      <c r="CD89"/>
      <c r="CE89"/>
      <c r="CF89"/>
      <c r="CG89"/>
      <c r="CH89"/>
      <c r="CI89"/>
      <c r="CJ89"/>
      <c r="CK89"/>
      <c r="CL89"/>
      <c r="CM89"/>
      <c r="CN89"/>
      <c r="CO89"/>
      <c r="CP89"/>
      <c r="CQ89"/>
      <c r="CR89"/>
      <c r="CS89"/>
      <c r="CT89"/>
      <c r="CU89"/>
      <c r="CV89"/>
      <c r="CW89"/>
      <c r="CX89"/>
      <c r="CY89"/>
      <c r="CZ89"/>
      <c r="DA89"/>
      <c r="DB89"/>
      <c r="DC89"/>
      <c r="DD89"/>
      <c r="DE89"/>
      <c r="DF89"/>
      <c r="DG89"/>
      <c r="DH89"/>
      <c r="DI89"/>
      <c r="DJ89"/>
      <c r="DK89"/>
      <c r="DL89"/>
      <c r="DM89"/>
      <c r="DN89"/>
      <c r="DO89"/>
      <c r="DP89"/>
      <c r="DQ89"/>
      <c r="DR89"/>
      <c r="DS89"/>
      <c r="DT89"/>
      <c r="DU89"/>
      <c r="DV89"/>
      <c r="DW89"/>
      <c r="DX89"/>
      <c r="DY89"/>
      <c r="DZ89"/>
      <c r="EA89"/>
      <c r="EB89"/>
      <c r="EC89"/>
      <c r="ED89"/>
      <c r="EE89"/>
      <c r="EF89"/>
      <c r="EG89"/>
      <c r="EH89"/>
      <c r="EI89"/>
      <c r="EJ89"/>
      <c r="EK89"/>
      <c r="EL89"/>
      <c r="EM89"/>
      <c r="EN89"/>
      <c r="EO89"/>
    </row>
    <row r="90" spans="4:145" ht="23.45" customHeight="1" x14ac:dyDescent="0.25">
      <c r="D90"/>
      <c r="E90"/>
      <c r="M90" s="44" t="s">
        <v>345</v>
      </c>
      <c r="N90" s="44" t="s">
        <v>5586</v>
      </c>
      <c r="O90" s="45" t="s">
        <v>346</v>
      </c>
      <c r="Q90" s="63" t="s">
        <v>91</v>
      </c>
      <c r="R90" s="63" t="s">
        <v>378</v>
      </c>
      <c r="S90" s="63" t="s">
        <v>383</v>
      </c>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c r="CC90"/>
      <c r="CD90"/>
      <c r="CE90"/>
      <c r="CF90"/>
      <c r="CG90"/>
      <c r="CH90"/>
      <c r="CI90"/>
      <c r="CJ90"/>
      <c r="CK90"/>
      <c r="CL90"/>
      <c r="CM90"/>
      <c r="CN90"/>
      <c r="CO90"/>
      <c r="CP90"/>
      <c r="CQ90"/>
      <c r="CR90"/>
      <c r="CS90"/>
      <c r="CT90"/>
      <c r="CU90"/>
      <c r="CV90"/>
      <c r="CW90"/>
      <c r="CX90"/>
      <c r="CY90"/>
      <c r="CZ90"/>
      <c r="DA90"/>
      <c r="DB90"/>
      <c r="DC90"/>
      <c r="DD90"/>
      <c r="DE90"/>
      <c r="DF90"/>
      <c r="DG90"/>
      <c r="DH90"/>
      <c r="DI90"/>
      <c r="DJ90"/>
      <c r="DK90"/>
      <c r="DL90"/>
      <c r="DM90"/>
      <c r="DN90"/>
      <c r="DO90"/>
      <c r="DP90"/>
      <c r="DQ90"/>
      <c r="DR90"/>
      <c r="DS90"/>
      <c r="DT90"/>
      <c r="DU90"/>
      <c r="DV90"/>
      <c r="DW90"/>
      <c r="DX90"/>
      <c r="DY90"/>
      <c r="DZ90"/>
      <c r="EA90"/>
      <c r="EB90"/>
      <c r="EC90"/>
      <c r="ED90"/>
      <c r="EE90"/>
      <c r="EF90"/>
      <c r="EG90"/>
      <c r="EH90"/>
      <c r="EI90"/>
      <c r="EJ90"/>
      <c r="EK90"/>
      <c r="EL90"/>
      <c r="EM90"/>
      <c r="EN90"/>
      <c r="EO90"/>
    </row>
    <row r="91" spans="4:145" ht="23.45" customHeight="1" x14ac:dyDescent="0.25">
      <c r="D91"/>
      <c r="E91"/>
      <c r="M91" s="44" t="s">
        <v>348</v>
      </c>
      <c r="N91" s="44" t="s">
        <v>5590</v>
      </c>
      <c r="O91" s="45" t="s">
        <v>349</v>
      </c>
      <c r="Q91" s="63" t="s">
        <v>91</v>
      </c>
      <c r="R91" s="63" t="s">
        <v>378</v>
      </c>
      <c r="S91" s="63" t="s">
        <v>195</v>
      </c>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c r="CC91"/>
      <c r="CD91"/>
      <c r="CE91"/>
      <c r="CF91"/>
      <c r="CG91"/>
      <c r="CH91"/>
      <c r="CI91"/>
      <c r="CJ91"/>
      <c r="CK91"/>
      <c r="CL91"/>
      <c r="CM91"/>
      <c r="CN91"/>
      <c r="CO91"/>
      <c r="CP91"/>
      <c r="CQ91"/>
      <c r="CR91"/>
      <c r="CS91"/>
      <c r="CT91"/>
      <c r="CU91"/>
      <c r="CV91"/>
      <c r="CW91"/>
      <c r="CX91"/>
      <c r="CY91"/>
      <c r="CZ91"/>
      <c r="DA91"/>
      <c r="DB91"/>
      <c r="DC91"/>
      <c r="DD91"/>
      <c r="DE91"/>
      <c r="DF91"/>
      <c r="DG91"/>
      <c r="DH91"/>
      <c r="DI91"/>
      <c r="DJ91"/>
      <c r="DK91"/>
      <c r="DL91"/>
      <c r="DM91"/>
      <c r="DN91"/>
      <c r="DO91"/>
      <c r="DP91"/>
      <c r="DQ91"/>
      <c r="DR91"/>
      <c r="DS91"/>
      <c r="DT91"/>
      <c r="DU91"/>
      <c r="DV91"/>
      <c r="DW91"/>
      <c r="DX91"/>
      <c r="DY91"/>
      <c r="DZ91"/>
      <c r="EA91"/>
      <c r="EB91"/>
      <c r="EC91"/>
      <c r="ED91"/>
      <c r="EE91"/>
      <c r="EF91"/>
      <c r="EG91"/>
      <c r="EH91"/>
      <c r="EI91"/>
      <c r="EJ91"/>
      <c r="EK91"/>
      <c r="EL91"/>
      <c r="EM91"/>
      <c r="EN91"/>
      <c r="EO91"/>
    </row>
    <row r="92" spans="4:145" ht="23.45" customHeight="1" x14ac:dyDescent="0.25">
      <c r="D92"/>
      <c r="E92"/>
      <c r="M92" s="44" t="s">
        <v>351</v>
      </c>
      <c r="N92" s="44" t="s">
        <v>5585</v>
      </c>
      <c r="O92" s="45" t="s">
        <v>288</v>
      </c>
      <c r="Q92" s="63" t="s">
        <v>91</v>
      </c>
      <c r="R92" s="63" t="s">
        <v>385</v>
      </c>
      <c r="S92" s="63" t="s">
        <v>386</v>
      </c>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c r="CC92"/>
      <c r="CD92"/>
      <c r="CE92"/>
      <c r="CF92"/>
      <c r="CG92"/>
      <c r="CH92"/>
      <c r="CI92"/>
      <c r="CJ92"/>
      <c r="CK92"/>
      <c r="CL92"/>
      <c r="CM92"/>
      <c r="CN92"/>
      <c r="CO92"/>
      <c r="CP92"/>
      <c r="CQ92"/>
      <c r="CR92"/>
      <c r="CS92"/>
      <c r="CT92"/>
      <c r="CU92"/>
      <c r="CV92"/>
      <c r="CW92"/>
      <c r="CX92"/>
      <c r="CY92"/>
      <c r="CZ92"/>
      <c r="DA92"/>
      <c r="DB92"/>
      <c r="DC92"/>
      <c r="DD92"/>
      <c r="DE92"/>
      <c r="DF92"/>
      <c r="DG92"/>
      <c r="DH92"/>
      <c r="DI92"/>
      <c r="DJ92"/>
      <c r="DK92"/>
      <c r="DL92"/>
      <c r="DM92"/>
      <c r="DN92"/>
      <c r="DO92"/>
      <c r="DP92"/>
      <c r="DQ92"/>
      <c r="DR92"/>
      <c r="DS92"/>
      <c r="DT92"/>
      <c r="DU92"/>
      <c r="DV92"/>
      <c r="DW92"/>
      <c r="DX92"/>
      <c r="DY92"/>
      <c r="DZ92"/>
      <c r="EA92"/>
      <c r="EB92"/>
      <c r="EC92"/>
      <c r="ED92"/>
      <c r="EE92"/>
      <c r="EF92"/>
      <c r="EG92"/>
      <c r="EH92"/>
      <c r="EI92"/>
      <c r="EJ92"/>
      <c r="EK92"/>
      <c r="EL92"/>
      <c r="EM92"/>
      <c r="EN92"/>
      <c r="EO92"/>
    </row>
    <row r="93" spans="4:145" ht="23.45" customHeight="1" x14ac:dyDescent="0.25">
      <c r="D93"/>
      <c r="E93"/>
      <c r="M93" s="44" t="s">
        <v>354</v>
      </c>
      <c r="N93" s="44" t="s">
        <v>5587</v>
      </c>
      <c r="O93" s="45" t="s">
        <v>288</v>
      </c>
      <c r="Q93" s="63" t="s">
        <v>91</v>
      </c>
      <c r="R93" s="63" t="s">
        <v>385</v>
      </c>
      <c r="S93" s="63" t="s">
        <v>379</v>
      </c>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c r="CC93"/>
      <c r="CD93"/>
      <c r="CE93"/>
      <c r="CF93"/>
      <c r="CG93"/>
      <c r="CH93"/>
      <c r="CI93"/>
      <c r="CJ93"/>
      <c r="CK93"/>
      <c r="CL93"/>
      <c r="CM93"/>
      <c r="CN93"/>
      <c r="CO93"/>
      <c r="CP93"/>
      <c r="CQ93"/>
      <c r="CR93"/>
      <c r="CS93"/>
      <c r="CT93"/>
      <c r="CU93"/>
      <c r="CV93"/>
      <c r="CW93"/>
      <c r="CX93"/>
      <c r="CY93"/>
      <c r="CZ93"/>
      <c r="DA93"/>
      <c r="DB93"/>
      <c r="DC93"/>
      <c r="DD93"/>
      <c r="DE93"/>
      <c r="DF93"/>
      <c r="DG93"/>
      <c r="DH93"/>
      <c r="DI93"/>
      <c r="DJ93"/>
      <c r="DK93"/>
      <c r="DL93"/>
      <c r="DM93"/>
      <c r="DN93"/>
      <c r="DO93"/>
      <c r="DP93"/>
      <c r="DQ93"/>
      <c r="DR93"/>
      <c r="DS93"/>
      <c r="DT93"/>
      <c r="DU93"/>
      <c r="DV93"/>
      <c r="DW93"/>
      <c r="DX93"/>
      <c r="DY93"/>
      <c r="DZ93"/>
      <c r="EA93"/>
      <c r="EB93"/>
      <c r="EC93"/>
      <c r="ED93"/>
      <c r="EE93"/>
      <c r="EF93"/>
      <c r="EG93"/>
      <c r="EH93"/>
      <c r="EI93"/>
      <c r="EJ93"/>
      <c r="EK93"/>
      <c r="EL93"/>
      <c r="EM93"/>
      <c r="EN93"/>
      <c r="EO93"/>
    </row>
    <row r="94" spans="4:145" ht="23.45" customHeight="1" x14ac:dyDescent="0.25">
      <c r="D94"/>
      <c r="E94"/>
      <c r="M94" s="44" t="s">
        <v>356</v>
      </c>
      <c r="N94" s="44" t="s">
        <v>5756</v>
      </c>
      <c r="O94" s="78" t="s">
        <v>288</v>
      </c>
      <c r="Q94" s="63" t="s">
        <v>91</v>
      </c>
      <c r="R94" s="63" t="s">
        <v>385</v>
      </c>
      <c r="S94" s="63" t="s">
        <v>389</v>
      </c>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c r="CB94"/>
      <c r="CC94"/>
      <c r="CD94"/>
      <c r="CE94"/>
      <c r="CF94"/>
      <c r="CG94"/>
      <c r="CH94"/>
      <c r="CI94"/>
      <c r="CJ94"/>
      <c r="CK94"/>
      <c r="CL94"/>
      <c r="CM94"/>
      <c r="CN94"/>
      <c r="CO94"/>
      <c r="CP94"/>
      <c r="CQ94"/>
      <c r="CR94"/>
      <c r="CS94"/>
      <c r="CT94"/>
      <c r="CU94"/>
      <c r="CV94"/>
      <c r="CW94"/>
      <c r="CX94"/>
      <c r="CY94"/>
      <c r="CZ94"/>
      <c r="DA94"/>
      <c r="DB94"/>
      <c r="DC94"/>
      <c r="DD94"/>
      <c r="DE94"/>
      <c r="DF94"/>
      <c r="DG94"/>
      <c r="DH94"/>
      <c r="DI94"/>
      <c r="DJ94"/>
      <c r="DK94"/>
      <c r="DL94"/>
      <c r="DM94"/>
      <c r="DN94"/>
      <c r="DO94"/>
      <c r="DP94"/>
      <c r="DQ94"/>
      <c r="DR94"/>
      <c r="DS94"/>
      <c r="DT94"/>
      <c r="DU94"/>
      <c r="DV94"/>
      <c r="DW94"/>
      <c r="DX94"/>
      <c r="DY94"/>
      <c r="DZ94"/>
      <c r="EA94"/>
      <c r="EB94"/>
      <c r="EC94"/>
      <c r="ED94"/>
      <c r="EE94"/>
      <c r="EF94"/>
      <c r="EG94"/>
      <c r="EH94"/>
      <c r="EI94"/>
      <c r="EJ94"/>
      <c r="EK94"/>
      <c r="EL94"/>
      <c r="EM94"/>
      <c r="EN94"/>
      <c r="EO94"/>
    </row>
    <row r="95" spans="4:145" ht="23.45" customHeight="1" x14ac:dyDescent="0.25">
      <c r="D95"/>
      <c r="E95"/>
      <c r="M95" s="44" t="s">
        <v>358</v>
      </c>
      <c r="N95" s="44" t="s">
        <v>5588</v>
      </c>
      <c r="O95" s="45" t="s">
        <v>335</v>
      </c>
      <c r="Q95" s="63" t="s">
        <v>91</v>
      </c>
      <c r="R95" s="63" t="s">
        <v>385</v>
      </c>
      <c r="S95" s="63" t="s">
        <v>391</v>
      </c>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c r="CB95"/>
      <c r="CC95"/>
      <c r="CD95"/>
      <c r="CE95"/>
      <c r="CF95"/>
      <c r="CG95"/>
      <c r="CH95"/>
      <c r="CI95"/>
      <c r="CJ95"/>
      <c r="CK95"/>
      <c r="CL95"/>
      <c r="CM95"/>
      <c r="CN95"/>
      <c r="CO95"/>
      <c r="CP95"/>
      <c r="CQ95"/>
      <c r="CR95"/>
      <c r="CS95"/>
      <c r="CT95"/>
      <c r="CU95"/>
      <c r="CV95"/>
      <c r="CW95"/>
      <c r="CX95"/>
      <c r="CY95"/>
      <c r="CZ95"/>
      <c r="DA95"/>
      <c r="DB95"/>
      <c r="DC95"/>
      <c r="DD95"/>
      <c r="DE95"/>
      <c r="DF95"/>
      <c r="DG95"/>
      <c r="DH95"/>
      <c r="DI95"/>
      <c r="DJ95"/>
      <c r="DK95"/>
      <c r="DL95"/>
      <c r="DM95"/>
      <c r="DN95"/>
      <c r="DO95"/>
      <c r="DP95"/>
      <c r="DQ95"/>
      <c r="DR95"/>
      <c r="DS95"/>
      <c r="DT95"/>
      <c r="DU95"/>
      <c r="DV95"/>
      <c r="DW95"/>
      <c r="DX95"/>
      <c r="DY95"/>
      <c r="DZ95"/>
      <c r="EA95"/>
      <c r="EB95"/>
      <c r="EC95"/>
      <c r="ED95"/>
      <c r="EE95"/>
      <c r="EF95"/>
      <c r="EG95"/>
      <c r="EH95"/>
      <c r="EI95"/>
      <c r="EJ95"/>
      <c r="EK95"/>
      <c r="EL95"/>
      <c r="EM95"/>
      <c r="EN95"/>
      <c r="EO95"/>
    </row>
    <row r="96" spans="4:145" ht="23.45" customHeight="1" x14ac:dyDescent="0.25">
      <c r="D96"/>
      <c r="E96"/>
      <c r="M96" s="44" t="s">
        <v>5432</v>
      </c>
      <c r="N96" s="44" t="s">
        <v>5591</v>
      </c>
      <c r="O96" s="45" t="s">
        <v>335</v>
      </c>
      <c r="Q96" s="63" t="s">
        <v>91</v>
      </c>
      <c r="R96" s="63" t="s">
        <v>393</v>
      </c>
      <c r="S96" s="63" t="s">
        <v>394</v>
      </c>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c r="BR96"/>
      <c r="BS96"/>
      <c r="BT96"/>
      <c r="BU96"/>
      <c r="BV96"/>
      <c r="BW96"/>
      <c r="BX96"/>
      <c r="BY96"/>
      <c r="BZ96"/>
      <c r="CA96"/>
      <c r="CB96"/>
      <c r="CC96"/>
      <c r="CD96"/>
      <c r="CE96"/>
      <c r="CF96"/>
      <c r="CG96"/>
      <c r="CH96"/>
      <c r="CI96"/>
      <c r="CJ96"/>
      <c r="CK96"/>
      <c r="CL96"/>
      <c r="CM96"/>
      <c r="CN96"/>
      <c r="CO96"/>
      <c r="CP96"/>
      <c r="CQ96"/>
      <c r="CR96"/>
      <c r="CS96"/>
      <c r="CT96"/>
      <c r="CU96"/>
      <c r="CV96"/>
      <c r="CW96"/>
      <c r="CX96"/>
      <c r="CY96"/>
      <c r="CZ96"/>
      <c r="DA96"/>
      <c r="DB96"/>
      <c r="DC96"/>
      <c r="DD96"/>
      <c r="DE96"/>
      <c r="DF96"/>
      <c r="DG96"/>
      <c r="DH96"/>
      <c r="DI96"/>
      <c r="DJ96"/>
      <c r="DK96"/>
      <c r="DL96"/>
      <c r="DM96"/>
      <c r="DN96"/>
      <c r="DO96"/>
      <c r="DP96"/>
      <c r="DQ96"/>
      <c r="DR96"/>
      <c r="DS96"/>
      <c r="DT96"/>
      <c r="DU96"/>
      <c r="DV96"/>
      <c r="DW96"/>
      <c r="DX96"/>
      <c r="DY96"/>
      <c r="DZ96"/>
      <c r="EA96"/>
      <c r="EB96"/>
      <c r="EC96"/>
      <c r="ED96"/>
      <c r="EE96"/>
      <c r="EF96"/>
      <c r="EG96"/>
      <c r="EH96"/>
      <c r="EI96"/>
      <c r="EJ96"/>
      <c r="EK96"/>
      <c r="EL96"/>
      <c r="EM96"/>
      <c r="EN96"/>
      <c r="EO96"/>
    </row>
    <row r="97" spans="4:145" ht="23.45" customHeight="1" x14ac:dyDescent="0.25">
      <c r="D97"/>
      <c r="E97"/>
      <c r="M97" s="44" t="s">
        <v>360</v>
      </c>
      <c r="N97" s="44" t="s">
        <v>5589</v>
      </c>
      <c r="O97" s="45" t="s">
        <v>288</v>
      </c>
      <c r="Q97" s="63" t="s">
        <v>91</v>
      </c>
      <c r="R97" s="63" t="s">
        <v>393</v>
      </c>
      <c r="S97" s="63" t="s">
        <v>396</v>
      </c>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c r="BR97"/>
      <c r="BS97"/>
      <c r="BT97"/>
      <c r="BU97"/>
      <c r="BV97"/>
      <c r="BW97"/>
      <c r="BX97"/>
      <c r="BY97"/>
      <c r="BZ97"/>
      <c r="CA97"/>
      <c r="CB97"/>
      <c r="CC97"/>
      <c r="CD97"/>
      <c r="CE97"/>
      <c r="CF97"/>
      <c r="CG97"/>
      <c r="CH97"/>
      <c r="CI97"/>
      <c r="CJ97"/>
      <c r="CK97"/>
      <c r="CL97"/>
      <c r="CM97"/>
      <c r="CN97"/>
      <c r="CO97"/>
      <c r="CP97"/>
      <c r="CQ97"/>
      <c r="CR97"/>
      <c r="CS97"/>
      <c r="CT97"/>
      <c r="CU97"/>
      <c r="CV97"/>
      <c r="CW97"/>
      <c r="CX97"/>
      <c r="CY97"/>
      <c r="CZ97"/>
      <c r="DA97"/>
      <c r="DB97"/>
      <c r="DC97"/>
      <c r="DD97"/>
      <c r="DE97"/>
      <c r="DF97"/>
      <c r="DG97"/>
      <c r="DH97"/>
      <c r="DI97"/>
      <c r="DJ97"/>
      <c r="DK97"/>
      <c r="DL97"/>
      <c r="DM97"/>
      <c r="DN97"/>
      <c r="DO97"/>
      <c r="DP97"/>
      <c r="DQ97"/>
      <c r="DR97"/>
      <c r="DS97"/>
      <c r="DT97"/>
      <c r="DU97"/>
      <c r="DV97"/>
      <c r="DW97"/>
      <c r="DX97"/>
      <c r="DY97"/>
      <c r="DZ97"/>
      <c r="EA97"/>
      <c r="EB97"/>
      <c r="EC97"/>
      <c r="ED97"/>
      <c r="EE97"/>
      <c r="EF97"/>
      <c r="EG97"/>
      <c r="EH97"/>
      <c r="EI97"/>
      <c r="EJ97"/>
      <c r="EK97"/>
      <c r="EL97"/>
      <c r="EM97"/>
      <c r="EN97"/>
      <c r="EO97"/>
    </row>
    <row r="98" spans="4:145" ht="23.45" customHeight="1" x14ac:dyDescent="0.25">
      <c r="D98"/>
      <c r="E98"/>
      <c r="M98" s="44" t="s">
        <v>52</v>
      </c>
      <c r="N98" s="44" t="s">
        <v>362</v>
      </c>
      <c r="O98" s="45" t="s">
        <v>288</v>
      </c>
      <c r="Q98" s="63" t="s">
        <v>91</v>
      </c>
      <c r="R98" s="63" t="s">
        <v>393</v>
      </c>
      <c r="S98" s="63" t="s">
        <v>398</v>
      </c>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c r="BR98"/>
      <c r="BS98"/>
      <c r="BT98"/>
      <c r="BU98"/>
      <c r="BV98"/>
      <c r="BW98"/>
      <c r="BX98"/>
      <c r="BY98"/>
      <c r="BZ98"/>
      <c r="CA98"/>
      <c r="CB98"/>
      <c r="CC98"/>
      <c r="CD98"/>
      <c r="CE98"/>
      <c r="CF98"/>
      <c r="CG98"/>
      <c r="CH98"/>
      <c r="CI98"/>
      <c r="CJ98"/>
      <c r="CK98"/>
      <c r="CL98"/>
      <c r="CM98"/>
      <c r="CN98"/>
      <c r="CO98"/>
      <c r="CP98"/>
      <c r="CQ98"/>
      <c r="CR98"/>
      <c r="CS98"/>
      <c r="CT98"/>
      <c r="CU98"/>
      <c r="CV98"/>
      <c r="CW98"/>
      <c r="CX98"/>
      <c r="CY98"/>
      <c r="CZ98"/>
      <c r="DA98"/>
      <c r="DB98"/>
      <c r="DC98"/>
      <c r="DD98"/>
      <c r="DE98"/>
      <c r="DF98"/>
      <c r="DG98"/>
      <c r="DH98"/>
      <c r="DI98"/>
      <c r="DJ98"/>
      <c r="DK98"/>
      <c r="DL98"/>
      <c r="DM98"/>
      <c r="DN98"/>
      <c r="DO98"/>
      <c r="DP98"/>
      <c r="DQ98"/>
      <c r="DR98"/>
      <c r="DS98"/>
      <c r="DT98"/>
      <c r="DU98"/>
      <c r="DV98"/>
      <c r="DW98"/>
      <c r="DX98"/>
      <c r="DY98"/>
      <c r="DZ98"/>
      <c r="EA98"/>
      <c r="EB98"/>
      <c r="EC98"/>
      <c r="ED98"/>
      <c r="EE98"/>
      <c r="EF98"/>
      <c r="EG98"/>
      <c r="EH98"/>
      <c r="EI98"/>
      <c r="EJ98"/>
      <c r="EK98"/>
      <c r="EL98"/>
      <c r="EM98"/>
      <c r="EN98"/>
      <c r="EO98"/>
    </row>
    <row r="99" spans="4:145" ht="23.45" customHeight="1" x14ac:dyDescent="0.25">
      <c r="D99"/>
      <c r="E99"/>
      <c r="M99" s="44" t="s">
        <v>5433</v>
      </c>
      <c r="N99" s="44" t="s">
        <v>5592</v>
      </c>
      <c r="O99" s="45" t="s">
        <v>335</v>
      </c>
      <c r="Q99" s="63" t="s">
        <v>91</v>
      </c>
      <c r="R99" s="63" t="s">
        <v>400</v>
      </c>
      <c r="S99" s="63" t="s">
        <v>400</v>
      </c>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c r="BR99"/>
      <c r="BS99"/>
      <c r="BT99"/>
      <c r="BU99"/>
      <c r="BV99"/>
      <c r="BW99"/>
      <c r="BX99"/>
      <c r="BY99"/>
      <c r="BZ99"/>
      <c r="CA99"/>
      <c r="CB99"/>
      <c r="CC99"/>
      <c r="CD99"/>
      <c r="CE99"/>
      <c r="CF99"/>
      <c r="CG99"/>
      <c r="CH99"/>
      <c r="CI99"/>
      <c r="CJ99"/>
      <c r="CK99"/>
      <c r="CL99"/>
      <c r="CM99"/>
      <c r="CN99"/>
      <c r="CO99"/>
      <c r="CP99"/>
      <c r="CQ99"/>
      <c r="CR99"/>
      <c r="CS99"/>
      <c r="CT99"/>
      <c r="CU99"/>
      <c r="CV99"/>
      <c r="CW99"/>
      <c r="CX99"/>
      <c r="CY99"/>
      <c r="CZ99"/>
      <c r="DA99"/>
      <c r="DB99"/>
      <c r="DC99"/>
      <c r="DD99"/>
      <c r="DE99"/>
      <c r="DF99"/>
      <c r="DG99"/>
      <c r="DH99"/>
      <c r="DI99"/>
      <c r="DJ99"/>
      <c r="DK99"/>
      <c r="DL99"/>
      <c r="DM99"/>
      <c r="DN99"/>
      <c r="DO99"/>
      <c r="DP99"/>
      <c r="DQ99"/>
      <c r="DR99"/>
      <c r="DS99"/>
      <c r="DT99"/>
      <c r="DU99"/>
      <c r="DV99"/>
      <c r="DW99"/>
      <c r="DX99"/>
      <c r="DY99"/>
      <c r="DZ99"/>
      <c r="EA99"/>
      <c r="EB99"/>
      <c r="EC99"/>
      <c r="ED99"/>
      <c r="EE99"/>
      <c r="EF99"/>
      <c r="EG99"/>
      <c r="EH99"/>
      <c r="EI99"/>
      <c r="EJ99"/>
      <c r="EK99"/>
      <c r="EL99"/>
      <c r="EM99"/>
      <c r="EN99"/>
      <c r="EO99"/>
    </row>
    <row r="100" spans="4:145" ht="23.45" customHeight="1" x14ac:dyDescent="0.25">
      <c r="D100"/>
      <c r="E100"/>
      <c r="M100" s="44" t="s">
        <v>367</v>
      </c>
      <c r="N100" s="44" t="s">
        <v>5757</v>
      </c>
      <c r="O100" s="78" t="s">
        <v>335</v>
      </c>
      <c r="Q100" s="63" t="s">
        <v>91</v>
      </c>
      <c r="R100" s="63" t="s">
        <v>400</v>
      </c>
      <c r="S100" s="63" t="s">
        <v>402</v>
      </c>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c r="BU100"/>
      <c r="BV100"/>
      <c r="BW100"/>
      <c r="BX100"/>
      <c r="BY100"/>
      <c r="BZ100"/>
      <c r="CA100"/>
      <c r="CB100"/>
      <c r="CC100"/>
      <c r="CD100"/>
      <c r="CE100"/>
      <c r="CF100"/>
      <c r="CG100"/>
      <c r="CH100"/>
      <c r="CI100"/>
      <c r="CJ100"/>
      <c r="CK100"/>
      <c r="CL100"/>
      <c r="CM100"/>
      <c r="CN100"/>
      <c r="CO100"/>
      <c r="CP100"/>
      <c r="CQ100"/>
      <c r="CR100"/>
      <c r="CS100"/>
      <c r="CT100"/>
      <c r="CU100"/>
      <c r="CV100"/>
      <c r="CW100"/>
      <c r="CX100"/>
      <c r="CY100"/>
      <c r="CZ100"/>
      <c r="DA100"/>
      <c r="DB100"/>
      <c r="DC100"/>
      <c r="DD100"/>
      <c r="DE100"/>
      <c r="DF100"/>
      <c r="DG100"/>
      <c r="DH100"/>
      <c r="DI100"/>
      <c r="DJ100"/>
      <c r="DK100"/>
      <c r="DL100"/>
      <c r="DM100"/>
      <c r="DN100"/>
      <c r="DO100"/>
      <c r="DP100"/>
      <c r="DQ100"/>
      <c r="DR100"/>
      <c r="DS100"/>
      <c r="DT100"/>
      <c r="DU100"/>
      <c r="DV100"/>
      <c r="DW100"/>
      <c r="DX100"/>
      <c r="DY100"/>
      <c r="DZ100"/>
      <c r="EA100"/>
      <c r="EB100"/>
      <c r="EC100"/>
      <c r="ED100"/>
      <c r="EE100"/>
      <c r="EF100"/>
      <c r="EG100"/>
      <c r="EH100"/>
      <c r="EI100"/>
      <c r="EJ100"/>
      <c r="EK100"/>
      <c r="EL100"/>
      <c r="EM100"/>
      <c r="EN100"/>
      <c r="EO100"/>
    </row>
    <row r="101" spans="4:145" ht="23.45" customHeight="1" x14ac:dyDescent="0.25">
      <c r="D101"/>
      <c r="E101"/>
      <c r="M101" s="44" t="s">
        <v>369</v>
      </c>
      <c r="N101" s="44" t="s">
        <v>5758</v>
      </c>
      <c r="O101" s="78" t="s">
        <v>335</v>
      </c>
      <c r="Q101" s="63" t="s">
        <v>91</v>
      </c>
      <c r="R101" s="63" t="s">
        <v>400</v>
      </c>
      <c r="S101" s="63" t="s">
        <v>404</v>
      </c>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c r="BU101"/>
      <c r="BV101"/>
      <c r="BW101"/>
      <c r="BX101"/>
      <c r="BY101"/>
      <c r="BZ101"/>
      <c r="CA101"/>
      <c r="CB101"/>
      <c r="CC101"/>
      <c r="CD101"/>
      <c r="CE101"/>
      <c r="CF101"/>
      <c r="CG101"/>
      <c r="CH101"/>
      <c r="CI101"/>
      <c r="CJ101"/>
      <c r="CK101"/>
      <c r="CL101"/>
      <c r="CM101"/>
      <c r="CN101"/>
      <c r="CO101"/>
      <c r="CP101"/>
      <c r="CQ101"/>
      <c r="CR101"/>
      <c r="CS101"/>
      <c r="CT101"/>
      <c r="CU101"/>
      <c r="CV101"/>
      <c r="CW101"/>
      <c r="CX101"/>
      <c r="CY101"/>
      <c r="CZ101"/>
      <c r="DA101"/>
      <c r="DB101"/>
      <c r="DC101"/>
      <c r="DD101"/>
      <c r="DE101"/>
      <c r="DF101"/>
      <c r="DG101"/>
      <c r="DH101"/>
      <c r="DI101"/>
      <c r="DJ101"/>
      <c r="DK101"/>
      <c r="DL101"/>
      <c r="DM101"/>
      <c r="DN101"/>
      <c r="DO101"/>
      <c r="DP101"/>
      <c r="DQ101"/>
      <c r="DR101"/>
      <c r="DS101"/>
      <c r="DT101"/>
      <c r="DU101"/>
      <c r="DV101"/>
      <c r="DW101"/>
      <c r="DX101"/>
      <c r="DY101"/>
      <c r="DZ101"/>
      <c r="EA101"/>
      <c r="EB101"/>
      <c r="EC101"/>
      <c r="ED101"/>
      <c r="EE101"/>
      <c r="EF101"/>
      <c r="EG101"/>
      <c r="EH101"/>
      <c r="EI101"/>
      <c r="EJ101"/>
      <c r="EK101"/>
      <c r="EL101"/>
      <c r="EM101"/>
      <c r="EN101"/>
      <c r="EO101"/>
    </row>
    <row r="102" spans="4:145" ht="23.45" customHeight="1" x14ac:dyDescent="0.25">
      <c r="D102"/>
      <c r="E102"/>
      <c r="M102" s="44" t="s">
        <v>371</v>
      </c>
      <c r="N102" s="44" t="s">
        <v>5593</v>
      </c>
      <c r="O102" s="45" t="s">
        <v>288</v>
      </c>
      <c r="Q102" s="63" t="s">
        <v>91</v>
      </c>
      <c r="R102" s="63" t="s">
        <v>400</v>
      </c>
      <c r="S102" s="63" t="s">
        <v>406</v>
      </c>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c r="BU102"/>
      <c r="BV102"/>
      <c r="BW102"/>
      <c r="BX102"/>
      <c r="BY102"/>
      <c r="BZ102"/>
      <c r="CA102"/>
      <c r="CB102"/>
      <c r="CC102"/>
      <c r="CD102"/>
      <c r="CE102"/>
      <c r="CF102"/>
      <c r="CG102"/>
      <c r="CH102"/>
      <c r="CI102"/>
      <c r="CJ102"/>
      <c r="CK102"/>
      <c r="CL102"/>
      <c r="CM102"/>
      <c r="CN102"/>
      <c r="CO102"/>
      <c r="CP102"/>
      <c r="CQ102"/>
      <c r="CR102"/>
      <c r="CS102"/>
      <c r="CT102"/>
      <c r="CU102"/>
      <c r="CV102"/>
      <c r="CW102"/>
      <c r="CX102"/>
      <c r="CY102"/>
      <c r="CZ102"/>
      <c r="DA102"/>
      <c r="DB102"/>
      <c r="DC102"/>
      <c r="DD102"/>
      <c r="DE102"/>
      <c r="DF102"/>
      <c r="DG102"/>
      <c r="DH102"/>
      <c r="DI102"/>
      <c r="DJ102"/>
      <c r="DK102"/>
      <c r="DL102"/>
      <c r="DM102"/>
      <c r="DN102"/>
      <c r="DO102"/>
      <c r="DP102"/>
      <c r="DQ102"/>
      <c r="DR102"/>
      <c r="DS102"/>
      <c r="DT102"/>
      <c r="DU102"/>
      <c r="DV102"/>
      <c r="DW102"/>
      <c r="DX102"/>
      <c r="DY102"/>
      <c r="DZ102"/>
      <c r="EA102"/>
      <c r="EB102"/>
      <c r="EC102"/>
      <c r="ED102"/>
      <c r="EE102"/>
      <c r="EF102"/>
      <c r="EG102"/>
      <c r="EH102"/>
      <c r="EI102"/>
      <c r="EJ102"/>
      <c r="EK102"/>
      <c r="EL102"/>
      <c r="EM102"/>
      <c r="EN102"/>
      <c r="EO102"/>
    </row>
    <row r="103" spans="4:145" ht="23.45" customHeight="1" x14ac:dyDescent="0.25">
      <c r="D103"/>
      <c r="E103"/>
      <c r="M103" s="44" t="s">
        <v>374</v>
      </c>
      <c r="N103" s="44" t="s">
        <v>5759</v>
      </c>
      <c r="O103" s="78" t="s">
        <v>288</v>
      </c>
      <c r="Q103" s="63" t="s">
        <v>91</v>
      </c>
      <c r="R103" s="63" t="s">
        <v>408</v>
      </c>
      <c r="S103" s="63" t="s">
        <v>409</v>
      </c>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c r="BU103"/>
      <c r="BV103"/>
      <c r="BW103"/>
      <c r="BX103"/>
      <c r="BY103"/>
      <c r="BZ103"/>
      <c r="CA103"/>
      <c r="CB103"/>
      <c r="CC103"/>
      <c r="CD103"/>
      <c r="CE103"/>
      <c r="CF103"/>
      <c r="CG103"/>
      <c r="CH103"/>
      <c r="CI103"/>
      <c r="CJ103"/>
      <c r="CK103"/>
      <c r="CL103"/>
      <c r="CM103"/>
      <c r="CN103"/>
      <c r="CO103"/>
      <c r="CP103"/>
      <c r="CQ103"/>
      <c r="CR103"/>
      <c r="CS103"/>
      <c r="CT103"/>
      <c r="CU103"/>
      <c r="CV103"/>
      <c r="CW103"/>
      <c r="CX103"/>
      <c r="CY103"/>
      <c r="CZ103"/>
      <c r="DA103"/>
      <c r="DB103"/>
      <c r="DC103"/>
      <c r="DD103"/>
      <c r="DE103"/>
      <c r="DF103"/>
      <c r="DG103"/>
      <c r="DH103"/>
      <c r="DI103"/>
      <c r="DJ103"/>
      <c r="DK103"/>
      <c r="DL103"/>
      <c r="DM103"/>
      <c r="DN103"/>
      <c r="DO103"/>
      <c r="DP103"/>
      <c r="DQ103"/>
      <c r="DR103"/>
      <c r="DS103"/>
      <c r="DT103"/>
      <c r="DU103"/>
      <c r="DV103"/>
      <c r="DW103"/>
      <c r="DX103"/>
      <c r="DY103"/>
      <c r="DZ103"/>
      <c r="EA103"/>
      <c r="EB103"/>
      <c r="EC103"/>
      <c r="ED103"/>
      <c r="EE103"/>
      <c r="EF103"/>
      <c r="EG103"/>
      <c r="EH103"/>
      <c r="EI103"/>
      <c r="EJ103"/>
      <c r="EK103"/>
      <c r="EL103"/>
      <c r="EM103"/>
      <c r="EN103"/>
      <c r="EO103"/>
    </row>
    <row r="104" spans="4:145" ht="23.45" customHeight="1" x14ac:dyDescent="0.25">
      <c r="D104"/>
      <c r="E104"/>
      <c r="M104" s="44" t="s">
        <v>377</v>
      </c>
      <c r="N104" s="44" t="s">
        <v>5760</v>
      </c>
      <c r="O104" s="78" t="s">
        <v>288</v>
      </c>
      <c r="Q104" s="63" t="s">
        <v>91</v>
      </c>
      <c r="R104" s="63" t="s">
        <v>408</v>
      </c>
      <c r="S104" s="63" t="s">
        <v>411</v>
      </c>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c r="BU104"/>
      <c r="BV104"/>
      <c r="BW104"/>
      <c r="BX104"/>
      <c r="BY104"/>
      <c r="BZ104"/>
      <c r="CA104"/>
      <c r="CB104"/>
      <c r="CC104"/>
      <c r="CD104"/>
      <c r="CE104"/>
      <c r="CF104"/>
      <c r="CG104"/>
      <c r="CH104"/>
      <c r="CI104"/>
      <c r="CJ104"/>
      <c r="CK104"/>
      <c r="CL104"/>
      <c r="CM104"/>
      <c r="CN104"/>
      <c r="CO104"/>
      <c r="CP104"/>
      <c r="CQ104"/>
      <c r="CR104"/>
      <c r="CS104"/>
      <c r="CT104"/>
      <c r="CU104"/>
      <c r="CV104"/>
      <c r="CW104"/>
      <c r="CX104"/>
      <c r="CY104"/>
      <c r="CZ104"/>
      <c r="DA104"/>
      <c r="DB104"/>
      <c r="DC104"/>
      <c r="DD104"/>
      <c r="DE104"/>
      <c r="DF104"/>
      <c r="DG104"/>
      <c r="DH104"/>
      <c r="DI104"/>
      <c r="DJ104"/>
      <c r="DK104"/>
      <c r="DL104"/>
      <c r="DM104"/>
      <c r="DN104"/>
      <c r="DO104"/>
      <c r="DP104"/>
      <c r="DQ104"/>
      <c r="DR104"/>
      <c r="DS104"/>
      <c r="DT104"/>
      <c r="DU104"/>
      <c r="DV104"/>
      <c r="DW104"/>
      <c r="DX104"/>
      <c r="DY104"/>
      <c r="DZ104"/>
      <c r="EA104"/>
      <c r="EB104"/>
      <c r="EC104"/>
      <c r="ED104"/>
      <c r="EE104"/>
      <c r="EF104"/>
      <c r="EG104"/>
      <c r="EH104"/>
      <c r="EI104"/>
      <c r="EJ104"/>
      <c r="EK104"/>
      <c r="EL104"/>
      <c r="EM104"/>
      <c r="EN104"/>
      <c r="EO104"/>
    </row>
    <row r="105" spans="4:145" ht="23.45" customHeight="1" x14ac:dyDescent="0.25">
      <c r="D105"/>
      <c r="E105"/>
      <c r="M105" s="44" t="s">
        <v>380</v>
      </c>
      <c r="N105" s="44" t="s">
        <v>5761</v>
      </c>
      <c r="O105" s="78" t="s">
        <v>288</v>
      </c>
      <c r="Q105" s="63" t="s">
        <v>91</v>
      </c>
      <c r="R105" s="63" t="s">
        <v>408</v>
      </c>
      <c r="S105" s="63" t="s">
        <v>413</v>
      </c>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c r="BU105"/>
      <c r="BV105"/>
      <c r="BW105"/>
      <c r="BX105"/>
      <c r="BY105"/>
      <c r="BZ105"/>
      <c r="CA105"/>
      <c r="CB105"/>
      <c r="CC105"/>
      <c r="CD105"/>
      <c r="CE105"/>
      <c r="CF105"/>
      <c r="CG105"/>
      <c r="CH105"/>
      <c r="CI105"/>
      <c r="CJ105"/>
      <c r="CK105"/>
      <c r="CL105"/>
      <c r="CM105"/>
      <c r="CN105"/>
      <c r="CO105"/>
      <c r="CP105"/>
      <c r="CQ105"/>
      <c r="CR105"/>
      <c r="CS105"/>
      <c r="CT105"/>
      <c r="CU105"/>
      <c r="CV105"/>
      <c r="CW105"/>
      <c r="CX105"/>
      <c r="CY105"/>
      <c r="CZ105"/>
      <c r="DA105"/>
      <c r="DB105"/>
      <c r="DC105"/>
      <c r="DD105"/>
      <c r="DE105"/>
      <c r="DF105"/>
      <c r="DG105"/>
      <c r="DH105"/>
      <c r="DI105"/>
      <c r="DJ105"/>
      <c r="DK105"/>
      <c r="DL105"/>
      <c r="DM105"/>
      <c r="DN105"/>
      <c r="DO105"/>
      <c r="DP105"/>
      <c r="DQ105"/>
      <c r="DR105"/>
      <c r="DS105"/>
      <c r="DT105"/>
      <c r="DU105"/>
      <c r="DV105"/>
      <c r="DW105"/>
      <c r="DX105"/>
      <c r="DY105"/>
      <c r="DZ105"/>
      <c r="EA105"/>
      <c r="EB105"/>
      <c r="EC105"/>
      <c r="ED105"/>
      <c r="EE105"/>
      <c r="EF105"/>
      <c r="EG105"/>
      <c r="EH105"/>
      <c r="EI105"/>
      <c r="EJ105"/>
      <c r="EK105"/>
      <c r="EL105"/>
      <c r="EM105"/>
      <c r="EN105"/>
      <c r="EO105"/>
    </row>
    <row r="106" spans="4:145" ht="23.45" customHeight="1" x14ac:dyDescent="0.25">
      <c r="D106"/>
      <c r="E106"/>
      <c r="M106" s="44" t="s">
        <v>382</v>
      </c>
      <c r="N106" s="44" t="s">
        <v>5594</v>
      </c>
      <c r="O106" s="45" t="s">
        <v>288</v>
      </c>
      <c r="Q106" s="63" t="s">
        <v>91</v>
      </c>
      <c r="R106" s="63" t="s">
        <v>408</v>
      </c>
      <c r="S106" s="63" t="s">
        <v>415</v>
      </c>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c r="BR106"/>
      <c r="BS106"/>
      <c r="BT106"/>
      <c r="BU106"/>
      <c r="BV106"/>
      <c r="BW106"/>
      <c r="BX106"/>
      <c r="BY106"/>
      <c r="BZ106"/>
      <c r="CA106"/>
      <c r="CB106"/>
      <c r="CC106"/>
      <c r="CD106"/>
      <c r="CE106"/>
      <c r="CF106"/>
      <c r="CG106"/>
      <c r="CH106"/>
      <c r="CI106"/>
      <c r="CJ106"/>
      <c r="CK106"/>
      <c r="CL106"/>
      <c r="CM106"/>
      <c r="CN106"/>
      <c r="CO106"/>
      <c r="CP106"/>
      <c r="CQ106"/>
      <c r="CR106"/>
      <c r="CS106"/>
      <c r="CT106"/>
      <c r="CU106"/>
      <c r="CV106"/>
      <c r="CW106"/>
      <c r="CX106"/>
      <c r="CY106"/>
      <c r="CZ106"/>
      <c r="DA106"/>
      <c r="DB106"/>
      <c r="DC106"/>
      <c r="DD106"/>
      <c r="DE106"/>
      <c r="DF106"/>
      <c r="DG106"/>
      <c r="DH106"/>
      <c r="DI106"/>
      <c r="DJ106"/>
      <c r="DK106"/>
      <c r="DL106"/>
      <c r="DM106"/>
      <c r="DN106"/>
      <c r="DO106"/>
      <c r="DP106"/>
      <c r="DQ106"/>
      <c r="DR106"/>
      <c r="DS106"/>
      <c r="DT106"/>
      <c r="DU106"/>
      <c r="DV106"/>
      <c r="DW106"/>
      <c r="DX106"/>
      <c r="DY106"/>
      <c r="DZ106"/>
      <c r="EA106"/>
      <c r="EB106"/>
      <c r="EC106"/>
      <c r="ED106"/>
      <c r="EE106"/>
      <c r="EF106"/>
      <c r="EG106"/>
      <c r="EH106"/>
      <c r="EI106"/>
      <c r="EJ106"/>
      <c r="EK106"/>
      <c r="EL106"/>
      <c r="EM106"/>
      <c r="EN106"/>
      <c r="EO106"/>
    </row>
    <row r="107" spans="4:145" ht="23.45" customHeight="1" x14ac:dyDescent="0.25">
      <c r="D107"/>
      <c r="E107"/>
      <c r="M107" s="44" t="s">
        <v>384</v>
      </c>
      <c r="N107" s="44" t="s">
        <v>5595</v>
      </c>
      <c r="O107" s="45" t="s">
        <v>288</v>
      </c>
      <c r="Q107" s="63" t="s">
        <v>91</v>
      </c>
      <c r="R107" s="63" t="s">
        <v>408</v>
      </c>
      <c r="S107" s="63" t="s">
        <v>379</v>
      </c>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c r="BR107"/>
      <c r="BS107"/>
      <c r="BT107"/>
      <c r="BU107"/>
      <c r="BV107"/>
      <c r="BW107"/>
      <c r="BX107"/>
      <c r="BY107"/>
      <c r="BZ107"/>
      <c r="CA107"/>
      <c r="CB107"/>
      <c r="CC107"/>
      <c r="CD107"/>
      <c r="CE107"/>
      <c r="CF107"/>
      <c r="CG107"/>
      <c r="CH107"/>
      <c r="CI107"/>
      <c r="CJ107"/>
      <c r="CK107"/>
      <c r="CL107"/>
      <c r="CM107"/>
      <c r="CN107"/>
      <c r="CO107"/>
      <c r="CP107"/>
      <c r="CQ107"/>
      <c r="CR107"/>
      <c r="CS107"/>
      <c r="CT107"/>
      <c r="CU107"/>
      <c r="CV107"/>
      <c r="CW107"/>
      <c r="CX107"/>
      <c r="CY107"/>
      <c r="CZ107"/>
      <c r="DA107"/>
      <c r="DB107"/>
      <c r="DC107"/>
      <c r="DD107"/>
      <c r="DE107"/>
      <c r="DF107"/>
      <c r="DG107"/>
      <c r="DH107"/>
      <c r="DI107"/>
      <c r="DJ107"/>
      <c r="DK107"/>
      <c r="DL107"/>
      <c r="DM107"/>
      <c r="DN107"/>
      <c r="DO107"/>
      <c r="DP107"/>
      <c r="DQ107"/>
      <c r="DR107"/>
      <c r="DS107"/>
      <c r="DT107"/>
      <c r="DU107"/>
      <c r="DV107"/>
      <c r="DW107"/>
      <c r="DX107"/>
      <c r="DY107"/>
      <c r="DZ107"/>
      <c r="EA107"/>
      <c r="EB107"/>
      <c r="EC107"/>
      <c r="ED107"/>
      <c r="EE107"/>
      <c r="EF107"/>
      <c r="EG107"/>
      <c r="EH107"/>
      <c r="EI107"/>
      <c r="EJ107"/>
      <c r="EK107"/>
      <c r="EL107"/>
      <c r="EM107"/>
      <c r="EN107"/>
      <c r="EO107"/>
    </row>
    <row r="108" spans="4:145" ht="23.45" customHeight="1" x14ac:dyDescent="0.25">
      <c r="D108"/>
      <c r="E108"/>
      <c r="M108" s="44" t="s">
        <v>387</v>
      </c>
      <c r="N108" s="44" t="s">
        <v>5596</v>
      </c>
      <c r="O108" s="45" t="s">
        <v>288</v>
      </c>
      <c r="Q108" s="63" t="s">
        <v>91</v>
      </c>
      <c r="R108" s="63" t="s">
        <v>408</v>
      </c>
      <c r="S108" s="63" t="s">
        <v>418</v>
      </c>
      <c r="V108"/>
      <c r="W108"/>
    </row>
    <row r="109" spans="4:145" ht="23.45" customHeight="1" x14ac:dyDescent="0.25">
      <c r="D109"/>
      <c r="E109"/>
      <c r="M109" s="44" t="s">
        <v>388</v>
      </c>
      <c r="N109" s="44" t="s">
        <v>5597</v>
      </c>
      <c r="O109" s="45" t="s">
        <v>288</v>
      </c>
      <c r="Q109" s="63" t="s">
        <v>91</v>
      </c>
      <c r="R109" s="63" t="s">
        <v>408</v>
      </c>
      <c r="S109" s="63" t="s">
        <v>420</v>
      </c>
      <c r="V109"/>
      <c r="W109"/>
    </row>
    <row r="110" spans="4:145" ht="23.45" customHeight="1" x14ac:dyDescent="0.25">
      <c r="D110"/>
      <c r="E110"/>
      <c r="M110" s="44" t="s">
        <v>390</v>
      </c>
      <c r="N110" s="44" t="s">
        <v>5598</v>
      </c>
      <c r="O110" s="45" t="s">
        <v>288</v>
      </c>
      <c r="Q110" s="63" t="s">
        <v>91</v>
      </c>
      <c r="R110" s="63" t="s">
        <v>408</v>
      </c>
      <c r="S110" s="63" t="s">
        <v>422</v>
      </c>
      <c r="V110"/>
      <c r="W110"/>
    </row>
    <row r="111" spans="4:145" ht="23.45" customHeight="1" x14ac:dyDescent="0.25">
      <c r="D111"/>
      <c r="E111"/>
      <c r="M111" s="44" t="s">
        <v>392</v>
      </c>
      <c r="N111" s="44" t="s">
        <v>5599</v>
      </c>
      <c r="O111" s="45" t="s">
        <v>288</v>
      </c>
      <c r="Q111" s="63" t="s">
        <v>91</v>
      </c>
      <c r="R111" s="63" t="s">
        <v>408</v>
      </c>
      <c r="S111" s="63" t="s">
        <v>424</v>
      </c>
      <c r="V111"/>
      <c r="W111"/>
    </row>
    <row r="112" spans="4:145" ht="23.45" customHeight="1" x14ac:dyDescent="0.25">
      <c r="D112"/>
      <c r="E112"/>
      <c r="M112" s="44" t="s">
        <v>395</v>
      </c>
      <c r="N112" s="44" t="s">
        <v>5600</v>
      </c>
      <c r="O112" s="45" t="s">
        <v>288</v>
      </c>
      <c r="Q112" s="63" t="s">
        <v>91</v>
      </c>
      <c r="R112" s="63" t="s">
        <v>408</v>
      </c>
      <c r="S112" s="63" t="s">
        <v>426</v>
      </c>
      <c r="V112"/>
      <c r="W112"/>
    </row>
    <row r="113" spans="4:23" ht="23.45" customHeight="1" x14ac:dyDescent="0.25">
      <c r="D113"/>
      <c r="E113"/>
      <c r="M113" s="44" t="s">
        <v>397</v>
      </c>
      <c r="N113" s="44" t="s">
        <v>5601</v>
      </c>
      <c r="O113" s="45" t="s">
        <v>288</v>
      </c>
      <c r="Q113" s="63" t="s">
        <v>91</v>
      </c>
      <c r="R113" s="63" t="s">
        <v>408</v>
      </c>
      <c r="S113" s="63" t="s">
        <v>428</v>
      </c>
      <c r="V113"/>
      <c r="W113"/>
    </row>
    <row r="114" spans="4:23" ht="23.45" customHeight="1" x14ac:dyDescent="0.25">
      <c r="D114"/>
      <c r="E114"/>
      <c r="M114" s="44" t="s">
        <v>399</v>
      </c>
      <c r="N114" s="44" t="s">
        <v>5602</v>
      </c>
      <c r="O114" s="45" t="s">
        <v>288</v>
      </c>
      <c r="Q114" s="63" t="s">
        <v>91</v>
      </c>
      <c r="R114" s="63" t="s">
        <v>430</v>
      </c>
      <c r="S114" s="63" t="s">
        <v>386</v>
      </c>
      <c r="V114"/>
      <c r="W114"/>
    </row>
    <row r="115" spans="4:23" ht="23.45" customHeight="1" x14ac:dyDescent="0.25">
      <c r="D115"/>
      <c r="E115"/>
      <c r="M115" s="44" t="s">
        <v>5604</v>
      </c>
      <c r="N115" s="44" t="s">
        <v>5605</v>
      </c>
      <c r="O115" s="45" t="s">
        <v>335</v>
      </c>
      <c r="Q115" s="63" t="s">
        <v>91</v>
      </c>
      <c r="R115" s="63" t="s">
        <v>430</v>
      </c>
      <c r="S115" s="63" t="s">
        <v>432</v>
      </c>
      <c r="V115"/>
      <c r="W115"/>
    </row>
    <row r="116" spans="4:23" ht="23.45" customHeight="1" x14ac:dyDescent="0.25">
      <c r="D116"/>
      <c r="E116"/>
      <c r="M116" s="44" t="s">
        <v>401</v>
      </c>
      <c r="N116" s="44" t="s">
        <v>5690</v>
      </c>
      <c r="O116" s="45" t="s">
        <v>335</v>
      </c>
      <c r="Q116" s="63" t="s">
        <v>91</v>
      </c>
      <c r="R116" s="63" t="s">
        <v>430</v>
      </c>
      <c r="S116" s="63" t="s">
        <v>434</v>
      </c>
      <c r="V116"/>
      <c r="W116"/>
    </row>
    <row r="117" spans="4:23" ht="23.45" customHeight="1" x14ac:dyDescent="0.25">
      <c r="D117"/>
      <c r="E117"/>
      <c r="M117" s="44" t="s">
        <v>403</v>
      </c>
      <c r="N117" s="44" t="s">
        <v>5691</v>
      </c>
      <c r="O117" s="45" t="s">
        <v>335</v>
      </c>
      <c r="Q117" s="63" t="s">
        <v>91</v>
      </c>
      <c r="R117" s="63" t="s">
        <v>430</v>
      </c>
      <c r="S117" s="63" t="s">
        <v>341</v>
      </c>
      <c r="V117"/>
      <c r="W117"/>
    </row>
    <row r="118" spans="4:23" ht="23.45" customHeight="1" x14ac:dyDescent="0.25">
      <c r="D118"/>
      <c r="E118"/>
      <c r="M118" s="44" t="s">
        <v>405</v>
      </c>
      <c r="N118" s="44" t="s">
        <v>5692</v>
      </c>
      <c r="O118" s="45" t="s">
        <v>335</v>
      </c>
      <c r="Q118" s="63" t="s">
        <v>91</v>
      </c>
      <c r="R118" s="63" t="s">
        <v>430</v>
      </c>
      <c r="S118" s="63" t="s">
        <v>304</v>
      </c>
      <c r="V118"/>
      <c r="W118"/>
    </row>
    <row r="119" spans="4:23" ht="23.45" customHeight="1" x14ac:dyDescent="0.25">
      <c r="D119"/>
      <c r="E119"/>
      <c r="M119" s="44" t="s">
        <v>5435</v>
      </c>
      <c r="N119" s="44" t="s">
        <v>5693</v>
      </c>
      <c r="O119" s="45" t="s">
        <v>335</v>
      </c>
      <c r="Q119" s="63" t="s">
        <v>91</v>
      </c>
      <c r="R119" s="63" t="s">
        <v>430</v>
      </c>
      <c r="S119" s="63" t="s">
        <v>191</v>
      </c>
      <c r="V119"/>
      <c r="W119"/>
    </row>
    <row r="120" spans="4:23" ht="23.45" customHeight="1" x14ac:dyDescent="0.25">
      <c r="D120"/>
      <c r="E120"/>
      <c r="M120" s="44" t="s">
        <v>407</v>
      </c>
      <c r="N120" s="44" t="s">
        <v>5694</v>
      </c>
      <c r="O120" s="45" t="s">
        <v>335</v>
      </c>
      <c r="Q120" s="63" t="s">
        <v>242</v>
      </c>
      <c r="R120" s="63" t="s">
        <v>242</v>
      </c>
      <c r="S120" s="63" t="s">
        <v>242</v>
      </c>
      <c r="V120"/>
      <c r="W120"/>
    </row>
    <row r="121" spans="4:23" ht="23.45" customHeight="1" x14ac:dyDescent="0.25">
      <c r="D121"/>
      <c r="E121"/>
      <c r="M121" s="44" t="s">
        <v>410</v>
      </c>
      <c r="N121" s="44" t="s">
        <v>5695</v>
      </c>
      <c r="O121" s="45" t="s">
        <v>335</v>
      </c>
      <c r="Q121" s="63" t="s">
        <v>242</v>
      </c>
      <c r="R121" s="63" t="s">
        <v>242</v>
      </c>
      <c r="S121" s="63" t="s">
        <v>91</v>
      </c>
      <c r="V121"/>
      <c r="W121"/>
    </row>
    <row r="122" spans="4:23" ht="23.45" customHeight="1" x14ac:dyDescent="0.25">
      <c r="D122"/>
      <c r="E122"/>
      <c r="M122" s="44" t="s">
        <v>412</v>
      </c>
      <c r="N122" s="44" t="s">
        <v>5696</v>
      </c>
      <c r="O122" s="45" t="s">
        <v>335</v>
      </c>
      <c r="Q122" s="63" t="s">
        <v>242</v>
      </c>
      <c r="R122" s="63" t="s">
        <v>242</v>
      </c>
      <c r="S122" s="63" t="s">
        <v>441</v>
      </c>
      <c r="V122"/>
      <c r="W122"/>
    </row>
    <row r="123" spans="4:23" ht="23.45" customHeight="1" x14ac:dyDescent="0.25">
      <c r="D123"/>
      <c r="E123"/>
      <c r="M123" s="44" t="s">
        <v>5436</v>
      </c>
      <c r="N123" s="44" t="s">
        <v>5697</v>
      </c>
      <c r="O123" s="45" t="s">
        <v>335</v>
      </c>
      <c r="Q123" s="63" t="s">
        <v>242</v>
      </c>
      <c r="R123" s="63" t="s">
        <v>242</v>
      </c>
      <c r="S123" s="63" t="s">
        <v>191</v>
      </c>
      <c r="V123"/>
      <c r="W123"/>
    </row>
    <row r="124" spans="4:23" ht="23.45" customHeight="1" x14ac:dyDescent="0.25">
      <c r="D124"/>
      <c r="E124"/>
      <c r="M124" s="44" t="s">
        <v>414</v>
      </c>
      <c r="N124" s="44" t="s">
        <v>5698</v>
      </c>
      <c r="O124" s="45" t="s">
        <v>335</v>
      </c>
      <c r="Q124" s="63" t="s">
        <v>242</v>
      </c>
      <c r="R124" s="63" t="s">
        <v>242</v>
      </c>
      <c r="S124" s="63" t="s">
        <v>444</v>
      </c>
      <c r="V124"/>
      <c r="W124"/>
    </row>
    <row r="125" spans="4:23" ht="23.45" customHeight="1" x14ac:dyDescent="0.25">
      <c r="D125"/>
      <c r="E125"/>
      <c r="M125" s="44" t="s">
        <v>416</v>
      </c>
      <c r="N125" s="44" t="s">
        <v>5699</v>
      </c>
      <c r="O125" s="45" t="s">
        <v>335</v>
      </c>
      <c r="Q125" s="63" t="s">
        <v>242</v>
      </c>
      <c r="R125" s="63" t="s">
        <v>242</v>
      </c>
      <c r="S125" s="63" t="s">
        <v>341</v>
      </c>
      <c r="V125"/>
      <c r="W125"/>
    </row>
    <row r="126" spans="4:23" ht="23.45" customHeight="1" x14ac:dyDescent="0.25">
      <c r="D126"/>
      <c r="E126"/>
      <c r="M126" s="44" t="s">
        <v>417</v>
      </c>
      <c r="N126" s="44" t="s">
        <v>5700</v>
      </c>
      <c r="O126" s="45" t="s">
        <v>335</v>
      </c>
      <c r="Q126" s="63" t="s">
        <v>242</v>
      </c>
      <c r="R126" s="63" t="s">
        <v>242</v>
      </c>
      <c r="S126" s="63" t="s">
        <v>381</v>
      </c>
      <c r="V126"/>
      <c r="W126"/>
    </row>
    <row r="127" spans="4:23" ht="23.45" customHeight="1" x14ac:dyDescent="0.25">
      <c r="D127"/>
      <c r="E127"/>
      <c r="M127" s="44" t="s">
        <v>5437</v>
      </c>
      <c r="N127" s="44" t="s">
        <v>5606</v>
      </c>
      <c r="O127" s="45" t="s">
        <v>335</v>
      </c>
      <c r="Q127" s="63" t="s">
        <v>242</v>
      </c>
      <c r="R127" s="63" t="s">
        <v>242</v>
      </c>
      <c r="S127" s="63" t="s">
        <v>195</v>
      </c>
      <c r="V127"/>
      <c r="W127"/>
    </row>
    <row r="128" spans="4:23" ht="23.45" customHeight="1" x14ac:dyDescent="0.25">
      <c r="D128"/>
      <c r="E128"/>
      <c r="M128" s="44" t="s">
        <v>419</v>
      </c>
      <c r="N128" s="44" t="s">
        <v>5607</v>
      </c>
      <c r="O128" s="45" t="s">
        <v>335</v>
      </c>
      <c r="Q128" s="63" t="s">
        <v>242</v>
      </c>
      <c r="R128" s="63" t="s">
        <v>242</v>
      </c>
      <c r="S128" s="63" t="s">
        <v>449</v>
      </c>
      <c r="V128"/>
      <c r="W128"/>
    </row>
    <row r="129" spans="4:23" ht="23.45" customHeight="1" x14ac:dyDescent="0.25">
      <c r="D129"/>
      <c r="E129"/>
      <c r="M129" s="44" t="s">
        <v>421</v>
      </c>
      <c r="N129" s="44" t="s">
        <v>5608</v>
      </c>
      <c r="O129" s="45" t="s">
        <v>335</v>
      </c>
      <c r="Q129" s="63" t="s">
        <v>242</v>
      </c>
      <c r="R129" s="63" t="s">
        <v>242</v>
      </c>
      <c r="S129" s="63" t="s">
        <v>199</v>
      </c>
      <c r="V129"/>
      <c r="W129"/>
    </row>
    <row r="130" spans="4:23" ht="23.45" customHeight="1" x14ac:dyDescent="0.25">
      <c r="D130"/>
      <c r="E130"/>
      <c r="M130" s="44" t="s">
        <v>423</v>
      </c>
      <c r="N130" s="44" t="s">
        <v>5609</v>
      </c>
      <c r="O130" s="45" t="s">
        <v>335</v>
      </c>
      <c r="Q130" s="63" t="s">
        <v>242</v>
      </c>
      <c r="R130" s="63" t="s">
        <v>242</v>
      </c>
      <c r="S130" s="63" t="s">
        <v>452</v>
      </c>
      <c r="V130"/>
      <c r="W130"/>
    </row>
    <row r="131" spans="4:23" ht="23.45" customHeight="1" x14ac:dyDescent="0.25">
      <c r="D131"/>
      <c r="E131"/>
      <c r="M131" s="44" t="s">
        <v>425</v>
      </c>
      <c r="N131" s="44" t="s">
        <v>5610</v>
      </c>
      <c r="O131" s="45" t="s">
        <v>335</v>
      </c>
      <c r="Q131" s="63" t="s">
        <v>242</v>
      </c>
      <c r="R131" s="63" t="s">
        <v>242</v>
      </c>
      <c r="S131" s="63" t="s">
        <v>454</v>
      </c>
      <c r="V131"/>
      <c r="W131"/>
    </row>
    <row r="132" spans="4:23" ht="23.45" customHeight="1" x14ac:dyDescent="0.25">
      <c r="D132"/>
      <c r="E132"/>
      <c r="M132" s="44" t="s">
        <v>5603</v>
      </c>
      <c r="N132" s="44" t="s">
        <v>5701</v>
      </c>
      <c r="O132" s="45" t="s">
        <v>335</v>
      </c>
      <c r="Q132" s="63" t="s">
        <v>242</v>
      </c>
      <c r="R132" s="63" t="s">
        <v>242</v>
      </c>
      <c r="S132" s="63" t="s">
        <v>456</v>
      </c>
      <c r="V132"/>
      <c r="W132"/>
    </row>
    <row r="133" spans="4:23" ht="23.45" customHeight="1" x14ac:dyDescent="0.25">
      <c r="D133"/>
      <c r="E133"/>
      <c r="M133" s="44" t="s">
        <v>5438</v>
      </c>
      <c r="N133" s="44" t="s">
        <v>5702</v>
      </c>
      <c r="O133" s="45" t="s">
        <v>335</v>
      </c>
      <c r="Q133" s="63" t="s">
        <v>242</v>
      </c>
      <c r="R133" s="63" t="s">
        <v>242</v>
      </c>
      <c r="S133" s="63" t="s">
        <v>306</v>
      </c>
      <c r="V133"/>
      <c r="W133"/>
    </row>
    <row r="134" spans="4:23" ht="23.45" customHeight="1" x14ac:dyDescent="0.25">
      <c r="D134"/>
      <c r="E134"/>
      <c r="M134" s="44" t="s">
        <v>5439</v>
      </c>
      <c r="N134" s="44" t="s">
        <v>5703</v>
      </c>
      <c r="O134" s="45" t="s">
        <v>335</v>
      </c>
      <c r="Q134" s="63" t="s">
        <v>242</v>
      </c>
      <c r="R134" s="63" t="s">
        <v>459</v>
      </c>
      <c r="S134" s="63" t="s">
        <v>460</v>
      </c>
      <c r="V134"/>
      <c r="W134"/>
    </row>
    <row r="135" spans="4:23" ht="23.45" customHeight="1" x14ac:dyDescent="0.25">
      <c r="D135"/>
      <c r="E135"/>
      <c r="M135" s="44" t="s">
        <v>5440</v>
      </c>
      <c r="N135" s="44" t="s">
        <v>5704</v>
      </c>
      <c r="O135" s="45" t="s">
        <v>335</v>
      </c>
      <c r="Q135" s="63" t="s">
        <v>242</v>
      </c>
      <c r="R135" s="63" t="s">
        <v>459</v>
      </c>
      <c r="S135" s="63" t="s">
        <v>235</v>
      </c>
      <c r="V135"/>
      <c r="W135"/>
    </row>
    <row r="136" spans="4:23" ht="23.45" customHeight="1" x14ac:dyDescent="0.25">
      <c r="D136"/>
      <c r="E136"/>
      <c r="M136" s="44" t="s">
        <v>427</v>
      </c>
      <c r="N136" s="44" t="s">
        <v>5705</v>
      </c>
      <c r="O136" s="45" t="s">
        <v>335</v>
      </c>
      <c r="Q136" s="63" t="s">
        <v>242</v>
      </c>
      <c r="R136" s="63" t="s">
        <v>459</v>
      </c>
      <c r="S136" s="63" t="s">
        <v>364</v>
      </c>
      <c r="V136"/>
      <c r="W136"/>
    </row>
    <row r="137" spans="4:23" ht="23.45" customHeight="1" x14ac:dyDescent="0.25">
      <c r="E137"/>
      <c r="M137" s="44" t="s">
        <v>429</v>
      </c>
      <c r="N137" s="44" t="s">
        <v>5706</v>
      </c>
      <c r="O137" s="45" t="s">
        <v>335</v>
      </c>
      <c r="Q137" s="63" t="s">
        <v>242</v>
      </c>
      <c r="R137" s="63" t="s">
        <v>459</v>
      </c>
      <c r="S137" s="63" t="s">
        <v>464</v>
      </c>
      <c r="V137"/>
      <c r="W137"/>
    </row>
    <row r="138" spans="4:23" ht="23.45" customHeight="1" x14ac:dyDescent="0.25">
      <c r="E138"/>
      <c r="M138" s="44" t="s">
        <v>431</v>
      </c>
      <c r="N138" s="44" t="s">
        <v>5611</v>
      </c>
      <c r="O138" s="45" t="s">
        <v>335</v>
      </c>
      <c r="Q138" s="63" t="s">
        <v>242</v>
      </c>
      <c r="R138" s="63" t="s">
        <v>459</v>
      </c>
      <c r="S138" s="63" t="s">
        <v>465</v>
      </c>
      <c r="V138"/>
      <c r="W138"/>
    </row>
    <row r="139" spans="4:23" ht="23.45" customHeight="1" x14ac:dyDescent="0.25">
      <c r="E139"/>
      <c r="M139" s="44" t="s">
        <v>433</v>
      </c>
      <c r="N139" s="44" t="s">
        <v>5612</v>
      </c>
      <c r="O139" s="45" t="s">
        <v>288</v>
      </c>
      <c r="Q139" s="63" t="s">
        <v>242</v>
      </c>
      <c r="R139" s="63" t="s">
        <v>459</v>
      </c>
      <c r="S139" s="63" t="s">
        <v>195</v>
      </c>
      <c r="V139"/>
      <c r="W139"/>
    </row>
    <row r="140" spans="4:23" ht="23.45" customHeight="1" x14ac:dyDescent="0.25">
      <c r="E140"/>
      <c r="M140" s="44" t="s">
        <v>435</v>
      </c>
      <c r="N140" s="44" t="s">
        <v>5613</v>
      </c>
      <c r="O140" s="45" t="s">
        <v>288</v>
      </c>
      <c r="Q140" s="63" t="s">
        <v>242</v>
      </c>
      <c r="R140" s="63" t="s">
        <v>459</v>
      </c>
      <c r="S140" s="63" t="s">
        <v>341</v>
      </c>
      <c r="V140"/>
      <c r="W140"/>
    </row>
    <row r="141" spans="4:23" ht="23.45" customHeight="1" x14ac:dyDescent="0.25">
      <c r="E141"/>
      <c r="M141" s="44" t="s">
        <v>436</v>
      </c>
      <c r="N141" s="44" t="s">
        <v>5614</v>
      </c>
      <c r="O141" s="45" t="s">
        <v>288</v>
      </c>
      <c r="Q141" s="63" t="s">
        <v>242</v>
      </c>
      <c r="R141" s="63" t="s">
        <v>459</v>
      </c>
      <c r="S141" s="63" t="s">
        <v>467</v>
      </c>
      <c r="V141"/>
      <c r="W141"/>
    </row>
    <row r="142" spans="4:23" ht="23.45" customHeight="1" x14ac:dyDescent="0.25">
      <c r="E142"/>
      <c r="M142" s="44" t="s">
        <v>437</v>
      </c>
      <c r="N142" s="44" t="s">
        <v>5707</v>
      </c>
      <c r="O142" s="45" t="s">
        <v>335</v>
      </c>
      <c r="Q142" s="63" t="s">
        <v>242</v>
      </c>
      <c r="R142" s="63" t="s">
        <v>459</v>
      </c>
      <c r="S142" s="63" t="s">
        <v>468</v>
      </c>
      <c r="V142"/>
      <c r="W142"/>
    </row>
    <row r="143" spans="4:23" ht="23.45" customHeight="1" x14ac:dyDescent="0.25">
      <c r="E143"/>
      <c r="M143" s="44" t="s">
        <v>438</v>
      </c>
      <c r="N143" s="44" t="s">
        <v>5708</v>
      </c>
      <c r="O143" s="45" t="s">
        <v>335</v>
      </c>
      <c r="Q143" s="63" t="s">
        <v>242</v>
      </c>
      <c r="R143" s="63" t="s">
        <v>459</v>
      </c>
      <c r="S143" s="63" t="s">
        <v>469</v>
      </c>
      <c r="V143"/>
      <c r="W143"/>
    </row>
    <row r="144" spans="4:23" ht="23.45" customHeight="1" x14ac:dyDescent="0.25">
      <c r="E144"/>
      <c r="M144" s="44" t="s">
        <v>439</v>
      </c>
      <c r="N144" s="44" t="s">
        <v>5709</v>
      </c>
      <c r="O144" s="45" t="s">
        <v>335</v>
      </c>
      <c r="Q144" s="63" t="s">
        <v>242</v>
      </c>
      <c r="R144" s="63" t="s">
        <v>459</v>
      </c>
      <c r="S144" s="63" t="s">
        <v>336</v>
      </c>
      <c r="V144"/>
      <c r="W144"/>
    </row>
    <row r="145" spans="5:23" ht="23.45" customHeight="1" x14ac:dyDescent="0.25">
      <c r="E145"/>
      <c r="M145" s="44" t="s">
        <v>440</v>
      </c>
      <c r="N145" s="44" t="s">
        <v>5615</v>
      </c>
      <c r="O145" s="45" t="s">
        <v>335</v>
      </c>
      <c r="Q145" s="63" t="s">
        <v>242</v>
      </c>
      <c r="R145" s="63" t="s">
        <v>459</v>
      </c>
      <c r="S145" s="63" t="s">
        <v>470</v>
      </c>
      <c r="V145"/>
      <c r="W145"/>
    </row>
    <row r="146" spans="5:23" ht="23.45" customHeight="1" x14ac:dyDescent="0.25">
      <c r="E146"/>
      <c r="M146" s="44" t="s">
        <v>442</v>
      </c>
      <c r="N146" s="44" t="s">
        <v>5617</v>
      </c>
      <c r="O146" s="45" t="s">
        <v>288</v>
      </c>
      <c r="Q146" s="63" t="s">
        <v>242</v>
      </c>
      <c r="R146" s="63" t="s">
        <v>459</v>
      </c>
      <c r="S146" s="63" t="s">
        <v>472</v>
      </c>
      <c r="V146"/>
      <c r="W146"/>
    </row>
    <row r="147" spans="5:23" ht="23.45" customHeight="1" x14ac:dyDescent="0.25">
      <c r="E147"/>
      <c r="M147" s="44" t="s">
        <v>443</v>
      </c>
      <c r="N147" s="44" t="s">
        <v>5623</v>
      </c>
      <c r="O147" s="45" t="s">
        <v>288</v>
      </c>
      <c r="Q147" s="63" t="s">
        <v>242</v>
      </c>
      <c r="R147" s="63" t="s">
        <v>473</v>
      </c>
      <c r="S147" s="63" t="s">
        <v>473</v>
      </c>
      <c r="V147"/>
      <c r="W147"/>
    </row>
    <row r="148" spans="5:23" ht="23.45" customHeight="1" x14ac:dyDescent="0.25">
      <c r="E148"/>
      <c r="M148" s="44" t="s">
        <v>445</v>
      </c>
      <c r="N148" s="44" t="s">
        <v>5616</v>
      </c>
      <c r="O148" s="45" t="s">
        <v>288</v>
      </c>
      <c r="Q148" s="63" t="s">
        <v>242</v>
      </c>
      <c r="R148" s="63" t="s">
        <v>473</v>
      </c>
      <c r="S148" s="63" t="s">
        <v>341</v>
      </c>
      <c r="V148"/>
      <c r="W148"/>
    </row>
    <row r="149" spans="5:23" ht="23.45" customHeight="1" x14ac:dyDescent="0.25">
      <c r="E149"/>
      <c r="M149" s="44" t="s">
        <v>446</v>
      </c>
      <c r="N149" s="44" t="s">
        <v>5618</v>
      </c>
      <c r="O149" s="45" t="s">
        <v>288</v>
      </c>
      <c r="Q149" s="63" t="s">
        <v>242</v>
      </c>
      <c r="R149" s="63" t="s">
        <v>473</v>
      </c>
      <c r="S149" s="63" t="s">
        <v>91</v>
      </c>
      <c r="V149"/>
      <c r="W149"/>
    </row>
    <row r="150" spans="5:23" ht="23.45" customHeight="1" x14ac:dyDescent="0.25">
      <c r="E150"/>
      <c r="M150" s="44" t="s">
        <v>447</v>
      </c>
      <c r="N150" s="44" t="s">
        <v>5624</v>
      </c>
      <c r="O150" s="45" t="s">
        <v>335</v>
      </c>
      <c r="Q150" s="63" t="s">
        <v>242</v>
      </c>
      <c r="R150" s="63" t="s">
        <v>473</v>
      </c>
      <c r="S150" s="63" t="s">
        <v>474</v>
      </c>
      <c r="V150"/>
      <c r="W150"/>
    </row>
    <row r="151" spans="5:23" ht="23.45" customHeight="1" x14ac:dyDescent="0.25">
      <c r="E151"/>
      <c r="M151" s="44" t="s">
        <v>448</v>
      </c>
      <c r="N151" s="44" t="s">
        <v>5619</v>
      </c>
      <c r="O151" s="45" t="s">
        <v>288</v>
      </c>
      <c r="Q151" s="63" t="s">
        <v>242</v>
      </c>
      <c r="R151" s="63" t="s">
        <v>473</v>
      </c>
      <c r="S151" s="63" t="s">
        <v>476</v>
      </c>
      <c r="V151"/>
      <c r="W151"/>
    </row>
    <row r="152" spans="5:23" ht="23.45" customHeight="1" x14ac:dyDescent="0.25">
      <c r="E152"/>
      <c r="M152" s="44" t="s">
        <v>450</v>
      </c>
      <c r="N152" s="44" t="s">
        <v>5620</v>
      </c>
      <c r="O152" s="45" t="s">
        <v>335</v>
      </c>
      <c r="Q152" s="63" t="s">
        <v>242</v>
      </c>
      <c r="R152" s="63" t="s">
        <v>473</v>
      </c>
      <c r="S152" s="63" t="s">
        <v>478</v>
      </c>
      <c r="V152"/>
      <c r="W152"/>
    </row>
    <row r="153" spans="5:23" ht="23.45" customHeight="1" x14ac:dyDescent="0.25">
      <c r="E153"/>
      <c r="M153" s="44" t="s">
        <v>5441</v>
      </c>
      <c r="N153" s="44" t="s">
        <v>5621</v>
      </c>
      <c r="O153" s="45" t="s">
        <v>335</v>
      </c>
      <c r="Q153" s="63" t="s">
        <v>242</v>
      </c>
      <c r="R153" s="63" t="s">
        <v>473</v>
      </c>
      <c r="S153" s="63" t="s">
        <v>480</v>
      </c>
      <c r="V153"/>
      <c r="W153"/>
    </row>
    <row r="154" spans="5:23" ht="23.45" customHeight="1" x14ac:dyDescent="0.25">
      <c r="E154"/>
      <c r="M154" s="44" t="s">
        <v>451</v>
      </c>
      <c r="N154" s="44" t="s">
        <v>5622</v>
      </c>
      <c r="O154" s="45" t="s">
        <v>288</v>
      </c>
      <c r="Q154" s="63" t="s">
        <v>242</v>
      </c>
      <c r="R154" s="63" t="s">
        <v>473</v>
      </c>
      <c r="S154" s="63" t="s">
        <v>483</v>
      </c>
      <c r="V154"/>
      <c r="W154"/>
    </row>
    <row r="155" spans="5:23" ht="23.45" customHeight="1" x14ac:dyDescent="0.25">
      <c r="E155"/>
      <c r="M155" s="44" t="s">
        <v>453</v>
      </c>
      <c r="N155" s="44" t="s">
        <v>5710</v>
      </c>
      <c r="O155" s="45" t="s">
        <v>288</v>
      </c>
      <c r="Q155" s="63" t="s">
        <v>242</v>
      </c>
      <c r="R155" s="63" t="s">
        <v>484</v>
      </c>
      <c r="S155" s="63" t="s">
        <v>484</v>
      </c>
      <c r="V155"/>
      <c r="W155"/>
    </row>
    <row r="156" spans="5:23" ht="23.45" customHeight="1" x14ac:dyDescent="0.25">
      <c r="E156"/>
      <c r="M156" s="44" t="s">
        <v>455</v>
      </c>
      <c r="N156" s="44" t="s">
        <v>5711</v>
      </c>
      <c r="O156" s="45" t="s">
        <v>288</v>
      </c>
      <c r="Q156" s="63" t="s">
        <v>242</v>
      </c>
      <c r="R156" s="63" t="s">
        <v>484</v>
      </c>
      <c r="S156" s="63" t="s">
        <v>486</v>
      </c>
      <c r="V156"/>
      <c r="W156"/>
    </row>
    <row r="157" spans="5:23" ht="23.45" customHeight="1" x14ac:dyDescent="0.25">
      <c r="E157"/>
      <c r="M157" s="44" t="s">
        <v>457</v>
      </c>
      <c r="N157" s="44" t="s">
        <v>5712</v>
      </c>
      <c r="O157" s="45" t="s">
        <v>288</v>
      </c>
      <c r="Q157" s="63" t="s">
        <v>242</v>
      </c>
      <c r="R157" s="63" t="s">
        <v>484</v>
      </c>
      <c r="S157" s="63" t="s">
        <v>488</v>
      </c>
      <c r="V157"/>
      <c r="W157"/>
    </row>
    <row r="158" spans="5:23" ht="23.45" customHeight="1" x14ac:dyDescent="0.25">
      <c r="E158"/>
      <c r="M158" s="44" t="s">
        <v>458</v>
      </c>
      <c r="N158" s="44" t="s">
        <v>5713</v>
      </c>
      <c r="O158" s="45" t="s">
        <v>288</v>
      </c>
      <c r="Q158" s="63" t="s">
        <v>242</v>
      </c>
      <c r="R158" s="63" t="s">
        <v>490</v>
      </c>
      <c r="S158" s="63" t="s">
        <v>490</v>
      </c>
      <c r="V158"/>
      <c r="W158"/>
    </row>
    <row r="159" spans="5:23" ht="23.45" customHeight="1" x14ac:dyDescent="0.25">
      <c r="E159"/>
      <c r="M159" s="44" t="s">
        <v>461</v>
      </c>
      <c r="N159" s="44" t="s">
        <v>5714</v>
      </c>
      <c r="O159" s="45" t="s">
        <v>462</v>
      </c>
      <c r="Q159" s="63" t="s">
        <v>242</v>
      </c>
      <c r="R159" s="63" t="s">
        <v>490</v>
      </c>
      <c r="S159" s="63" t="s">
        <v>492</v>
      </c>
      <c r="V159"/>
      <c r="W159"/>
    </row>
    <row r="160" spans="5:23" ht="23.45" customHeight="1" x14ac:dyDescent="0.25">
      <c r="E160"/>
      <c r="M160" s="44" t="s">
        <v>463</v>
      </c>
      <c r="N160" s="44" t="s">
        <v>5715</v>
      </c>
      <c r="O160" s="45" t="s">
        <v>103</v>
      </c>
      <c r="Q160" s="63" t="s">
        <v>242</v>
      </c>
      <c r="R160" s="63" t="s">
        <v>490</v>
      </c>
      <c r="S160" s="63" t="s">
        <v>383</v>
      </c>
      <c r="V160"/>
      <c r="W160"/>
    </row>
    <row r="161" spans="5:23" ht="23.45" customHeight="1" x14ac:dyDescent="0.25">
      <c r="E161"/>
      <c r="M161" s="44" t="s">
        <v>463</v>
      </c>
      <c r="N161" s="44" t="s">
        <v>5715</v>
      </c>
      <c r="O161" s="45" t="s">
        <v>177</v>
      </c>
      <c r="Q161" s="63" t="s">
        <v>242</v>
      </c>
      <c r="R161" s="63" t="s">
        <v>490</v>
      </c>
      <c r="S161" s="63" t="s">
        <v>341</v>
      </c>
      <c r="V161"/>
      <c r="W161"/>
    </row>
    <row r="162" spans="5:23" ht="23.45" customHeight="1" x14ac:dyDescent="0.25">
      <c r="E162"/>
      <c r="M162" s="44" t="s">
        <v>463</v>
      </c>
      <c r="N162" s="44" t="s">
        <v>5715</v>
      </c>
      <c r="O162" s="45" t="s">
        <v>218</v>
      </c>
      <c r="Q162" s="63" t="s">
        <v>242</v>
      </c>
      <c r="R162" s="63" t="s">
        <v>490</v>
      </c>
      <c r="S162" s="63" t="s">
        <v>336</v>
      </c>
      <c r="V162"/>
      <c r="W162"/>
    </row>
    <row r="163" spans="5:23" ht="23.45" customHeight="1" x14ac:dyDescent="0.25">
      <c r="E163"/>
      <c r="M163" s="44" t="s">
        <v>463</v>
      </c>
      <c r="N163" s="44" t="s">
        <v>5715</v>
      </c>
      <c r="O163" s="45" t="s">
        <v>246</v>
      </c>
      <c r="Q163" s="63" t="s">
        <v>242</v>
      </c>
      <c r="R163" s="63" t="s">
        <v>490</v>
      </c>
      <c r="S163" s="63" t="s">
        <v>91</v>
      </c>
      <c r="V163"/>
      <c r="W163"/>
    </row>
    <row r="164" spans="5:23" ht="23.45" customHeight="1" x14ac:dyDescent="0.25">
      <c r="E164"/>
      <c r="M164" s="44" t="s">
        <v>463</v>
      </c>
      <c r="N164" s="44" t="s">
        <v>5715</v>
      </c>
      <c r="O164" s="45" t="s">
        <v>262</v>
      </c>
      <c r="Q164" s="63" t="s">
        <v>242</v>
      </c>
      <c r="R164" s="63" t="s">
        <v>490</v>
      </c>
      <c r="S164" s="63" t="s">
        <v>499</v>
      </c>
      <c r="V164"/>
      <c r="W164"/>
    </row>
    <row r="165" spans="5:23" ht="23.45" customHeight="1" x14ac:dyDescent="0.25">
      <c r="E165"/>
      <c r="M165" s="44" t="s">
        <v>463</v>
      </c>
      <c r="N165" s="44" t="s">
        <v>5715</v>
      </c>
      <c r="O165" s="45" t="s">
        <v>271</v>
      </c>
      <c r="Q165" s="63" t="s">
        <v>242</v>
      </c>
      <c r="R165" s="63" t="s">
        <v>501</v>
      </c>
      <c r="S165" s="63" t="s">
        <v>501</v>
      </c>
      <c r="V165"/>
      <c r="W165"/>
    </row>
    <row r="166" spans="5:23" ht="23.45" customHeight="1" x14ac:dyDescent="0.25">
      <c r="E166"/>
      <c r="M166" s="44" t="s">
        <v>466</v>
      </c>
      <c r="N166" s="44" t="s">
        <v>5716</v>
      </c>
      <c r="O166" s="45" t="s">
        <v>103</v>
      </c>
      <c r="Q166" s="63" t="s">
        <v>242</v>
      </c>
      <c r="R166" s="63" t="s">
        <v>501</v>
      </c>
      <c r="S166" s="63" t="s">
        <v>202</v>
      </c>
      <c r="V166"/>
      <c r="W166"/>
    </row>
    <row r="167" spans="5:23" ht="23.45" customHeight="1" x14ac:dyDescent="0.25">
      <c r="E167"/>
      <c r="M167" s="44" t="s">
        <v>466</v>
      </c>
      <c r="N167" s="44" t="s">
        <v>5716</v>
      </c>
      <c r="O167" s="45" t="s">
        <v>123</v>
      </c>
      <c r="Q167" s="63" t="s">
        <v>242</v>
      </c>
      <c r="R167" s="63" t="s">
        <v>501</v>
      </c>
      <c r="S167" s="63" t="s">
        <v>91</v>
      </c>
      <c r="V167"/>
      <c r="W167"/>
    </row>
    <row r="168" spans="5:23" ht="23.45" customHeight="1" x14ac:dyDescent="0.25">
      <c r="E168"/>
      <c r="M168" s="44" t="s">
        <v>466</v>
      </c>
      <c r="N168" s="44" t="s">
        <v>5716</v>
      </c>
      <c r="O168" s="45" t="s">
        <v>140</v>
      </c>
      <c r="Q168" s="63" t="s">
        <v>242</v>
      </c>
      <c r="R168" s="63" t="s">
        <v>501</v>
      </c>
      <c r="S168" s="63" t="s">
        <v>506</v>
      </c>
      <c r="V168"/>
      <c r="W168"/>
    </row>
    <row r="169" spans="5:23" ht="23.45" customHeight="1" x14ac:dyDescent="0.25">
      <c r="E169"/>
      <c r="M169" s="44" t="s">
        <v>466</v>
      </c>
      <c r="N169" s="44" t="s">
        <v>5716</v>
      </c>
      <c r="O169" s="45" t="s">
        <v>154</v>
      </c>
      <c r="Q169" s="63" t="s">
        <v>242</v>
      </c>
      <c r="R169" s="63" t="s">
        <v>501</v>
      </c>
      <c r="S169" s="63" t="s">
        <v>375</v>
      </c>
      <c r="V169"/>
      <c r="W169"/>
    </row>
    <row r="170" spans="5:23" ht="23.45" customHeight="1" x14ac:dyDescent="0.25">
      <c r="E170"/>
      <c r="M170" s="44" t="s">
        <v>466</v>
      </c>
      <c r="N170" s="44" t="s">
        <v>5716</v>
      </c>
      <c r="O170" s="45" t="s">
        <v>177</v>
      </c>
      <c r="Q170" s="63" t="s">
        <v>242</v>
      </c>
      <c r="R170" s="63" t="s">
        <v>501</v>
      </c>
      <c r="S170" s="63" t="s">
        <v>364</v>
      </c>
      <c r="V170"/>
      <c r="W170"/>
    </row>
    <row r="171" spans="5:23" ht="23.45" customHeight="1" x14ac:dyDescent="0.25">
      <c r="E171"/>
      <c r="M171" s="44" t="s">
        <v>466</v>
      </c>
      <c r="N171" s="44" t="s">
        <v>5716</v>
      </c>
      <c r="O171" s="45" t="s">
        <v>471</v>
      </c>
      <c r="Q171" s="63" t="s">
        <v>242</v>
      </c>
      <c r="R171" s="63" t="s">
        <v>501</v>
      </c>
      <c r="S171" s="63" t="s">
        <v>222</v>
      </c>
      <c r="V171"/>
      <c r="W171"/>
    </row>
    <row r="172" spans="5:23" ht="23.45" customHeight="1" x14ac:dyDescent="0.25">
      <c r="E172"/>
      <c r="M172" s="44" t="s">
        <v>466</v>
      </c>
      <c r="N172" s="44" t="s">
        <v>5716</v>
      </c>
      <c r="O172" s="45" t="s">
        <v>218</v>
      </c>
      <c r="Q172" s="63" t="s">
        <v>242</v>
      </c>
      <c r="R172" s="63" t="s">
        <v>510</v>
      </c>
      <c r="S172" s="63" t="s">
        <v>510</v>
      </c>
      <c r="V172"/>
      <c r="W172"/>
    </row>
    <row r="173" spans="5:23" ht="23.45" customHeight="1" x14ac:dyDescent="0.25">
      <c r="E173"/>
      <c r="M173" s="44" t="s">
        <v>466</v>
      </c>
      <c r="N173" s="44" t="s">
        <v>5716</v>
      </c>
      <c r="O173" s="45" t="s">
        <v>224</v>
      </c>
      <c r="Q173" s="63" t="s">
        <v>242</v>
      </c>
      <c r="R173" s="63" t="s">
        <v>510</v>
      </c>
      <c r="S173" s="63" t="s">
        <v>512</v>
      </c>
      <c r="V173"/>
      <c r="W173"/>
    </row>
    <row r="174" spans="5:23" ht="23.45" customHeight="1" x14ac:dyDescent="0.25">
      <c r="E174"/>
      <c r="M174" s="44" t="s">
        <v>466</v>
      </c>
      <c r="N174" s="44" t="s">
        <v>5716</v>
      </c>
      <c r="O174" s="45" t="s">
        <v>233</v>
      </c>
      <c r="Q174" s="63" t="s">
        <v>242</v>
      </c>
      <c r="R174" s="63" t="s">
        <v>510</v>
      </c>
      <c r="S174" s="63" t="s">
        <v>514</v>
      </c>
      <c r="V174"/>
      <c r="W174"/>
    </row>
    <row r="175" spans="5:23" ht="23.45" customHeight="1" x14ac:dyDescent="0.25">
      <c r="E175"/>
      <c r="M175" s="44" t="s">
        <v>466</v>
      </c>
      <c r="N175" s="44" t="s">
        <v>5716</v>
      </c>
      <c r="O175" s="45" t="s">
        <v>277</v>
      </c>
      <c r="Q175" s="63" t="s">
        <v>242</v>
      </c>
      <c r="R175" s="63" t="s">
        <v>510</v>
      </c>
      <c r="S175" s="63" t="s">
        <v>235</v>
      </c>
      <c r="V175"/>
      <c r="W175"/>
    </row>
    <row r="176" spans="5:23" ht="23.45" customHeight="1" x14ac:dyDescent="0.25">
      <c r="E176"/>
      <c r="M176" s="44" t="s">
        <v>5442</v>
      </c>
      <c r="N176" s="44" t="s">
        <v>5717</v>
      </c>
      <c r="O176" s="45" t="s">
        <v>307</v>
      </c>
      <c r="Q176" s="63" t="s">
        <v>242</v>
      </c>
      <c r="R176" s="63" t="s">
        <v>510</v>
      </c>
      <c r="S176" s="63" t="s">
        <v>517</v>
      </c>
      <c r="V176"/>
      <c r="W176"/>
    </row>
    <row r="177" spans="5:23" ht="23.45" customHeight="1" x14ac:dyDescent="0.25">
      <c r="E177"/>
      <c r="M177" s="44" t="s">
        <v>5443</v>
      </c>
      <c r="N177" s="44" t="s">
        <v>5718</v>
      </c>
      <c r="O177" s="45" t="s">
        <v>307</v>
      </c>
      <c r="Q177" s="63" t="s">
        <v>242</v>
      </c>
      <c r="R177" s="63" t="s">
        <v>510</v>
      </c>
      <c r="S177" s="63" t="s">
        <v>519</v>
      </c>
      <c r="V177"/>
      <c r="W177"/>
    </row>
    <row r="178" spans="5:23" ht="23.45" customHeight="1" x14ac:dyDescent="0.25">
      <c r="E178"/>
      <c r="M178" s="44" t="s">
        <v>475</v>
      </c>
      <c r="N178" s="44" t="s">
        <v>5719</v>
      </c>
      <c r="O178" s="45" t="s">
        <v>288</v>
      </c>
      <c r="Q178" s="63" t="s">
        <v>242</v>
      </c>
      <c r="R178" s="63" t="s">
        <v>510</v>
      </c>
      <c r="S178" s="63" t="s">
        <v>521</v>
      </c>
      <c r="V178"/>
      <c r="W178"/>
    </row>
    <row r="179" spans="5:23" ht="23.45" customHeight="1" x14ac:dyDescent="0.25">
      <c r="E179"/>
      <c r="M179" s="44" t="s">
        <v>477</v>
      </c>
      <c r="N179" s="44" t="s">
        <v>5720</v>
      </c>
      <c r="O179" s="45" t="s">
        <v>288</v>
      </c>
      <c r="Q179" s="63" t="s">
        <v>242</v>
      </c>
      <c r="R179" s="63" t="s">
        <v>523</v>
      </c>
      <c r="S179" s="63" t="s">
        <v>379</v>
      </c>
      <c r="V179"/>
      <c r="W179"/>
    </row>
    <row r="180" spans="5:23" ht="23.45" customHeight="1" x14ac:dyDescent="0.25">
      <c r="E180"/>
      <c r="M180" s="44" t="s">
        <v>479</v>
      </c>
      <c r="N180" s="44" t="s">
        <v>5625</v>
      </c>
      <c r="O180" s="45" t="s">
        <v>288</v>
      </c>
      <c r="Q180" s="63" t="s">
        <v>242</v>
      </c>
      <c r="R180" s="63" t="s">
        <v>523</v>
      </c>
      <c r="S180" s="63" t="s">
        <v>364</v>
      </c>
      <c r="V180"/>
      <c r="W180"/>
    </row>
    <row r="181" spans="5:23" ht="23.45" customHeight="1" x14ac:dyDescent="0.25">
      <c r="E181"/>
      <c r="M181" s="44" t="s">
        <v>481</v>
      </c>
      <c r="N181" s="44" t="s">
        <v>5721</v>
      </c>
      <c r="O181" s="45" t="s">
        <v>482</v>
      </c>
      <c r="Q181" s="63" t="s">
        <v>242</v>
      </c>
      <c r="R181" s="63" t="s">
        <v>523</v>
      </c>
      <c r="S181" s="63" t="s">
        <v>195</v>
      </c>
      <c r="V181"/>
      <c r="W181"/>
    </row>
    <row r="182" spans="5:23" ht="23.45" customHeight="1" x14ac:dyDescent="0.25">
      <c r="E182"/>
      <c r="M182" s="44" t="s">
        <v>481</v>
      </c>
      <c r="N182" s="44" t="s">
        <v>5721</v>
      </c>
      <c r="O182" s="45" t="s">
        <v>288</v>
      </c>
      <c r="Q182" s="63" t="s">
        <v>242</v>
      </c>
      <c r="R182" s="63" t="s">
        <v>523</v>
      </c>
      <c r="S182" s="63" t="s">
        <v>526</v>
      </c>
      <c r="V182"/>
      <c r="W182"/>
    </row>
    <row r="183" spans="5:23" ht="23.45" customHeight="1" x14ac:dyDescent="0.25">
      <c r="E183"/>
      <c r="M183" s="44" t="s">
        <v>481</v>
      </c>
      <c r="N183" s="44" t="s">
        <v>5721</v>
      </c>
      <c r="O183" s="45" t="s">
        <v>5626</v>
      </c>
      <c r="Q183" s="63" t="s">
        <v>242</v>
      </c>
      <c r="R183" s="63" t="s">
        <v>523</v>
      </c>
      <c r="S183" s="63" t="s">
        <v>527</v>
      </c>
      <c r="V183"/>
      <c r="W183"/>
    </row>
    <row r="184" spans="5:23" ht="23.45" customHeight="1" x14ac:dyDescent="0.25">
      <c r="E184"/>
      <c r="M184" s="44" t="s">
        <v>485</v>
      </c>
      <c r="N184" s="44" t="s">
        <v>5722</v>
      </c>
      <c r="O184" s="45" t="s">
        <v>288</v>
      </c>
      <c r="Q184" s="63" t="s">
        <v>242</v>
      </c>
      <c r="R184" s="63" t="s">
        <v>529</v>
      </c>
      <c r="S184" s="63" t="s">
        <v>529</v>
      </c>
      <c r="V184"/>
      <c r="W184"/>
    </row>
    <row r="185" spans="5:23" ht="23.45" customHeight="1" x14ac:dyDescent="0.25">
      <c r="E185"/>
      <c r="M185" s="44" t="s">
        <v>487</v>
      </c>
      <c r="N185" s="44" t="s">
        <v>5723</v>
      </c>
      <c r="O185" s="45" t="s">
        <v>288</v>
      </c>
      <c r="Q185" s="63" t="s">
        <v>242</v>
      </c>
      <c r="R185" s="63" t="s">
        <v>529</v>
      </c>
      <c r="S185" s="63" t="s">
        <v>531</v>
      </c>
      <c r="V185"/>
      <c r="W185"/>
    </row>
    <row r="186" spans="5:23" ht="23.45" customHeight="1" x14ac:dyDescent="0.25">
      <c r="E186"/>
      <c r="M186" s="44" t="s">
        <v>489</v>
      </c>
      <c r="N186" s="44" t="s">
        <v>5724</v>
      </c>
      <c r="O186" s="45" t="s">
        <v>288</v>
      </c>
      <c r="Q186" s="63" t="s">
        <v>242</v>
      </c>
      <c r="R186" s="63" t="s">
        <v>529</v>
      </c>
      <c r="S186" s="63" t="s">
        <v>533</v>
      </c>
      <c r="V186"/>
      <c r="W186"/>
    </row>
    <row r="187" spans="5:23" ht="23.45" customHeight="1" x14ac:dyDescent="0.25">
      <c r="E187"/>
      <c r="M187" s="44" t="s">
        <v>491</v>
      </c>
      <c r="N187" s="44" t="s">
        <v>5627</v>
      </c>
      <c r="O187" s="45" t="s">
        <v>288</v>
      </c>
      <c r="Q187" s="63" t="s">
        <v>242</v>
      </c>
      <c r="R187" s="63" t="s">
        <v>529</v>
      </c>
      <c r="S187" s="63" t="s">
        <v>534</v>
      </c>
      <c r="V187"/>
      <c r="W187"/>
    </row>
    <row r="188" spans="5:23" ht="23.45" customHeight="1" x14ac:dyDescent="0.25">
      <c r="E188"/>
      <c r="M188" s="44" t="s">
        <v>493</v>
      </c>
      <c r="N188" s="44" t="s">
        <v>5725</v>
      </c>
      <c r="O188" s="45" t="s">
        <v>494</v>
      </c>
      <c r="Q188" s="63" t="s">
        <v>242</v>
      </c>
      <c r="R188" s="63" t="s">
        <v>529</v>
      </c>
      <c r="S188" s="63" t="s">
        <v>535</v>
      </c>
      <c r="V188"/>
      <c r="W188"/>
    </row>
    <row r="189" spans="5:23" ht="23.45" customHeight="1" x14ac:dyDescent="0.25">
      <c r="E189"/>
      <c r="M189" s="44" t="s">
        <v>495</v>
      </c>
      <c r="N189" s="44" t="s">
        <v>5726</v>
      </c>
      <c r="O189" s="45" t="s">
        <v>494</v>
      </c>
      <c r="Q189" s="63" t="s">
        <v>242</v>
      </c>
      <c r="R189" s="63" t="s">
        <v>266</v>
      </c>
      <c r="S189" s="63" t="s">
        <v>536</v>
      </c>
      <c r="V189"/>
      <c r="W189"/>
    </row>
    <row r="190" spans="5:23" ht="23.45" customHeight="1" x14ac:dyDescent="0.25">
      <c r="E190"/>
      <c r="M190" s="44" t="s">
        <v>495</v>
      </c>
      <c r="N190" s="44" t="s">
        <v>5726</v>
      </c>
      <c r="O190" s="45" t="s">
        <v>705</v>
      </c>
      <c r="Q190" s="63" t="s">
        <v>242</v>
      </c>
      <c r="R190" s="63" t="s">
        <v>266</v>
      </c>
      <c r="S190" s="63" t="s">
        <v>538</v>
      </c>
      <c r="V190"/>
      <c r="W190"/>
    </row>
    <row r="191" spans="5:23" ht="23.45" customHeight="1" x14ac:dyDescent="0.25">
      <c r="E191"/>
      <c r="M191" s="44" t="s">
        <v>496</v>
      </c>
      <c r="N191" s="44" t="s">
        <v>5727</v>
      </c>
      <c r="O191" s="45" t="s">
        <v>335</v>
      </c>
      <c r="Q191" s="63" t="s">
        <v>242</v>
      </c>
      <c r="R191" s="63" t="s">
        <v>266</v>
      </c>
      <c r="S191" s="63" t="s">
        <v>539</v>
      </c>
      <c r="V191"/>
      <c r="W191"/>
    </row>
    <row r="192" spans="5:23" ht="23.45" customHeight="1" x14ac:dyDescent="0.25">
      <c r="E192"/>
      <c r="M192" s="44" t="s">
        <v>497</v>
      </c>
      <c r="N192" s="44" t="s">
        <v>5728</v>
      </c>
      <c r="O192" s="45" t="s">
        <v>335</v>
      </c>
      <c r="Q192" s="63" t="s">
        <v>242</v>
      </c>
      <c r="R192" s="63" t="s">
        <v>266</v>
      </c>
      <c r="S192" s="63" t="s">
        <v>541</v>
      </c>
      <c r="V192"/>
      <c r="W192"/>
    </row>
    <row r="193" spans="5:23" ht="23.45" customHeight="1" x14ac:dyDescent="0.25">
      <c r="E193"/>
      <c r="M193" s="44" t="s">
        <v>498</v>
      </c>
      <c r="N193" s="44" t="s">
        <v>5729</v>
      </c>
      <c r="O193" s="45" t="s">
        <v>335</v>
      </c>
      <c r="Q193" s="63" t="s">
        <v>242</v>
      </c>
      <c r="R193" s="63" t="s">
        <v>266</v>
      </c>
      <c r="S193" s="63" t="s">
        <v>542</v>
      </c>
      <c r="V193"/>
      <c r="W193"/>
    </row>
    <row r="194" spans="5:23" ht="23.45" customHeight="1" x14ac:dyDescent="0.25">
      <c r="E194"/>
      <c r="M194" s="44" t="s">
        <v>500</v>
      </c>
      <c r="N194" s="44" t="s">
        <v>5628</v>
      </c>
      <c r="O194" s="45" t="s">
        <v>335</v>
      </c>
      <c r="Q194" s="63" t="s">
        <v>242</v>
      </c>
      <c r="R194" s="63" t="s">
        <v>266</v>
      </c>
      <c r="S194" s="63" t="s">
        <v>544</v>
      </c>
      <c r="V194"/>
      <c r="W194"/>
    </row>
    <row r="195" spans="5:23" ht="23.45" customHeight="1" x14ac:dyDescent="0.25">
      <c r="E195"/>
      <c r="M195" s="44" t="s">
        <v>5444</v>
      </c>
      <c r="N195" s="44" t="s">
        <v>5730</v>
      </c>
      <c r="O195" s="45" t="s">
        <v>335</v>
      </c>
      <c r="Q195" s="63" t="s">
        <v>242</v>
      </c>
      <c r="R195" s="63" t="s">
        <v>266</v>
      </c>
      <c r="S195" s="63" t="s">
        <v>545</v>
      </c>
      <c r="V195"/>
      <c r="W195"/>
    </row>
    <row r="196" spans="5:23" ht="23.45" customHeight="1" x14ac:dyDescent="0.25">
      <c r="E196"/>
      <c r="M196" s="44" t="s">
        <v>502</v>
      </c>
      <c r="N196" s="44" t="s">
        <v>5629</v>
      </c>
      <c r="O196" s="45" t="s">
        <v>503</v>
      </c>
      <c r="Q196" s="63" t="s">
        <v>242</v>
      </c>
      <c r="R196" s="63" t="s">
        <v>266</v>
      </c>
      <c r="S196" s="63" t="s">
        <v>546</v>
      </c>
      <c r="V196"/>
      <c r="W196"/>
    </row>
    <row r="197" spans="5:23" ht="23.45" customHeight="1" x14ac:dyDescent="0.25">
      <c r="E197"/>
      <c r="M197" s="44" t="s">
        <v>502</v>
      </c>
      <c r="N197" s="44" t="s">
        <v>5629</v>
      </c>
      <c r="O197" s="45" t="s">
        <v>504</v>
      </c>
      <c r="Q197" s="63" t="s">
        <v>242</v>
      </c>
      <c r="R197" s="63" t="s">
        <v>266</v>
      </c>
      <c r="S197" s="63" t="s">
        <v>548</v>
      </c>
      <c r="V197"/>
      <c r="W197"/>
    </row>
    <row r="198" spans="5:23" ht="23.45" customHeight="1" x14ac:dyDescent="0.25">
      <c r="E198"/>
      <c r="M198" s="44" t="s">
        <v>502</v>
      </c>
      <c r="N198" s="44" t="s">
        <v>5629</v>
      </c>
      <c r="O198" s="45" t="s">
        <v>505</v>
      </c>
      <c r="Q198" s="63" t="s">
        <v>242</v>
      </c>
      <c r="R198" s="63" t="s">
        <v>266</v>
      </c>
      <c r="S198" s="63" t="s">
        <v>549</v>
      </c>
      <c r="V198"/>
      <c r="W198"/>
    </row>
    <row r="199" spans="5:23" ht="23.45" customHeight="1" x14ac:dyDescent="0.25">
      <c r="E199"/>
      <c r="M199" s="44" t="s">
        <v>502</v>
      </c>
      <c r="N199" s="44" t="s">
        <v>5629</v>
      </c>
      <c r="O199" s="45" t="s">
        <v>507</v>
      </c>
      <c r="Q199" s="63" t="s">
        <v>242</v>
      </c>
      <c r="R199" s="63" t="s">
        <v>266</v>
      </c>
      <c r="S199" s="63" t="s">
        <v>551</v>
      </c>
      <c r="V199"/>
      <c r="W199"/>
    </row>
    <row r="200" spans="5:23" ht="23.45" customHeight="1" x14ac:dyDescent="0.25">
      <c r="E200"/>
      <c r="M200" s="44" t="s">
        <v>502</v>
      </c>
      <c r="N200" s="44" t="s">
        <v>5629</v>
      </c>
      <c r="O200" s="45" t="s">
        <v>508</v>
      </c>
      <c r="Q200" s="63" t="s">
        <v>242</v>
      </c>
      <c r="R200" s="63" t="s">
        <v>266</v>
      </c>
      <c r="S200" s="63" t="s">
        <v>284</v>
      </c>
      <c r="V200"/>
      <c r="W200"/>
    </row>
    <row r="201" spans="5:23" ht="23.45" customHeight="1" x14ac:dyDescent="0.25">
      <c r="E201"/>
      <c r="M201" s="44" t="s">
        <v>502</v>
      </c>
      <c r="N201" s="44" t="s">
        <v>5629</v>
      </c>
      <c r="O201" s="45" t="s">
        <v>140</v>
      </c>
      <c r="Q201" s="63" t="s">
        <v>242</v>
      </c>
      <c r="R201" s="63" t="s">
        <v>266</v>
      </c>
      <c r="S201" s="63" t="s">
        <v>553</v>
      </c>
      <c r="V201"/>
      <c r="W201"/>
    </row>
    <row r="202" spans="5:23" ht="23.45" customHeight="1" x14ac:dyDescent="0.25">
      <c r="E202"/>
      <c r="M202" s="44" t="s">
        <v>502</v>
      </c>
      <c r="N202" s="44" t="s">
        <v>5629</v>
      </c>
      <c r="O202" s="45" t="s">
        <v>509</v>
      </c>
      <c r="Q202" s="63" t="s">
        <v>242</v>
      </c>
      <c r="R202" s="63" t="s">
        <v>555</v>
      </c>
      <c r="S202" s="63" t="s">
        <v>556</v>
      </c>
      <c r="V202"/>
      <c r="W202"/>
    </row>
    <row r="203" spans="5:23" ht="23.45" customHeight="1" x14ac:dyDescent="0.25">
      <c r="E203"/>
      <c r="M203" s="44" t="s">
        <v>502</v>
      </c>
      <c r="N203" s="44" t="s">
        <v>5629</v>
      </c>
      <c r="O203" s="45" t="s">
        <v>511</v>
      </c>
      <c r="Q203" s="63" t="s">
        <v>242</v>
      </c>
      <c r="R203" s="63" t="s">
        <v>555</v>
      </c>
      <c r="S203" s="63" t="s">
        <v>557</v>
      </c>
      <c r="V203"/>
      <c r="W203"/>
    </row>
    <row r="204" spans="5:23" ht="23.45" customHeight="1" x14ac:dyDescent="0.25">
      <c r="E204"/>
      <c r="M204" s="44" t="s">
        <v>502</v>
      </c>
      <c r="N204" s="44" t="s">
        <v>5629</v>
      </c>
      <c r="O204" s="45" t="s">
        <v>513</v>
      </c>
      <c r="Q204" s="63" t="s">
        <v>242</v>
      </c>
      <c r="R204" s="63" t="s">
        <v>555</v>
      </c>
      <c r="S204" s="63" t="s">
        <v>559</v>
      </c>
      <c r="V204"/>
      <c r="W204"/>
    </row>
    <row r="205" spans="5:23" ht="23.45" customHeight="1" x14ac:dyDescent="0.25">
      <c r="E205"/>
      <c r="M205" s="44" t="s">
        <v>502</v>
      </c>
      <c r="N205" s="44" t="s">
        <v>5629</v>
      </c>
      <c r="O205" s="45" t="s">
        <v>515</v>
      </c>
      <c r="Q205" s="63" t="s">
        <v>242</v>
      </c>
      <c r="R205" s="63" t="s">
        <v>555</v>
      </c>
      <c r="S205" s="63" t="s">
        <v>303</v>
      </c>
      <c r="V205"/>
      <c r="W205"/>
    </row>
    <row r="206" spans="5:23" ht="23.45" customHeight="1" x14ac:dyDescent="0.25">
      <c r="E206"/>
      <c r="M206" s="44" t="s">
        <v>502</v>
      </c>
      <c r="N206" s="44" t="s">
        <v>5629</v>
      </c>
      <c r="O206" s="45" t="s">
        <v>516</v>
      </c>
      <c r="Q206" s="63" t="s">
        <v>242</v>
      </c>
      <c r="R206" s="63" t="s">
        <v>555</v>
      </c>
      <c r="S206" s="63" t="s">
        <v>561</v>
      </c>
      <c r="V206"/>
      <c r="W206"/>
    </row>
    <row r="207" spans="5:23" ht="23.45" customHeight="1" x14ac:dyDescent="0.25">
      <c r="E207"/>
      <c r="M207" s="44" t="s">
        <v>502</v>
      </c>
      <c r="N207" s="44" t="s">
        <v>5629</v>
      </c>
      <c r="O207" s="45" t="s">
        <v>518</v>
      </c>
      <c r="Q207" s="63" t="s">
        <v>242</v>
      </c>
      <c r="R207" s="63" t="s">
        <v>555</v>
      </c>
      <c r="S207" s="63" t="s">
        <v>132</v>
      </c>
      <c r="V207"/>
      <c r="W207"/>
    </row>
    <row r="208" spans="5:23" ht="23.45" customHeight="1" x14ac:dyDescent="0.25">
      <c r="E208"/>
      <c r="M208" s="44" t="s">
        <v>502</v>
      </c>
      <c r="N208" s="44" t="s">
        <v>5629</v>
      </c>
      <c r="O208" s="45" t="s">
        <v>520</v>
      </c>
      <c r="Q208" s="63" t="s">
        <v>242</v>
      </c>
      <c r="R208" s="63" t="s">
        <v>555</v>
      </c>
      <c r="S208" s="63" t="s">
        <v>562</v>
      </c>
      <c r="V208"/>
      <c r="W208"/>
    </row>
    <row r="209" spans="5:23" ht="23.45" customHeight="1" x14ac:dyDescent="0.25">
      <c r="E209"/>
      <c r="M209" s="44" t="s">
        <v>502</v>
      </c>
      <c r="N209" s="44" t="s">
        <v>5629</v>
      </c>
      <c r="O209" s="45" t="s">
        <v>522</v>
      </c>
      <c r="Q209" s="63" t="s">
        <v>242</v>
      </c>
      <c r="R209" s="63" t="s">
        <v>563</v>
      </c>
      <c r="S209" s="63" t="s">
        <v>564</v>
      </c>
      <c r="V209"/>
      <c r="W209"/>
    </row>
    <row r="210" spans="5:23" ht="23.45" customHeight="1" x14ac:dyDescent="0.25">
      <c r="E210"/>
      <c r="M210" s="44" t="s">
        <v>502</v>
      </c>
      <c r="N210" s="44" t="s">
        <v>5629</v>
      </c>
      <c r="O210" s="45" t="s">
        <v>524</v>
      </c>
      <c r="Q210" s="63" t="s">
        <v>242</v>
      </c>
      <c r="R210" s="63" t="s">
        <v>563</v>
      </c>
      <c r="S210" s="63" t="s">
        <v>566</v>
      </c>
      <c r="V210"/>
      <c r="W210"/>
    </row>
    <row r="211" spans="5:23" ht="23.45" customHeight="1" x14ac:dyDescent="0.25">
      <c r="E211"/>
      <c r="M211" s="44" t="s">
        <v>502</v>
      </c>
      <c r="N211" s="44" t="s">
        <v>5629</v>
      </c>
      <c r="O211" s="45" t="s">
        <v>525</v>
      </c>
      <c r="Q211" s="63" t="s">
        <v>242</v>
      </c>
      <c r="R211" s="63" t="s">
        <v>563</v>
      </c>
      <c r="S211" s="63" t="s">
        <v>567</v>
      </c>
      <c r="V211"/>
      <c r="W211"/>
    </row>
    <row r="212" spans="5:23" ht="23.45" customHeight="1" x14ac:dyDescent="0.25">
      <c r="E212"/>
      <c r="M212" s="44" t="s">
        <v>502</v>
      </c>
      <c r="N212" s="44" t="s">
        <v>5629</v>
      </c>
      <c r="O212" s="45" t="s">
        <v>262</v>
      </c>
      <c r="Q212" s="63" t="s">
        <v>242</v>
      </c>
      <c r="R212" s="63" t="s">
        <v>563</v>
      </c>
      <c r="S212" s="63" t="s">
        <v>379</v>
      </c>
      <c r="V212"/>
      <c r="W212"/>
    </row>
    <row r="213" spans="5:23" ht="23.45" customHeight="1" x14ac:dyDescent="0.25">
      <c r="E213"/>
      <c r="M213" s="44" t="s">
        <v>502</v>
      </c>
      <c r="N213" s="44" t="s">
        <v>5629</v>
      </c>
      <c r="O213" s="45" t="s">
        <v>271</v>
      </c>
      <c r="Q213" s="63" t="s">
        <v>242</v>
      </c>
      <c r="R213" s="63" t="s">
        <v>563</v>
      </c>
      <c r="S213" s="63" t="s">
        <v>569</v>
      </c>
      <c r="V213"/>
      <c r="W213"/>
    </row>
    <row r="214" spans="5:23" ht="23.45" customHeight="1" x14ac:dyDescent="0.25">
      <c r="E214"/>
      <c r="M214" s="44" t="s">
        <v>502</v>
      </c>
      <c r="N214" s="44" t="s">
        <v>5629</v>
      </c>
      <c r="O214" s="45" t="s">
        <v>528</v>
      </c>
      <c r="Q214" s="63" t="s">
        <v>242</v>
      </c>
      <c r="R214" s="63" t="s">
        <v>571</v>
      </c>
      <c r="S214" s="63" t="s">
        <v>571</v>
      </c>
      <c r="V214"/>
      <c r="W214"/>
    </row>
    <row r="215" spans="5:23" ht="23.45" customHeight="1" x14ac:dyDescent="0.25">
      <c r="E215"/>
      <c r="M215" s="44" t="s">
        <v>502</v>
      </c>
      <c r="N215" s="44" t="s">
        <v>5629</v>
      </c>
      <c r="O215" s="45" t="s">
        <v>530</v>
      </c>
      <c r="Q215" s="63" t="s">
        <v>242</v>
      </c>
      <c r="R215" s="63" t="s">
        <v>571</v>
      </c>
      <c r="S215" s="63" t="s">
        <v>572</v>
      </c>
      <c r="V215"/>
      <c r="W215"/>
    </row>
    <row r="216" spans="5:23" ht="23.45" customHeight="1" x14ac:dyDescent="0.25">
      <c r="E216"/>
      <c r="M216" s="44" t="s">
        <v>532</v>
      </c>
      <c r="N216" s="44" t="s">
        <v>5630</v>
      </c>
      <c r="O216" s="45" t="s">
        <v>503</v>
      </c>
      <c r="Q216" s="63" t="s">
        <v>242</v>
      </c>
      <c r="R216" s="63" t="s">
        <v>571</v>
      </c>
      <c r="S216" s="63" t="s">
        <v>574</v>
      </c>
      <c r="V216"/>
      <c r="W216"/>
    </row>
    <row r="217" spans="5:23" ht="23.45" customHeight="1" x14ac:dyDescent="0.25">
      <c r="E217"/>
      <c r="M217" s="44" t="s">
        <v>532</v>
      </c>
      <c r="N217" s="44" t="s">
        <v>5630</v>
      </c>
      <c r="O217" s="45" t="s">
        <v>504</v>
      </c>
      <c r="Q217" s="63" t="s">
        <v>242</v>
      </c>
      <c r="R217" s="63" t="s">
        <v>571</v>
      </c>
      <c r="S217" s="63" t="s">
        <v>575</v>
      </c>
      <c r="V217"/>
      <c r="W217"/>
    </row>
    <row r="218" spans="5:23" ht="23.45" customHeight="1" x14ac:dyDescent="0.25">
      <c r="E218"/>
      <c r="M218" s="44" t="s">
        <v>532</v>
      </c>
      <c r="N218" s="44" t="s">
        <v>5630</v>
      </c>
      <c r="O218" s="45" t="s">
        <v>505</v>
      </c>
      <c r="Q218" s="63" t="s">
        <v>242</v>
      </c>
      <c r="R218" s="63" t="s">
        <v>571</v>
      </c>
      <c r="S218" s="63" t="s">
        <v>577</v>
      </c>
      <c r="V218"/>
      <c r="W218"/>
    </row>
    <row r="219" spans="5:23" ht="23.45" customHeight="1" x14ac:dyDescent="0.25">
      <c r="E219"/>
      <c r="M219" s="44" t="s">
        <v>532</v>
      </c>
      <c r="N219" s="44" t="s">
        <v>5630</v>
      </c>
      <c r="O219" s="45" t="s">
        <v>103</v>
      </c>
      <c r="Q219" s="63" t="s">
        <v>242</v>
      </c>
      <c r="R219" s="63" t="s">
        <v>571</v>
      </c>
      <c r="S219" s="63" t="s">
        <v>578</v>
      </c>
      <c r="V219"/>
      <c r="W219"/>
    </row>
    <row r="220" spans="5:23" ht="23.45" customHeight="1" x14ac:dyDescent="0.25">
      <c r="E220"/>
      <c r="M220" s="44" t="s">
        <v>532</v>
      </c>
      <c r="N220" s="44" t="s">
        <v>5630</v>
      </c>
      <c r="O220" s="45" t="s">
        <v>537</v>
      </c>
      <c r="Q220" s="63" t="s">
        <v>242</v>
      </c>
      <c r="R220" s="63" t="s">
        <v>571</v>
      </c>
      <c r="S220" s="63" t="s">
        <v>579</v>
      </c>
      <c r="V220"/>
      <c r="W220"/>
    </row>
    <row r="221" spans="5:23" ht="23.45" customHeight="1" x14ac:dyDescent="0.25">
      <c r="E221"/>
      <c r="M221" s="44" t="s">
        <v>532</v>
      </c>
      <c r="N221" s="44" t="s">
        <v>5630</v>
      </c>
      <c r="O221" s="45" t="s">
        <v>507</v>
      </c>
      <c r="Q221" s="63" t="s">
        <v>242</v>
      </c>
      <c r="R221" s="63" t="s">
        <v>580</v>
      </c>
      <c r="S221" s="63" t="s">
        <v>580</v>
      </c>
      <c r="V221"/>
      <c r="W221"/>
    </row>
    <row r="222" spans="5:23" ht="23.45" customHeight="1" x14ac:dyDescent="0.25">
      <c r="E222"/>
      <c r="M222" s="44" t="s">
        <v>532</v>
      </c>
      <c r="N222" s="44" t="s">
        <v>5630</v>
      </c>
      <c r="O222" s="45" t="s">
        <v>540</v>
      </c>
      <c r="Q222" s="63" t="s">
        <v>242</v>
      </c>
      <c r="R222" s="63" t="s">
        <v>580</v>
      </c>
      <c r="S222" s="63" t="s">
        <v>582</v>
      </c>
      <c r="V222"/>
      <c r="W222"/>
    </row>
    <row r="223" spans="5:23" ht="23.45" customHeight="1" x14ac:dyDescent="0.25">
      <c r="E223"/>
      <c r="M223" s="44" t="s">
        <v>532</v>
      </c>
      <c r="N223" s="44" t="s">
        <v>5630</v>
      </c>
      <c r="O223" s="45" t="s">
        <v>140</v>
      </c>
      <c r="Q223" s="63" t="s">
        <v>242</v>
      </c>
      <c r="R223" s="63" t="s">
        <v>580</v>
      </c>
      <c r="S223" s="63" t="s">
        <v>583</v>
      </c>
      <c r="V223"/>
      <c r="W223"/>
    </row>
    <row r="224" spans="5:23" ht="23.45" customHeight="1" x14ac:dyDescent="0.25">
      <c r="E224"/>
      <c r="M224" s="44" t="s">
        <v>532</v>
      </c>
      <c r="N224" s="44" t="s">
        <v>5630</v>
      </c>
      <c r="O224" s="45" t="s">
        <v>543</v>
      </c>
      <c r="Q224" s="63" t="s">
        <v>242</v>
      </c>
      <c r="R224" s="63" t="s">
        <v>580</v>
      </c>
      <c r="S224" s="63" t="s">
        <v>584</v>
      </c>
      <c r="V224"/>
      <c r="W224"/>
    </row>
    <row r="225" spans="5:23" ht="23.45" customHeight="1" x14ac:dyDescent="0.25">
      <c r="E225"/>
      <c r="M225" s="44" t="s">
        <v>532</v>
      </c>
      <c r="N225" s="44" t="s">
        <v>5630</v>
      </c>
      <c r="O225" s="45" t="s">
        <v>511</v>
      </c>
      <c r="Q225" s="63" t="s">
        <v>242</v>
      </c>
      <c r="R225" s="63" t="s">
        <v>585</v>
      </c>
      <c r="S225" s="63" t="s">
        <v>195</v>
      </c>
      <c r="V225"/>
      <c r="W225"/>
    </row>
    <row r="226" spans="5:23" ht="23.45" customHeight="1" x14ac:dyDescent="0.25">
      <c r="E226"/>
      <c r="M226" s="44" t="s">
        <v>532</v>
      </c>
      <c r="N226" s="44" t="s">
        <v>5630</v>
      </c>
      <c r="O226" s="45" t="s">
        <v>513</v>
      </c>
      <c r="Q226" s="63" t="s">
        <v>242</v>
      </c>
      <c r="R226" s="63" t="s">
        <v>585</v>
      </c>
      <c r="S226" s="63" t="s">
        <v>539</v>
      </c>
      <c r="V226"/>
      <c r="W226"/>
    </row>
    <row r="227" spans="5:23" ht="23.45" customHeight="1" x14ac:dyDescent="0.25">
      <c r="E227"/>
      <c r="M227" s="44" t="s">
        <v>532</v>
      </c>
      <c r="N227" s="44" t="s">
        <v>5630</v>
      </c>
      <c r="O227" s="45" t="s">
        <v>547</v>
      </c>
      <c r="Q227" s="63" t="s">
        <v>242</v>
      </c>
      <c r="R227" s="63" t="s">
        <v>585</v>
      </c>
      <c r="S227" s="63" t="s">
        <v>587</v>
      </c>
      <c r="V227"/>
      <c r="W227"/>
    </row>
    <row r="228" spans="5:23" ht="23.45" customHeight="1" x14ac:dyDescent="0.25">
      <c r="E228"/>
      <c r="M228" s="44" t="s">
        <v>532</v>
      </c>
      <c r="N228" s="44" t="s">
        <v>5630</v>
      </c>
      <c r="O228" s="45" t="s">
        <v>515</v>
      </c>
      <c r="Q228" s="63" t="s">
        <v>247</v>
      </c>
      <c r="R228" s="63" t="s">
        <v>247</v>
      </c>
      <c r="S228" s="63" t="s">
        <v>588</v>
      </c>
      <c r="V228"/>
      <c r="W228"/>
    </row>
    <row r="229" spans="5:23" ht="23.45" customHeight="1" x14ac:dyDescent="0.25">
      <c r="E229"/>
      <c r="M229" s="44" t="s">
        <v>532</v>
      </c>
      <c r="N229" s="44" t="s">
        <v>5630</v>
      </c>
      <c r="O229" s="45" t="s">
        <v>550</v>
      </c>
      <c r="Q229" s="63" t="s">
        <v>247</v>
      </c>
      <c r="R229" s="63" t="s">
        <v>247</v>
      </c>
      <c r="S229" s="63" t="s">
        <v>589</v>
      </c>
      <c r="V229"/>
      <c r="W229"/>
    </row>
    <row r="230" spans="5:23" ht="23.45" customHeight="1" x14ac:dyDescent="0.25">
      <c r="E230"/>
      <c r="M230" s="44" t="s">
        <v>532</v>
      </c>
      <c r="N230" s="44" t="s">
        <v>5630</v>
      </c>
      <c r="O230" s="45" t="s">
        <v>552</v>
      </c>
      <c r="Q230" s="63" t="s">
        <v>247</v>
      </c>
      <c r="R230" s="63" t="s">
        <v>247</v>
      </c>
      <c r="S230" s="63" t="s">
        <v>590</v>
      </c>
      <c r="V230"/>
      <c r="W230"/>
    </row>
    <row r="231" spans="5:23" ht="23.45" customHeight="1" x14ac:dyDescent="0.25">
      <c r="E231"/>
      <c r="M231" s="44" t="s">
        <v>532</v>
      </c>
      <c r="N231" s="44" t="s">
        <v>5630</v>
      </c>
      <c r="O231" s="45" t="s">
        <v>516</v>
      </c>
      <c r="Q231" s="63" t="s">
        <v>247</v>
      </c>
      <c r="R231" s="63" t="s">
        <v>247</v>
      </c>
      <c r="S231" s="63" t="s">
        <v>591</v>
      </c>
      <c r="V231"/>
      <c r="W231"/>
    </row>
    <row r="232" spans="5:23" ht="23.45" customHeight="1" x14ac:dyDescent="0.25">
      <c r="E232"/>
      <c r="M232" s="44" t="s">
        <v>532</v>
      </c>
      <c r="N232" s="44" t="s">
        <v>5630</v>
      </c>
      <c r="O232" s="45" t="s">
        <v>554</v>
      </c>
      <c r="Q232" s="63" t="s">
        <v>247</v>
      </c>
      <c r="R232" s="63" t="s">
        <v>247</v>
      </c>
      <c r="S232" s="63" t="s">
        <v>592</v>
      </c>
      <c r="V232"/>
      <c r="W232"/>
    </row>
    <row r="233" spans="5:23" ht="23.45" customHeight="1" x14ac:dyDescent="0.25">
      <c r="E233"/>
      <c r="M233" s="44" t="s">
        <v>532</v>
      </c>
      <c r="N233" s="44" t="s">
        <v>5630</v>
      </c>
      <c r="O233" s="45" t="s">
        <v>518</v>
      </c>
      <c r="Q233" s="63" t="s">
        <v>247</v>
      </c>
      <c r="R233" s="63" t="s">
        <v>247</v>
      </c>
      <c r="S233" s="63" t="s">
        <v>593</v>
      </c>
      <c r="V233"/>
      <c r="W233"/>
    </row>
    <row r="234" spans="5:23" ht="23.45" customHeight="1" x14ac:dyDescent="0.25">
      <c r="E234"/>
      <c r="M234" s="44" t="s">
        <v>532</v>
      </c>
      <c r="N234" s="44" t="s">
        <v>5630</v>
      </c>
      <c r="O234" s="45" t="s">
        <v>558</v>
      </c>
      <c r="Q234" s="63" t="s">
        <v>247</v>
      </c>
      <c r="R234" s="63" t="s">
        <v>247</v>
      </c>
      <c r="S234" s="63" t="s">
        <v>594</v>
      </c>
      <c r="V234"/>
      <c r="W234"/>
    </row>
    <row r="235" spans="5:23" ht="23.45" customHeight="1" x14ac:dyDescent="0.25">
      <c r="E235"/>
      <c r="M235" s="44" t="s">
        <v>532</v>
      </c>
      <c r="N235" s="44" t="s">
        <v>5630</v>
      </c>
      <c r="O235" s="45" t="s">
        <v>560</v>
      </c>
      <c r="Q235" s="63" t="s">
        <v>247</v>
      </c>
      <c r="R235" s="63" t="s">
        <v>247</v>
      </c>
      <c r="S235" s="63" t="s">
        <v>595</v>
      </c>
      <c r="V235"/>
      <c r="W235"/>
    </row>
    <row r="236" spans="5:23" ht="23.45" customHeight="1" x14ac:dyDescent="0.25">
      <c r="E236"/>
      <c r="M236" s="44" t="s">
        <v>532</v>
      </c>
      <c r="N236" s="44" t="s">
        <v>5630</v>
      </c>
      <c r="O236" s="45" t="s">
        <v>522</v>
      </c>
      <c r="Q236" s="63" t="s">
        <v>247</v>
      </c>
      <c r="R236" s="63" t="s">
        <v>247</v>
      </c>
      <c r="S236" s="63" t="s">
        <v>596</v>
      </c>
      <c r="V236"/>
      <c r="W236"/>
    </row>
    <row r="237" spans="5:23" ht="23.45" customHeight="1" x14ac:dyDescent="0.25">
      <c r="E237"/>
      <c r="M237" s="44" t="s">
        <v>532</v>
      </c>
      <c r="N237" s="44" t="s">
        <v>5630</v>
      </c>
      <c r="O237" s="45" t="s">
        <v>524</v>
      </c>
      <c r="Q237" s="63" t="s">
        <v>247</v>
      </c>
      <c r="R237" s="63" t="s">
        <v>247</v>
      </c>
      <c r="S237" s="63" t="s">
        <v>597</v>
      </c>
      <c r="V237"/>
      <c r="W237"/>
    </row>
    <row r="238" spans="5:23" ht="23.45" customHeight="1" x14ac:dyDescent="0.25">
      <c r="E238"/>
      <c r="M238" s="44" t="s">
        <v>532</v>
      </c>
      <c r="N238" s="44" t="s">
        <v>5630</v>
      </c>
      <c r="O238" s="45" t="s">
        <v>525</v>
      </c>
      <c r="Q238" s="63" t="s">
        <v>247</v>
      </c>
      <c r="R238" s="63" t="s">
        <v>247</v>
      </c>
      <c r="S238" s="63" t="s">
        <v>598</v>
      </c>
      <c r="V238"/>
      <c r="W238"/>
    </row>
    <row r="239" spans="5:23" ht="23.45" customHeight="1" x14ac:dyDescent="0.25">
      <c r="E239"/>
      <c r="M239" s="44" t="s">
        <v>532</v>
      </c>
      <c r="N239" s="44" t="s">
        <v>5630</v>
      </c>
      <c r="O239" s="45" t="s">
        <v>262</v>
      </c>
      <c r="Q239" s="63" t="s">
        <v>247</v>
      </c>
      <c r="R239" s="63" t="s">
        <v>599</v>
      </c>
      <c r="S239" s="63" t="s">
        <v>600</v>
      </c>
      <c r="V239"/>
      <c r="W239"/>
    </row>
    <row r="240" spans="5:23" ht="23.45" customHeight="1" x14ac:dyDescent="0.25">
      <c r="E240"/>
      <c r="M240" s="44" t="s">
        <v>532</v>
      </c>
      <c r="N240" s="44" t="s">
        <v>5630</v>
      </c>
      <c r="O240" s="45" t="s">
        <v>565</v>
      </c>
      <c r="Q240" s="63" t="s">
        <v>247</v>
      </c>
      <c r="R240" s="63" t="s">
        <v>599</v>
      </c>
      <c r="S240" s="63" t="s">
        <v>235</v>
      </c>
      <c r="V240"/>
      <c r="W240"/>
    </row>
    <row r="241" spans="5:23" ht="23.45" customHeight="1" x14ac:dyDescent="0.25">
      <c r="E241"/>
      <c r="M241" s="44" t="s">
        <v>532</v>
      </c>
      <c r="N241" s="44" t="s">
        <v>5630</v>
      </c>
      <c r="O241" s="45" t="s">
        <v>268</v>
      </c>
      <c r="Q241" s="63" t="s">
        <v>247</v>
      </c>
      <c r="R241" s="63" t="s">
        <v>599</v>
      </c>
      <c r="S241" s="63" t="s">
        <v>601</v>
      </c>
      <c r="V241"/>
      <c r="W241"/>
    </row>
    <row r="242" spans="5:23" ht="23.45" customHeight="1" x14ac:dyDescent="0.25">
      <c r="E242"/>
      <c r="M242" s="44" t="s">
        <v>532</v>
      </c>
      <c r="N242" s="44" t="s">
        <v>5630</v>
      </c>
      <c r="O242" s="45" t="s">
        <v>271</v>
      </c>
      <c r="Q242" s="63" t="s">
        <v>247</v>
      </c>
      <c r="R242" s="63" t="s">
        <v>599</v>
      </c>
      <c r="S242" s="63" t="s">
        <v>602</v>
      </c>
      <c r="V242"/>
      <c r="W242"/>
    </row>
    <row r="243" spans="5:23" ht="23.45" customHeight="1" x14ac:dyDescent="0.25">
      <c r="E243"/>
      <c r="M243" s="44" t="s">
        <v>532</v>
      </c>
      <c r="N243" s="44" t="s">
        <v>5630</v>
      </c>
      <c r="O243" s="45" t="s">
        <v>568</v>
      </c>
      <c r="Q243" s="63" t="s">
        <v>247</v>
      </c>
      <c r="R243" s="63" t="s">
        <v>603</v>
      </c>
      <c r="S243" s="63" t="s">
        <v>604</v>
      </c>
      <c r="V243"/>
      <c r="W243"/>
    </row>
    <row r="244" spans="5:23" ht="23.45" customHeight="1" x14ac:dyDescent="0.25">
      <c r="E244"/>
      <c r="M244" s="44" t="s">
        <v>532</v>
      </c>
      <c r="N244" s="44" t="s">
        <v>5630</v>
      </c>
      <c r="O244" s="45" t="s">
        <v>570</v>
      </c>
      <c r="Q244" s="63" t="s">
        <v>247</v>
      </c>
      <c r="R244" s="63" t="s">
        <v>603</v>
      </c>
      <c r="S244" s="63" t="s">
        <v>605</v>
      </c>
      <c r="V244"/>
      <c r="W244"/>
    </row>
    <row r="245" spans="5:23" ht="23.45" customHeight="1" x14ac:dyDescent="0.25">
      <c r="E245"/>
      <c r="M245" s="44" t="s">
        <v>532</v>
      </c>
      <c r="N245" s="44" t="s">
        <v>5630</v>
      </c>
      <c r="O245" s="45" t="s">
        <v>528</v>
      </c>
      <c r="Q245" s="63" t="s">
        <v>247</v>
      </c>
      <c r="R245" s="63" t="s">
        <v>603</v>
      </c>
      <c r="S245" s="63" t="s">
        <v>364</v>
      </c>
      <c r="V245"/>
      <c r="W245"/>
    </row>
    <row r="246" spans="5:23" ht="23.45" customHeight="1" x14ac:dyDescent="0.25">
      <c r="E246"/>
      <c r="M246" s="44" t="s">
        <v>532</v>
      </c>
      <c r="N246" s="44" t="s">
        <v>5630</v>
      </c>
      <c r="O246" s="45" t="s">
        <v>607</v>
      </c>
      <c r="Q246" s="63" t="s">
        <v>247</v>
      </c>
      <c r="R246" s="63" t="s">
        <v>603</v>
      </c>
      <c r="S246" s="63" t="s">
        <v>195</v>
      </c>
      <c r="V246"/>
      <c r="W246"/>
    </row>
    <row r="247" spans="5:23" ht="23.45" customHeight="1" x14ac:dyDescent="0.25">
      <c r="E247"/>
      <c r="M247" s="44" t="s">
        <v>532</v>
      </c>
      <c r="N247" s="44" t="s">
        <v>5630</v>
      </c>
      <c r="O247" s="45" t="s">
        <v>573</v>
      </c>
      <c r="Q247" s="63" t="s">
        <v>247</v>
      </c>
      <c r="R247" s="63" t="s">
        <v>603</v>
      </c>
      <c r="S247" s="63" t="s">
        <v>336</v>
      </c>
      <c r="V247"/>
      <c r="W247"/>
    </row>
    <row r="248" spans="5:23" ht="23.45" customHeight="1" x14ac:dyDescent="0.25">
      <c r="E248"/>
      <c r="M248" s="44" t="s">
        <v>532</v>
      </c>
      <c r="N248" s="44" t="s">
        <v>5630</v>
      </c>
      <c r="O248" s="45" t="s">
        <v>530</v>
      </c>
      <c r="Q248" s="63" t="s">
        <v>247</v>
      </c>
      <c r="R248" s="63" t="s">
        <v>603</v>
      </c>
      <c r="S248" s="63" t="s">
        <v>596</v>
      </c>
      <c r="V248"/>
      <c r="W248"/>
    </row>
    <row r="249" spans="5:23" ht="23.45" customHeight="1" x14ac:dyDescent="0.25">
      <c r="E249"/>
      <c r="M249" s="44" t="s">
        <v>576</v>
      </c>
      <c r="N249" s="44" t="s">
        <v>5731</v>
      </c>
      <c r="O249" s="45" t="s">
        <v>503</v>
      </c>
      <c r="Q249" s="63" t="s">
        <v>247</v>
      </c>
      <c r="R249" s="63" t="s">
        <v>603</v>
      </c>
      <c r="S249" s="63" t="s">
        <v>460</v>
      </c>
      <c r="V249"/>
      <c r="W249"/>
    </row>
    <row r="250" spans="5:23" ht="23.45" customHeight="1" x14ac:dyDescent="0.25">
      <c r="E250"/>
      <c r="M250" s="44" t="s">
        <v>576</v>
      </c>
      <c r="N250" s="44" t="s">
        <v>5731</v>
      </c>
      <c r="O250" s="45" t="s">
        <v>504</v>
      </c>
      <c r="Q250" s="63" t="s">
        <v>247</v>
      </c>
      <c r="R250" s="63" t="s">
        <v>603</v>
      </c>
      <c r="S250" s="63" t="s">
        <v>609</v>
      </c>
      <c r="V250"/>
      <c r="W250"/>
    </row>
    <row r="251" spans="5:23" ht="23.45" customHeight="1" x14ac:dyDescent="0.25">
      <c r="E251"/>
      <c r="M251" s="44" t="s">
        <v>576</v>
      </c>
      <c r="N251" s="44" t="s">
        <v>5731</v>
      </c>
      <c r="O251" s="45" t="s">
        <v>505</v>
      </c>
      <c r="Q251" s="63" t="s">
        <v>247</v>
      </c>
      <c r="R251" s="63" t="s">
        <v>611</v>
      </c>
      <c r="S251" s="63" t="s">
        <v>612</v>
      </c>
      <c r="V251"/>
      <c r="W251"/>
    </row>
    <row r="252" spans="5:23" ht="23.45" customHeight="1" x14ac:dyDescent="0.25">
      <c r="E252"/>
      <c r="M252" s="44" t="s">
        <v>576</v>
      </c>
      <c r="N252" s="44" t="s">
        <v>5731</v>
      </c>
      <c r="O252" s="45" t="s">
        <v>103</v>
      </c>
      <c r="Q252" s="63" t="s">
        <v>247</v>
      </c>
      <c r="R252" s="63" t="s">
        <v>611</v>
      </c>
      <c r="S252" s="63" t="s">
        <v>613</v>
      </c>
      <c r="V252"/>
      <c r="W252"/>
    </row>
    <row r="253" spans="5:23" ht="23.45" customHeight="1" x14ac:dyDescent="0.25">
      <c r="E253"/>
      <c r="M253" s="44" t="s">
        <v>576</v>
      </c>
      <c r="N253" s="44" t="s">
        <v>5731</v>
      </c>
      <c r="O253" s="45" t="s">
        <v>581</v>
      </c>
      <c r="Q253" s="63" t="s">
        <v>247</v>
      </c>
      <c r="R253" s="63" t="s">
        <v>611</v>
      </c>
      <c r="S253" s="63" t="s">
        <v>420</v>
      </c>
      <c r="V253"/>
      <c r="W253"/>
    </row>
    <row r="254" spans="5:23" ht="23.45" customHeight="1" x14ac:dyDescent="0.25">
      <c r="E254"/>
      <c r="M254" s="44" t="s">
        <v>576</v>
      </c>
      <c r="N254" s="44" t="s">
        <v>5731</v>
      </c>
      <c r="O254" s="45" t="s">
        <v>507</v>
      </c>
      <c r="Q254" s="63" t="s">
        <v>247</v>
      </c>
      <c r="R254" s="63" t="s">
        <v>311</v>
      </c>
      <c r="S254" s="63" t="s">
        <v>311</v>
      </c>
      <c r="V254"/>
      <c r="W254"/>
    </row>
    <row r="255" spans="5:23" ht="23.45" customHeight="1" x14ac:dyDescent="0.25">
      <c r="E255"/>
      <c r="M255" s="44" t="s">
        <v>576</v>
      </c>
      <c r="N255" s="44" t="s">
        <v>5731</v>
      </c>
      <c r="O255" s="45" t="s">
        <v>540</v>
      </c>
      <c r="Q255" s="63" t="s">
        <v>247</v>
      </c>
      <c r="R255" s="63" t="s">
        <v>311</v>
      </c>
      <c r="S255" s="63" t="s">
        <v>615</v>
      </c>
      <c r="V255"/>
      <c r="W255"/>
    </row>
    <row r="256" spans="5:23" ht="23.45" customHeight="1" x14ac:dyDescent="0.25">
      <c r="E256"/>
      <c r="M256" s="44" t="s">
        <v>576</v>
      </c>
      <c r="N256" s="44" t="s">
        <v>5731</v>
      </c>
      <c r="O256" s="45" t="s">
        <v>508</v>
      </c>
      <c r="Q256" s="63" t="s">
        <v>247</v>
      </c>
      <c r="R256" s="63" t="s">
        <v>311</v>
      </c>
      <c r="S256" s="63" t="s">
        <v>616</v>
      </c>
      <c r="V256"/>
      <c r="W256"/>
    </row>
    <row r="257" spans="5:23" ht="23.45" customHeight="1" x14ac:dyDescent="0.25">
      <c r="E257"/>
      <c r="M257" s="44" t="s">
        <v>576</v>
      </c>
      <c r="N257" s="44" t="s">
        <v>5731</v>
      </c>
      <c r="O257" s="45" t="s">
        <v>140</v>
      </c>
      <c r="Q257" s="63" t="s">
        <v>247</v>
      </c>
      <c r="R257" s="63" t="s">
        <v>311</v>
      </c>
      <c r="S257" s="63" t="s">
        <v>304</v>
      </c>
      <c r="V257"/>
      <c r="W257"/>
    </row>
    <row r="258" spans="5:23" ht="23.45" customHeight="1" x14ac:dyDescent="0.25">
      <c r="E258"/>
      <c r="M258" s="44" t="s">
        <v>576</v>
      </c>
      <c r="N258" s="44" t="s">
        <v>5731</v>
      </c>
      <c r="O258" s="45" t="s">
        <v>586</v>
      </c>
      <c r="Q258" s="63" t="s">
        <v>247</v>
      </c>
      <c r="R258" s="63" t="s">
        <v>311</v>
      </c>
      <c r="S258" s="63" t="s">
        <v>617</v>
      </c>
      <c r="V258"/>
      <c r="W258"/>
    </row>
    <row r="259" spans="5:23" ht="23.45" customHeight="1" x14ac:dyDescent="0.25">
      <c r="E259"/>
      <c r="M259" s="44" t="s">
        <v>576</v>
      </c>
      <c r="N259" s="44" t="s">
        <v>5731</v>
      </c>
      <c r="O259" s="45" t="s">
        <v>509</v>
      </c>
      <c r="Q259" s="63" t="s">
        <v>247</v>
      </c>
      <c r="R259" s="63" t="s">
        <v>311</v>
      </c>
      <c r="S259" s="63" t="s">
        <v>618</v>
      </c>
      <c r="V259"/>
      <c r="W259"/>
    </row>
    <row r="260" spans="5:23" ht="23.45" customHeight="1" x14ac:dyDescent="0.25">
      <c r="E260"/>
      <c r="M260" s="44" t="s">
        <v>576</v>
      </c>
      <c r="N260" s="44" t="s">
        <v>5731</v>
      </c>
      <c r="O260" s="45" t="s">
        <v>543</v>
      </c>
      <c r="Q260" s="63" t="s">
        <v>247</v>
      </c>
      <c r="R260" s="63" t="s">
        <v>311</v>
      </c>
      <c r="S260" s="63" t="s">
        <v>619</v>
      </c>
      <c r="V260"/>
      <c r="W260"/>
    </row>
    <row r="261" spans="5:23" ht="23.45" customHeight="1" x14ac:dyDescent="0.25">
      <c r="E261"/>
      <c r="M261" s="44" t="s">
        <v>576</v>
      </c>
      <c r="N261" s="44" t="s">
        <v>5731</v>
      </c>
      <c r="O261" s="45" t="s">
        <v>511</v>
      </c>
      <c r="Q261" s="63" t="s">
        <v>247</v>
      </c>
      <c r="R261" s="63" t="s">
        <v>311</v>
      </c>
      <c r="S261" s="63" t="s">
        <v>620</v>
      </c>
      <c r="V261"/>
      <c r="W261"/>
    </row>
    <row r="262" spans="5:23" ht="23.45" customHeight="1" x14ac:dyDescent="0.25">
      <c r="E262"/>
      <c r="M262" s="44" t="s">
        <v>576</v>
      </c>
      <c r="N262" s="44" t="s">
        <v>5731</v>
      </c>
      <c r="O262" s="45" t="s">
        <v>513</v>
      </c>
      <c r="Q262" s="63" t="s">
        <v>247</v>
      </c>
      <c r="R262" s="63" t="s">
        <v>311</v>
      </c>
      <c r="S262" s="63" t="s">
        <v>621</v>
      </c>
      <c r="V262"/>
      <c r="W262"/>
    </row>
    <row r="263" spans="5:23" ht="23.45" customHeight="1" x14ac:dyDescent="0.25">
      <c r="E263"/>
      <c r="M263" s="44" t="s">
        <v>576</v>
      </c>
      <c r="N263" s="44" t="s">
        <v>5731</v>
      </c>
      <c r="O263" s="45" t="s">
        <v>547</v>
      </c>
      <c r="Q263" s="63" t="s">
        <v>247</v>
      </c>
      <c r="R263" s="63" t="s">
        <v>311</v>
      </c>
      <c r="S263" s="63" t="s">
        <v>622</v>
      </c>
      <c r="V263"/>
      <c r="W263"/>
    </row>
    <row r="264" spans="5:23" ht="23.45" customHeight="1" x14ac:dyDescent="0.25">
      <c r="E264"/>
      <c r="M264" s="44" t="s">
        <v>576</v>
      </c>
      <c r="N264" s="44" t="s">
        <v>5731</v>
      </c>
      <c r="O264" s="45" t="s">
        <v>550</v>
      </c>
      <c r="Q264" s="63" t="s">
        <v>247</v>
      </c>
      <c r="R264" s="63" t="s">
        <v>623</v>
      </c>
      <c r="S264" s="63" t="s">
        <v>624</v>
      </c>
      <c r="V264"/>
      <c r="W264"/>
    </row>
    <row r="265" spans="5:23" ht="23.45" customHeight="1" x14ac:dyDescent="0.25">
      <c r="E265"/>
      <c r="M265" s="44" t="s">
        <v>576</v>
      </c>
      <c r="N265" s="44" t="s">
        <v>5731</v>
      </c>
      <c r="O265" s="45" t="s">
        <v>552</v>
      </c>
      <c r="Q265" s="63" t="s">
        <v>247</v>
      </c>
      <c r="R265" s="63" t="s">
        <v>623</v>
      </c>
      <c r="S265" s="63" t="s">
        <v>625</v>
      </c>
      <c r="V265"/>
      <c r="W265"/>
    </row>
    <row r="266" spans="5:23" ht="23.45" customHeight="1" x14ac:dyDescent="0.25">
      <c r="E266"/>
      <c r="M266" s="44" t="s">
        <v>576</v>
      </c>
      <c r="N266" s="44" t="s">
        <v>5731</v>
      </c>
      <c r="O266" s="45" t="s">
        <v>516</v>
      </c>
      <c r="Q266" s="63" t="s">
        <v>247</v>
      </c>
      <c r="R266" s="63" t="s">
        <v>623</v>
      </c>
      <c r="S266" s="63" t="s">
        <v>626</v>
      </c>
      <c r="V266"/>
      <c r="W266"/>
    </row>
    <row r="267" spans="5:23" ht="23.45" customHeight="1" x14ac:dyDescent="0.25">
      <c r="E267"/>
      <c r="M267" s="44" t="s">
        <v>576</v>
      </c>
      <c r="N267" s="44" t="s">
        <v>5731</v>
      </c>
      <c r="O267" s="45" t="s">
        <v>554</v>
      </c>
      <c r="Q267" s="63" t="s">
        <v>247</v>
      </c>
      <c r="R267" s="63" t="s">
        <v>628</v>
      </c>
      <c r="S267" s="63" t="s">
        <v>195</v>
      </c>
      <c r="V267"/>
      <c r="W267"/>
    </row>
    <row r="268" spans="5:23" ht="23.45" customHeight="1" x14ac:dyDescent="0.25">
      <c r="E268"/>
      <c r="M268" s="44" t="s">
        <v>576</v>
      </c>
      <c r="N268" s="44" t="s">
        <v>5731</v>
      </c>
      <c r="O268" s="45" t="s">
        <v>518</v>
      </c>
      <c r="Q268" s="63" t="s">
        <v>247</v>
      </c>
      <c r="R268" s="63" t="s">
        <v>628</v>
      </c>
      <c r="S268" s="63" t="s">
        <v>629</v>
      </c>
      <c r="V268"/>
      <c r="W268"/>
    </row>
    <row r="269" spans="5:23" ht="23.45" customHeight="1" x14ac:dyDescent="0.25">
      <c r="E269"/>
      <c r="M269" s="44" t="s">
        <v>576</v>
      </c>
      <c r="N269" s="44" t="s">
        <v>5731</v>
      </c>
      <c r="O269" s="45" t="s">
        <v>520</v>
      </c>
      <c r="Q269" s="63" t="s">
        <v>247</v>
      </c>
      <c r="R269" s="63" t="s">
        <v>628</v>
      </c>
      <c r="S269" s="63" t="s">
        <v>630</v>
      </c>
      <c r="V269"/>
      <c r="W269"/>
    </row>
    <row r="270" spans="5:23" ht="23.45" customHeight="1" x14ac:dyDescent="0.25">
      <c r="E270"/>
      <c r="M270" s="44" t="s">
        <v>576</v>
      </c>
      <c r="N270" s="44" t="s">
        <v>5731</v>
      </c>
      <c r="O270" s="45" t="s">
        <v>558</v>
      </c>
      <c r="Q270" s="63" t="s">
        <v>247</v>
      </c>
      <c r="R270" s="63" t="s">
        <v>628</v>
      </c>
      <c r="S270" s="63" t="s">
        <v>631</v>
      </c>
      <c r="V270"/>
      <c r="W270"/>
    </row>
    <row r="271" spans="5:23" ht="23.45" customHeight="1" x14ac:dyDescent="0.25">
      <c r="E271"/>
      <c r="M271" s="44" t="s">
        <v>576</v>
      </c>
      <c r="N271" s="44" t="s">
        <v>5731</v>
      </c>
      <c r="O271" s="45" t="s">
        <v>560</v>
      </c>
      <c r="Q271" s="63" t="s">
        <v>247</v>
      </c>
      <c r="R271" s="63" t="s">
        <v>628</v>
      </c>
      <c r="S271" s="63" t="s">
        <v>621</v>
      </c>
      <c r="V271"/>
      <c r="W271"/>
    </row>
    <row r="272" spans="5:23" ht="23.45" customHeight="1" x14ac:dyDescent="0.25">
      <c r="E272"/>
      <c r="M272" s="44" t="s">
        <v>576</v>
      </c>
      <c r="N272" s="44" t="s">
        <v>5731</v>
      </c>
      <c r="O272" s="45" t="s">
        <v>522</v>
      </c>
      <c r="Q272" s="63" t="s">
        <v>247</v>
      </c>
      <c r="R272" s="63" t="s">
        <v>634</v>
      </c>
      <c r="S272" s="63" t="s">
        <v>635</v>
      </c>
      <c r="V272"/>
      <c r="W272"/>
    </row>
    <row r="273" spans="5:23" ht="23.45" customHeight="1" x14ac:dyDescent="0.25">
      <c r="E273"/>
      <c r="M273" s="44" t="s">
        <v>576</v>
      </c>
      <c r="N273" s="44" t="s">
        <v>5731</v>
      </c>
      <c r="O273" s="45" t="s">
        <v>524</v>
      </c>
      <c r="Q273" s="63" t="s">
        <v>247</v>
      </c>
      <c r="R273" s="63" t="s">
        <v>634</v>
      </c>
      <c r="S273" s="63" t="s">
        <v>341</v>
      </c>
      <c r="V273"/>
      <c r="W273"/>
    </row>
    <row r="274" spans="5:23" ht="23.45" customHeight="1" x14ac:dyDescent="0.25">
      <c r="E274"/>
      <c r="M274" s="44" t="s">
        <v>576</v>
      </c>
      <c r="N274" s="44" t="s">
        <v>5731</v>
      </c>
      <c r="O274" s="45" t="s">
        <v>525</v>
      </c>
      <c r="Q274" s="63" t="s">
        <v>247</v>
      </c>
      <c r="R274" s="63" t="s">
        <v>634</v>
      </c>
      <c r="S274" s="63" t="s">
        <v>638</v>
      </c>
      <c r="V274"/>
      <c r="W274"/>
    </row>
    <row r="275" spans="5:23" ht="23.45" customHeight="1" x14ac:dyDescent="0.25">
      <c r="E275"/>
      <c r="M275" s="44" t="s">
        <v>576</v>
      </c>
      <c r="N275" s="44" t="s">
        <v>5731</v>
      </c>
      <c r="O275" s="45" t="s">
        <v>627</v>
      </c>
      <c r="Q275" s="63" t="s">
        <v>247</v>
      </c>
      <c r="R275" s="63" t="s">
        <v>634</v>
      </c>
      <c r="S275" s="63" t="s">
        <v>640</v>
      </c>
      <c r="V275"/>
      <c r="W275"/>
    </row>
    <row r="276" spans="5:23" ht="23.45" customHeight="1" x14ac:dyDescent="0.25">
      <c r="E276"/>
      <c r="M276" s="44" t="s">
        <v>576</v>
      </c>
      <c r="N276" s="44" t="s">
        <v>5731</v>
      </c>
      <c r="O276" s="45" t="s">
        <v>262</v>
      </c>
      <c r="Q276" s="63" t="s">
        <v>261</v>
      </c>
      <c r="R276" s="63" t="s">
        <v>261</v>
      </c>
      <c r="S276" s="63" t="s">
        <v>261</v>
      </c>
      <c r="V276"/>
      <c r="W276"/>
    </row>
    <row r="277" spans="5:23" ht="23.45" customHeight="1" x14ac:dyDescent="0.25">
      <c r="E277"/>
      <c r="M277" s="44" t="s">
        <v>576</v>
      </c>
      <c r="N277" s="44" t="s">
        <v>5731</v>
      </c>
      <c r="O277" s="45" t="s">
        <v>565</v>
      </c>
      <c r="Q277" s="63" t="s">
        <v>261</v>
      </c>
      <c r="R277" s="63" t="s">
        <v>261</v>
      </c>
      <c r="S277" s="63" t="s">
        <v>383</v>
      </c>
      <c r="V277"/>
      <c r="W277"/>
    </row>
    <row r="278" spans="5:23" ht="23.45" customHeight="1" x14ac:dyDescent="0.25">
      <c r="E278"/>
      <c r="M278" s="44" t="s">
        <v>576</v>
      </c>
      <c r="N278" s="44" t="s">
        <v>5731</v>
      </c>
      <c r="O278" s="45" t="s">
        <v>268</v>
      </c>
      <c r="Q278" s="63" t="s">
        <v>261</v>
      </c>
      <c r="R278" s="63" t="s">
        <v>261</v>
      </c>
      <c r="S278" s="63" t="s">
        <v>305</v>
      </c>
      <c r="V278"/>
      <c r="W278"/>
    </row>
    <row r="279" spans="5:23" ht="23.45" customHeight="1" x14ac:dyDescent="0.25">
      <c r="E279"/>
      <c r="M279" s="44" t="s">
        <v>576</v>
      </c>
      <c r="N279" s="44" t="s">
        <v>5731</v>
      </c>
      <c r="O279" s="45" t="s">
        <v>271</v>
      </c>
      <c r="Q279" s="63" t="s">
        <v>261</v>
      </c>
      <c r="R279" s="63" t="s">
        <v>261</v>
      </c>
      <c r="S279" s="63" t="s">
        <v>643</v>
      </c>
      <c r="V279"/>
      <c r="W279"/>
    </row>
    <row r="280" spans="5:23" ht="23.45" customHeight="1" x14ac:dyDescent="0.25">
      <c r="E280"/>
      <c r="M280" s="44" t="s">
        <v>576</v>
      </c>
      <c r="N280" s="44" t="s">
        <v>5731</v>
      </c>
      <c r="O280" s="45" t="s">
        <v>606</v>
      </c>
      <c r="Q280" s="63" t="s">
        <v>261</v>
      </c>
      <c r="R280" s="63" t="s">
        <v>261</v>
      </c>
      <c r="S280" s="63" t="s">
        <v>644</v>
      </c>
      <c r="V280"/>
      <c r="W280"/>
    </row>
    <row r="281" spans="5:23" ht="23.45" customHeight="1" x14ac:dyDescent="0.25">
      <c r="E281"/>
      <c r="M281" s="44" t="s">
        <v>576</v>
      </c>
      <c r="N281" s="44" t="s">
        <v>5731</v>
      </c>
      <c r="O281" s="45" t="s">
        <v>528</v>
      </c>
      <c r="Q281" s="63" t="s">
        <v>261</v>
      </c>
      <c r="R281" s="63" t="s">
        <v>645</v>
      </c>
      <c r="S281" s="63" t="s">
        <v>645</v>
      </c>
      <c r="V281"/>
      <c r="W281"/>
    </row>
    <row r="282" spans="5:23" ht="23.45" customHeight="1" x14ac:dyDescent="0.25">
      <c r="E282"/>
      <c r="M282" s="44" t="s">
        <v>576</v>
      </c>
      <c r="N282" s="44" t="s">
        <v>5731</v>
      </c>
      <c r="O282" s="45" t="s">
        <v>607</v>
      </c>
      <c r="Q282" s="63" t="s">
        <v>261</v>
      </c>
      <c r="R282" s="63" t="s">
        <v>645</v>
      </c>
      <c r="S282" s="63" t="s">
        <v>379</v>
      </c>
      <c r="V282"/>
      <c r="W282"/>
    </row>
    <row r="283" spans="5:23" ht="23.45" customHeight="1" x14ac:dyDescent="0.25">
      <c r="E283"/>
      <c r="M283" s="44" t="s">
        <v>576</v>
      </c>
      <c r="N283" s="44" t="s">
        <v>5731</v>
      </c>
      <c r="O283" s="45" t="s">
        <v>608</v>
      </c>
      <c r="Q283" s="63" t="s">
        <v>261</v>
      </c>
      <c r="R283" s="63" t="s">
        <v>645</v>
      </c>
      <c r="S283" s="63" t="s">
        <v>386</v>
      </c>
      <c r="V283"/>
      <c r="W283"/>
    </row>
    <row r="284" spans="5:23" ht="23.45" customHeight="1" x14ac:dyDescent="0.25">
      <c r="E284"/>
      <c r="M284" s="44" t="s">
        <v>576</v>
      </c>
      <c r="N284" s="44" t="s">
        <v>5731</v>
      </c>
      <c r="O284" s="45" t="s">
        <v>610</v>
      </c>
      <c r="Q284" s="63" t="s">
        <v>261</v>
      </c>
      <c r="R284" s="63" t="s">
        <v>645</v>
      </c>
      <c r="S284" s="63" t="s">
        <v>474</v>
      </c>
      <c r="V284"/>
      <c r="W284"/>
    </row>
    <row r="285" spans="5:23" ht="23.45" customHeight="1" x14ac:dyDescent="0.25">
      <c r="E285"/>
      <c r="M285" s="44" t="s">
        <v>576</v>
      </c>
      <c r="N285" s="44" t="s">
        <v>5731</v>
      </c>
      <c r="O285" s="45" t="s">
        <v>530</v>
      </c>
      <c r="Q285" s="63" t="s">
        <v>261</v>
      </c>
      <c r="R285" s="63" t="s">
        <v>645</v>
      </c>
      <c r="S285" s="63" t="s">
        <v>647</v>
      </c>
      <c r="V285"/>
      <c r="W285"/>
    </row>
    <row r="286" spans="5:23" ht="23.45" customHeight="1" x14ac:dyDescent="0.25">
      <c r="E286"/>
      <c r="M286" s="44" t="s">
        <v>614</v>
      </c>
      <c r="N286" s="44" t="s">
        <v>5732</v>
      </c>
      <c r="O286" s="45" t="s">
        <v>503</v>
      </c>
      <c r="Q286" s="63" t="s">
        <v>261</v>
      </c>
      <c r="R286" s="63" t="s">
        <v>645</v>
      </c>
      <c r="S286" s="63" t="s">
        <v>648</v>
      </c>
      <c r="V286"/>
      <c r="W286"/>
    </row>
    <row r="287" spans="5:23" ht="23.45" customHeight="1" x14ac:dyDescent="0.25">
      <c r="E287"/>
      <c r="M287" s="44" t="s">
        <v>614</v>
      </c>
      <c r="N287" s="44" t="s">
        <v>5732</v>
      </c>
      <c r="O287" s="45" t="s">
        <v>504</v>
      </c>
      <c r="Q287" s="63" t="s">
        <v>261</v>
      </c>
      <c r="R287" s="63" t="s">
        <v>649</v>
      </c>
      <c r="S287" s="63" t="s">
        <v>649</v>
      </c>
      <c r="V287"/>
      <c r="W287"/>
    </row>
    <row r="288" spans="5:23" ht="23.45" customHeight="1" x14ac:dyDescent="0.25">
      <c r="E288"/>
      <c r="M288" s="44" t="s">
        <v>614</v>
      </c>
      <c r="N288" s="44" t="s">
        <v>5732</v>
      </c>
      <c r="O288" s="45" t="s">
        <v>505</v>
      </c>
      <c r="Q288" s="63" t="s">
        <v>261</v>
      </c>
      <c r="R288" s="63" t="s">
        <v>649</v>
      </c>
      <c r="S288" s="63" t="s">
        <v>373</v>
      </c>
      <c r="V288"/>
      <c r="W288"/>
    </row>
    <row r="289" spans="5:23" ht="23.45" customHeight="1" x14ac:dyDescent="0.25">
      <c r="E289"/>
      <c r="M289" s="44" t="s">
        <v>614</v>
      </c>
      <c r="N289" s="44" t="s">
        <v>5732</v>
      </c>
      <c r="O289" s="45" t="s">
        <v>103</v>
      </c>
      <c r="Q289" s="63" t="s">
        <v>261</v>
      </c>
      <c r="R289" s="63" t="s">
        <v>649</v>
      </c>
      <c r="S289" s="63" t="s">
        <v>202</v>
      </c>
      <c r="V289"/>
      <c r="W289"/>
    </row>
    <row r="290" spans="5:23" ht="23.45" customHeight="1" x14ac:dyDescent="0.25">
      <c r="E290"/>
      <c r="M290" s="44" t="s">
        <v>614</v>
      </c>
      <c r="N290" s="44" t="s">
        <v>5732</v>
      </c>
      <c r="O290" s="45" t="s">
        <v>540</v>
      </c>
      <c r="Q290" s="63" t="s">
        <v>261</v>
      </c>
      <c r="R290" s="63" t="s">
        <v>649</v>
      </c>
      <c r="S290" s="63" t="s">
        <v>650</v>
      </c>
      <c r="V290"/>
      <c r="W290"/>
    </row>
    <row r="291" spans="5:23" ht="23.45" customHeight="1" x14ac:dyDescent="0.25">
      <c r="E291"/>
      <c r="M291" s="44" t="s">
        <v>614</v>
      </c>
      <c r="N291" s="44" t="s">
        <v>5732</v>
      </c>
      <c r="O291" s="45" t="s">
        <v>508</v>
      </c>
      <c r="Q291" s="63" t="s">
        <v>261</v>
      </c>
      <c r="R291" s="63" t="s">
        <v>649</v>
      </c>
      <c r="S291" s="63" t="s">
        <v>652</v>
      </c>
      <c r="V291"/>
      <c r="W291"/>
    </row>
    <row r="292" spans="5:23" ht="23.45" customHeight="1" x14ac:dyDescent="0.25">
      <c r="E292"/>
      <c r="M292" s="44" t="s">
        <v>614</v>
      </c>
      <c r="N292" s="44" t="s">
        <v>5732</v>
      </c>
      <c r="O292" s="45" t="s">
        <v>509</v>
      </c>
      <c r="Q292" s="63" t="s">
        <v>261</v>
      </c>
      <c r="R292" s="63" t="s">
        <v>649</v>
      </c>
      <c r="S292" s="63" t="s">
        <v>621</v>
      </c>
      <c r="V292"/>
      <c r="W292"/>
    </row>
    <row r="293" spans="5:23" ht="23.45" customHeight="1" x14ac:dyDescent="0.25">
      <c r="E293"/>
      <c r="M293" s="44" t="s">
        <v>614</v>
      </c>
      <c r="N293" s="44" t="s">
        <v>5732</v>
      </c>
      <c r="O293" s="45" t="s">
        <v>511</v>
      </c>
      <c r="Q293" s="63" t="s">
        <v>261</v>
      </c>
      <c r="R293" s="63" t="s">
        <v>649</v>
      </c>
      <c r="S293" s="63" t="s">
        <v>654</v>
      </c>
      <c r="V293"/>
      <c r="W293"/>
    </row>
    <row r="294" spans="5:23" ht="23.45" customHeight="1" x14ac:dyDescent="0.25">
      <c r="E294"/>
      <c r="M294" s="44" t="s">
        <v>614</v>
      </c>
      <c r="N294" s="44" t="s">
        <v>5732</v>
      </c>
      <c r="O294" s="45" t="s">
        <v>547</v>
      </c>
      <c r="Q294" s="63" t="s">
        <v>261</v>
      </c>
      <c r="R294" s="63" t="s">
        <v>649</v>
      </c>
      <c r="S294" s="63" t="s">
        <v>655</v>
      </c>
      <c r="V294"/>
      <c r="W294"/>
    </row>
    <row r="295" spans="5:23" ht="23.45" customHeight="1" x14ac:dyDescent="0.25">
      <c r="E295"/>
      <c r="M295" s="44" t="s">
        <v>614</v>
      </c>
      <c r="N295" s="44" t="s">
        <v>5732</v>
      </c>
      <c r="O295" s="45" t="s">
        <v>520</v>
      </c>
      <c r="Q295" s="63" t="s">
        <v>261</v>
      </c>
      <c r="R295" s="63" t="s">
        <v>656</v>
      </c>
      <c r="S295" s="63" t="s">
        <v>657</v>
      </c>
      <c r="V295"/>
      <c r="W295"/>
    </row>
    <row r="296" spans="5:23" ht="23.45" customHeight="1" x14ac:dyDescent="0.25">
      <c r="E296"/>
      <c r="M296" s="44" t="s">
        <v>614</v>
      </c>
      <c r="N296" s="44" t="s">
        <v>5732</v>
      </c>
      <c r="O296" s="45" t="s">
        <v>560</v>
      </c>
      <c r="Q296" s="63" t="s">
        <v>261</v>
      </c>
      <c r="R296" s="63" t="s">
        <v>656</v>
      </c>
      <c r="S296" s="63" t="s">
        <v>379</v>
      </c>
      <c r="V296"/>
      <c r="W296"/>
    </row>
    <row r="297" spans="5:23" ht="23.45" customHeight="1" x14ac:dyDescent="0.25">
      <c r="E297"/>
      <c r="M297" s="44" t="s">
        <v>614</v>
      </c>
      <c r="N297" s="44" t="s">
        <v>5732</v>
      </c>
      <c r="O297" s="45" t="s">
        <v>522</v>
      </c>
      <c r="Q297" s="63" t="s">
        <v>261</v>
      </c>
      <c r="R297" s="63" t="s">
        <v>656</v>
      </c>
      <c r="S297" s="63" t="s">
        <v>364</v>
      </c>
      <c r="V297"/>
      <c r="W297"/>
    </row>
    <row r="298" spans="5:23" ht="23.45" customHeight="1" x14ac:dyDescent="0.25">
      <c r="E298"/>
      <c r="M298" s="44" t="s">
        <v>614</v>
      </c>
      <c r="N298" s="44" t="s">
        <v>5732</v>
      </c>
      <c r="O298" s="45" t="s">
        <v>524</v>
      </c>
      <c r="Q298" s="63" t="s">
        <v>261</v>
      </c>
      <c r="R298" s="63" t="s">
        <v>656</v>
      </c>
      <c r="S298" s="63" t="s">
        <v>492</v>
      </c>
      <c r="V298"/>
      <c r="W298"/>
    </row>
    <row r="299" spans="5:23" ht="23.45" customHeight="1" x14ac:dyDescent="0.25">
      <c r="E299"/>
      <c r="M299" s="44" t="s">
        <v>614</v>
      </c>
      <c r="N299" s="44" t="s">
        <v>5732</v>
      </c>
      <c r="O299" s="45" t="s">
        <v>525</v>
      </c>
      <c r="Q299" s="63" t="s">
        <v>261</v>
      </c>
      <c r="R299" s="63" t="s">
        <v>656</v>
      </c>
      <c r="S299" s="63" t="s">
        <v>649</v>
      </c>
      <c r="V299"/>
      <c r="W299"/>
    </row>
    <row r="300" spans="5:23" ht="23.45" customHeight="1" x14ac:dyDescent="0.25">
      <c r="E300"/>
      <c r="M300" s="44" t="s">
        <v>614</v>
      </c>
      <c r="N300" s="44" t="s">
        <v>5732</v>
      </c>
      <c r="O300" s="45" t="s">
        <v>627</v>
      </c>
      <c r="Q300" s="63" t="s">
        <v>261</v>
      </c>
      <c r="R300" s="63" t="s">
        <v>656</v>
      </c>
      <c r="S300" s="63" t="s">
        <v>659</v>
      </c>
      <c r="V300"/>
      <c r="W300"/>
    </row>
    <row r="301" spans="5:23" ht="23.45" customHeight="1" x14ac:dyDescent="0.25">
      <c r="E301"/>
      <c r="M301" s="44" t="s">
        <v>614</v>
      </c>
      <c r="N301" s="44" t="s">
        <v>5732</v>
      </c>
      <c r="O301" s="45" t="s">
        <v>565</v>
      </c>
      <c r="Q301" s="63" t="s">
        <v>261</v>
      </c>
      <c r="R301" s="63" t="s">
        <v>195</v>
      </c>
      <c r="S301" s="63" t="s">
        <v>195</v>
      </c>
      <c r="V301"/>
      <c r="W301"/>
    </row>
    <row r="302" spans="5:23" ht="23.45" customHeight="1" x14ac:dyDescent="0.25">
      <c r="E302"/>
      <c r="M302" s="44" t="s">
        <v>614</v>
      </c>
      <c r="N302" s="44" t="s">
        <v>5732</v>
      </c>
      <c r="O302" s="45" t="s">
        <v>271</v>
      </c>
      <c r="Q302" s="63" t="s">
        <v>261</v>
      </c>
      <c r="R302" s="63" t="s">
        <v>195</v>
      </c>
      <c r="S302" s="63" t="s">
        <v>332</v>
      </c>
      <c r="V302"/>
      <c r="W302"/>
    </row>
    <row r="303" spans="5:23" ht="23.45" customHeight="1" x14ac:dyDescent="0.25">
      <c r="E303"/>
      <c r="M303" s="44" t="s">
        <v>614</v>
      </c>
      <c r="N303" s="44" t="s">
        <v>5732</v>
      </c>
      <c r="O303" s="45" t="s">
        <v>528</v>
      </c>
      <c r="Q303" s="63" t="s">
        <v>261</v>
      </c>
      <c r="R303" s="63" t="s">
        <v>195</v>
      </c>
      <c r="S303" s="63" t="s">
        <v>235</v>
      </c>
      <c r="V303"/>
      <c r="W303"/>
    </row>
    <row r="304" spans="5:23" ht="23.45" customHeight="1" x14ac:dyDescent="0.25">
      <c r="E304"/>
      <c r="M304" s="44" t="s">
        <v>614</v>
      </c>
      <c r="N304" s="44" t="s">
        <v>5732</v>
      </c>
      <c r="O304" s="45" t="s">
        <v>608</v>
      </c>
      <c r="Q304" s="63" t="s">
        <v>261</v>
      </c>
      <c r="R304" s="63" t="s">
        <v>195</v>
      </c>
      <c r="S304" s="63" t="s">
        <v>467</v>
      </c>
      <c r="V304"/>
      <c r="W304"/>
    </row>
    <row r="305" spans="5:23" ht="23.45" customHeight="1" x14ac:dyDescent="0.25">
      <c r="E305"/>
      <c r="M305" s="44" t="s">
        <v>614</v>
      </c>
      <c r="N305" s="44" t="s">
        <v>5732</v>
      </c>
      <c r="O305" s="45" t="s">
        <v>530</v>
      </c>
      <c r="Q305" s="63" t="s">
        <v>261</v>
      </c>
      <c r="R305" s="63" t="s">
        <v>195</v>
      </c>
      <c r="S305" s="63" t="s">
        <v>336</v>
      </c>
      <c r="V305"/>
      <c r="W305"/>
    </row>
    <row r="306" spans="5:23" ht="23.45" customHeight="1" x14ac:dyDescent="0.25">
      <c r="E306"/>
      <c r="M306" s="44" t="s">
        <v>632</v>
      </c>
      <c r="N306" s="44" t="s">
        <v>5631</v>
      </c>
      <c r="O306" s="45" t="s">
        <v>5634</v>
      </c>
      <c r="Q306" s="63" t="s">
        <v>261</v>
      </c>
      <c r="R306" s="63" t="s">
        <v>341</v>
      </c>
      <c r="S306" s="63" t="s">
        <v>341</v>
      </c>
      <c r="V306"/>
      <c r="W306"/>
    </row>
    <row r="307" spans="5:23" ht="23.45" customHeight="1" x14ac:dyDescent="0.25">
      <c r="E307"/>
      <c r="M307" s="44" t="s">
        <v>632</v>
      </c>
      <c r="N307" s="44" t="s">
        <v>5631</v>
      </c>
      <c r="O307" s="45" t="s">
        <v>5635</v>
      </c>
      <c r="Q307" s="63" t="s">
        <v>261</v>
      </c>
      <c r="R307" s="63" t="s">
        <v>341</v>
      </c>
      <c r="S307" s="63" t="s">
        <v>91</v>
      </c>
      <c r="V307"/>
      <c r="W307"/>
    </row>
    <row r="308" spans="5:23" ht="23.45" customHeight="1" x14ac:dyDescent="0.25">
      <c r="E308"/>
      <c r="M308" s="44" t="s">
        <v>632</v>
      </c>
      <c r="N308" s="44" t="s">
        <v>5631</v>
      </c>
      <c r="O308" s="45" t="s">
        <v>633</v>
      </c>
      <c r="Q308" s="63" t="s">
        <v>261</v>
      </c>
      <c r="R308" s="63" t="s">
        <v>341</v>
      </c>
      <c r="S308" s="63" t="s">
        <v>336</v>
      </c>
      <c r="V308"/>
      <c r="W308"/>
    </row>
    <row r="309" spans="5:23" ht="23.45" customHeight="1" x14ac:dyDescent="0.25">
      <c r="E309"/>
      <c r="M309" s="44" t="s">
        <v>636</v>
      </c>
      <c r="N309" s="44" t="s">
        <v>5632</v>
      </c>
      <c r="O309" s="45" t="s">
        <v>5634</v>
      </c>
      <c r="Q309" s="63" t="s">
        <v>261</v>
      </c>
      <c r="R309" s="63" t="s">
        <v>341</v>
      </c>
      <c r="S309" s="63" t="s">
        <v>305</v>
      </c>
      <c r="V309"/>
      <c r="W309"/>
    </row>
    <row r="310" spans="5:23" ht="23.45" customHeight="1" x14ac:dyDescent="0.25">
      <c r="E310"/>
      <c r="M310" s="44" t="s">
        <v>636</v>
      </c>
      <c r="N310" s="44" t="s">
        <v>5632</v>
      </c>
      <c r="O310" s="45" t="s">
        <v>5636</v>
      </c>
      <c r="Q310" s="63" t="s">
        <v>261</v>
      </c>
      <c r="R310" s="63" t="s">
        <v>667</v>
      </c>
      <c r="S310" s="63" t="s">
        <v>191</v>
      </c>
      <c r="V310"/>
      <c r="W310"/>
    </row>
    <row r="311" spans="5:23" ht="23.45" customHeight="1" x14ac:dyDescent="0.25">
      <c r="E311"/>
      <c r="M311" s="44" t="s">
        <v>636</v>
      </c>
      <c r="N311" s="44" t="s">
        <v>5632</v>
      </c>
      <c r="O311" s="45" t="s">
        <v>5635</v>
      </c>
      <c r="Q311" s="63" t="s">
        <v>261</v>
      </c>
      <c r="R311" s="63" t="s">
        <v>667</v>
      </c>
      <c r="S311" s="63" t="s">
        <v>669</v>
      </c>
      <c r="V311"/>
      <c r="W311"/>
    </row>
    <row r="312" spans="5:23" ht="23.45" customHeight="1" x14ac:dyDescent="0.25">
      <c r="E312"/>
      <c r="M312" s="44" t="s">
        <v>636</v>
      </c>
      <c r="N312" s="44" t="s">
        <v>5632</v>
      </c>
      <c r="O312" s="45" t="s">
        <v>633</v>
      </c>
      <c r="Q312" s="63" t="s">
        <v>261</v>
      </c>
      <c r="R312" s="63" t="s">
        <v>667</v>
      </c>
      <c r="S312" s="63" t="s">
        <v>671</v>
      </c>
      <c r="V312"/>
      <c r="W312"/>
    </row>
    <row r="313" spans="5:23" ht="23.45" customHeight="1" x14ac:dyDescent="0.25">
      <c r="E313"/>
      <c r="M313" s="44" t="s">
        <v>637</v>
      </c>
      <c r="N313" s="44" t="s">
        <v>5633</v>
      </c>
      <c r="O313" s="45" t="s">
        <v>5634</v>
      </c>
      <c r="Q313" s="63" t="s">
        <v>261</v>
      </c>
      <c r="R313" s="63" t="s">
        <v>673</v>
      </c>
      <c r="S313" s="63" t="s">
        <v>674</v>
      </c>
      <c r="V313"/>
      <c r="W313"/>
    </row>
    <row r="314" spans="5:23" ht="23.45" customHeight="1" x14ac:dyDescent="0.25">
      <c r="E314"/>
      <c r="M314" s="44" t="s">
        <v>637</v>
      </c>
      <c r="N314" s="44" t="s">
        <v>5633</v>
      </c>
      <c r="O314" s="45" t="s">
        <v>5635</v>
      </c>
      <c r="Q314" s="63" t="s">
        <v>261</v>
      </c>
      <c r="R314" s="63" t="s">
        <v>673</v>
      </c>
      <c r="S314" s="63" t="s">
        <v>676</v>
      </c>
      <c r="V314"/>
      <c r="W314"/>
    </row>
    <row r="315" spans="5:23" ht="23.45" customHeight="1" x14ac:dyDescent="0.25">
      <c r="E315"/>
      <c r="M315" s="44" t="s">
        <v>637</v>
      </c>
      <c r="N315" s="44" t="s">
        <v>5633</v>
      </c>
      <c r="O315" s="45" t="s">
        <v>633</v>
      </c>
      <c r="Q315" s="63" t="s">
        <v>261</v>
      </c>
      <c r="R315" s="63" t="s">
        <v>673</v>
      </c>
      <c r="S315" s="63" t="s">
        <v>678</v>
      </c>
      <c r="V315"/>
      <c r="W315"/>
    </row>
    <row r="316" spans="5:23" ht="23.45" customHeight="1" x14ac:dyDescent="0.25">
      <c r="E316"/>
      <c r="M316" s="44" t="s">
        <v>639</v>
      </c>
      <c r="N316" s="44" t="s">
        <v>5733</v>
      </c>
      <c r="O316" s="45" t="s">
        <v>5637</v>
      </c>
      <c r="Q316" s="63" t="s">
        <v>261</v>
      </c>
      <c r="R316" s="63" t="s">
        <v>386</v>
      </c>
      <c r="S316" s="63" t="s">
        <v>386</v>
      </c>
      <c r="V316"/>
      <c r="W316"/>
    </row>
    <row r="317" spans="5:23" ht="23.45" customHeight="1" x14ac:dyDescent="0.25">
      <c r="E317"/>
      <c r="M317" s="44" t="s">
        <v>639</v>
      </c>
      <c r="N317" s="44" t="s">
        <v>5733</v>
      </c>
      <c r="O317" s="45" t="s">
        <v>5634</v>
      </c>
      <c r="Q317" s="63" t="s">
        <v>261</v>
      </c>
      <c r="R317" s="63" t="s">
        <v>681</v>
      </c>
      <c r="S317" s="63" t="s">
        <v>682</v>
      </c>
      <c r="V317"/>
      <c r="W317"/>
    </row>
    <row r="318" spans="5:23" ht="23.45" customHeight="1" x14ac:dyDescent="0.25">
      <c r="E318"/>
      <c r="M318" s="44" t="s">
        <v>639</v>
      </c>
      <c r="N318" s="44" t="s">
        <v>5733</v>
      </c>
      <c r="O318" s="45" t="s">
        <v>5636</v>
      </c>
      <c r="Q318" s="63" t="s">
        <v>261</v>
      </c>
      <c r="R318" s="63" t="s">
        <v>681</v>
      </c>
      <c r="S318" s="63" t="s">
        <v>683</v>
      </c>
      <c r="V318"/>
      <c r="W318"/>
    </row>
    <row r="319" spans="5:23" ht="23.45" customHeight="1" x14ac:dyDescent="0.25">
      <c r="E319"/>
      <c r="M319" s="44" t="s">
        <v>639</v>
      </c>
      <c r="N319" s="44" t="s">
        <v>5733</v>
      </c>
      <c r="O319" s="45" t="s">
        <v>5635</v>
      </c>
      <c r="Q319" s="63" t="s">
        <v>261</v>
      </c>
      <c r="R319" s="63" t="s">
        <v>681</v>
      </c>
      <c r="S319" s="63" t="s">
        <v>685</v>
      </c>
      <c r="V319"/>
      <c r="W319"/>
    </row>
    <row r="320" spans="5:23" ht="23.45" customHeight="1" x14ac:dyDescent="0.25">
      <c r="E320"/>
      <c r="M320" s="44" t="s">
        <v>639</v>
      </c>
      <c r="N320" s="44" t="s">
        <v>5733</v>
      </c>
      <c r="O320" s="45" t="s">
        <v>633</v>
      </c>
      <c r="Q320" s="63" t="s">
        <v>261</v>
      </c>
      <c r="R320" s="63" t="s">
        <v>681</v>
      </c>
      <c r="S320" s="63" t="s">
        <v>686</v>
      </c>
      <c r="V320"/>
      <c r="W320"/>
    </row>
    <row r="321" spans="5:23" ht="23.45" customHeight="1" x14ac:dyDescent="0.25">
      <c r="E321"/>
      <c r="M321" s="44" t="s">
        <v>641</v>
      </c>
      <c r="N321" s="44" t="s">
        <v>5734</v>
      </c>
      <c r="O321" s="45" t="s">
        <v>5637</v>
      </c>
      <c r="Q321" s="63" t="s">
        <v>261</v>
      </c>
      <c r="R321" s="63" t="s">
        <v>681</v>
      </c>
      <c r="S321" s="63" t="s">
        <v>687</v>
      </c>
      <c r="V321"/>
      <c r="W321"/>
    </row>
    <row r="322" spans="5:23" ht="23.45" customHeight="1" x14ac:dyDescent="0.25">
      <c r="E322"/>
      <c r="M322" s="44" t="s">
        <v>641</v>
      </c>
      <c r="N322" s="44" t="s">
        <v>5734</v>
      </c>
      <c r="O322" s="45" t="s">
        <v>5634</v>
      </c>
      <c r="Q322" s="63" t="s">
        <v>688</v>
      </c>
      <c r="R322" s="63" t="s">
        <v>264</v>
      </c>
      <c r="S322" s="63" t="s">
        <v>264</v>
      </c>
      <c r="V322"/>
      <c r="W322"/>
    </row>
    <row r="323" spans="5:23" ht="23.45" customHeight="1" x14ac:dyDescent="0.25">
      <c r="E323"/>
      <c r="M323" s="44" t="s">
        <v>641</v>
      </c>
      <c r="N323" s="44" t="s">
        <v>5734</v>
      </c>
      <c r="O323" s="45" t="s">
        <v>5636</v>
      </c>
      <c r="Q323" s="63" t="s">
        <v>688</v>
      </c>
      <c r="R323" s="63" t="s">
        <v>264</v>
      </c>
      <c r="S323" s="63" t="s">
        <v>689</v>
      </c>
      <c r="V323"/>
      <c r="W323"/>
    </row>
    <row r="324" spans="5:23" ht="23.45" customHeight="1" x14ac:dyDescent="0.25">
      <c r="E324"/>
      <c r="M324" s="44" t="s">
        <v>641</v>
      </c>
      <c r="N324" s="44" t="s">
        <v>5734</v>
      </c>
      <c r="O324" s="45" t="s">
        <v>5635</v>
      </c>
      <c r="Q324" s="63" t="s">
        <v>688</v>
      </c>
      <c r="R324" s="63" t="s">
        <v>264</v>
      </c>
      <c r="S324" s="63" t="s">
        <v>691</v>
      </c>
      <c r="V324"/>
      <c r="W324"/>
    </row>
    <row r="325" spans="5:23" ht="23.45" customHeight="1" x14ac:dyDescent="0.25">
      <c r="E325"/>
      <c r="M325" s="44" t="s">
        <v>641</v>
      </c>
      <c r="N325" s="44" t="s">
        <v>5734</v>
      </c>
      <c r="O325" s="45" t="s">
        <v>633</v>
      </c>
      <c r="Q325" s="63" t="s">
        <v>688</v>
      </c>
      <c r="R325" s="63" t="s">
        <v>264</v>
      </c>
      <c r="S325" s="63" t="s">
        <v>693</v>
      </c>
      <c r="V325"/>
      <c r="W325"/>
    </row>
    <row r="326" spans="5:23" ht="23.45" customHeight="1" x14ac:dyDescent="0.25">
      <c r="E326"/>
      <c r="M326" s="44" t="s">
        <v>642</v>
      </c>
      <c r="N326" s="44" t="s">
        <v>5735</v>
      </c>
      <c r="O326" s="45" t="s">
        <v>503</v>
      </c>
      <c r="Q326" s="63" t="s">
        <v>688</v>
      </c>
      <c r="R326" s="63" t="s">
        <v>264</v>
      </c>
      <c r="S326" s="63" t="s">
        <v>694</v>
      </c>
      <c r="V326"/>
      <c r="W326"/>
    </row>
    <row r="327" spans="5:23" ht="23.45" customHeight="1" x14ac:dyDescent="0.25">
      <c r="E327"/>
      <c r="M327" s="44" t="s">
        <v>642</v>
      </c>
      <c r="N327" s="44" t="s">
        <v>5735</v>
      </c>
      <c r="O327" s="45" t="s">
        <v>505</v>
      </c>
      <c r="Q327" s="63" t="s">
        <v>688</v>
      </c>
      <c r="R327" s="63" t="s">
        <v>273</v>
      </c>
      <c r="S327" s="63" t="s">
        <v>273</v>
      </c>
      <c r="V327"/>
      <c r="W327"/>
    </row>
    <row r="328" spans="5:23" ht="23.45" customHeight="1" x14ac:dyDescent="0.25">
      <c r="E328"/>
      <c r="M328" s="44" t="s">
        <v>642</v>
      </c>
      <c r="N328" s="44" t="s">
        <v>5735</v>
      </c>
      <c r="O328" s="45" t="s">
        <v>103</v>
      </c>
      <c r="Q328" s="63" t="s">
        <v>688</v>
      </c>
      <c r="R328" s="63" t="s">
        <v>273</v>
      </c>
      <c r="S328" s="63" t="s">
        <v>695</v>
      </c>
      <c r="V328"/>
      <c r="W328"/>
    </row>
    <row r="329" spans="5:23" ht="23.45" customHeight="1" x14ac:dyDescent="0.25">
      <c r="E329"/>
      <c r="M329" s="44" t="s">
        <v>642</v>
      </c>
      <c r="N329" s="44" t="s">
        <v>5735</v>
      </c>
      <c r="O329" s="45" t="s">
        <v>507</v>
      </c>
      <c r="Q329" s="63" t="s">
        <v>688</v>
      </c>
      <c r="R329" s="63" t="s">
        <v>273</v>
      </c>
      <c r="S329" s="63" t="s">
        <v>191</v>
      </c>
      <c r="V329"/>
      <c r="W329"/>
    </row>
    <row r="330" spans="5:23" ht="23.45" customHeight="1" x14ac:dyDescent="0.25">
      <c r="E330"/>
      <c r="M330" s="44" t="s">
        <v>642</v>
      </c>
      <c r="N330" s="44" t="s">
        <v>5735</v>
      </c>
      <c r="O330" s="45" t="s">
        <v>540</v>
      </c>
      <c r="Q330" s="63" t="s">
        <v>688</v>
      </c>
      <c r="R330" s="63" t="s">
        <v>273</v>
      </c>
      <c r="S330" s="63" t="s">
        <v>696</v>
      </c>
      <c r="V330"/>
      <c r="W330"/>
    </row>
    <row r="331" spans="5:23" ht="23.45" customHeight="1" x14ac:dyDescent="0.25">
      <c r="E331"/>
      <c r="M331" s="44" t="s">
        <v>642</v>
      </c>
      <c r="N331" s="44" t="s">
        <v>5735</v>
      </c>
      <c r="O331" s="45" t="s">
        <v>511</v>
      </c>
      <c r="Q331" s="63" t="s">
        <v>688</v>
      </c>
      <c r="R331" s="63" t="s">
        <v>273</v>
      </c>
      <c r="S331" s="63" t="s">
        <v>697</v>
      </c>
      <c r="V331"/>
      <c r="W331"/>
    </row>
    <row r="332" spans="5:23" ht="23.45" customHeight="1" x14ac:dyDescent="0.25">
      <c r="E332"/>
      <c r="M332" s="44" t="s">
        <v>642</v>
      </c>
      <c r="N332" s="44" t="s">
        <v>5735</v>
      </c>
      <c r="O332" s="45" t="s">
        <v>5638</v>
      </c>
      <c r="Q332" s="63" t="s">
        <v>688</v>
      </c>
      <c r="R332" s="63" t="s">
        <v>273</v>
      </c>
      <c r="S332" s="63" t="s">
        <v>698</v>
      </c>
      <c r="V332"/>
      <c r="W332"/>
    </row>
    <row r="333" spans="5:23" ht="23.45" customHeight="1" x14ac:dyDescent="0.25">
      <c r="E333"/>
      <c r="M333" s="44" t="s">
        <v>642</v>
      </c>
      <c r="N333" s="44" t="s">
        <v>5735</v>
      </c>
      <c r="O333" s="45" t="s">
        <v>560</v>
      </c>
      <c r="Q333" s="63" t="s">
        <v>688</v>
      </c>
      <c r="R333" s="63" t="s">
        <v>273</v>
      </c>
      <c r="S333" s="63" t="s">
        <v>699</v>
      </c>
      <c r="V333"/>
      <c r="W333"/>
    </row>
    <row r="334" spans="5:23" ht="23.45" customHeight="1" x14ac:dyDescent="0.25">
      <c r="E334"/>
      <c r="M334" s="44" t="s">
        <v>646</v>
      </c>
      <c r="N334" s="44" t="s">
        <v>5736</v>
      </c>
      <c r="O334" s="45" t="s">
        <v>503</v>
      </c>
      <c r="Q334" s="63" t="s">
        <v>688</v>
      </c>
      <c r="R334" s="63" t="s">
        <v>304</v>
      </c>
      <c r="S334" s="63" t="s">
        <v>304</v>
      </c>
      <c r="V334"/>
      <c r="W334"/>
    </row>
    <row r="335" spans="5:23" ht="23.45" customHeight="1" x14ac:dyDescent="0.25">
      <c r="E335"/>
      <c r="M335" s="44" t="s">
        <v>646</v>
      </c>
      <c r="N335" s="44" t="s">
        <v>5736</v>
      </c>
      <c r="O335" s="45" t="s">
        <v>504</v>
      </c>
      <c r="Q335" s="63" t="s">
        <v>688</v>
      </c>
      <c r="R335" s="63" t="s">
        <v>304</v>
      </c>
      <c r="S335" s="63" t="s">
        <v>701</v>
      </c>
      <c r="V335"/>
      <c r="W335"/>
    </row>
    <row r="336" spans="5:23" ht="23.45" customHeight="1" x14ac:dyDescent="0.25">
      <c r="E336"/>
      <c r="M336" s="44" t="s">
        <v>646</v>
      </c>
      <c r="N336" s="44" t="s">
        <v>5736</v>
      </c>
      <c r="O336" s="45" t="s">
        <v>505</v>
      </c>
      <c r="Q336" s="63" t="s">
        <v>688</v>
      </c>
      <c r="R336" s="63" t="s">
        <v>304</v>
      </c>
      <c r="S336" s="63" t="s">
        <v>703</v>
      </c>
      <c r="V336"/>
      <c r="W336"/>
    </row>
    <row r="337" spans="5:23" ht="23.45" customHeight="1" x14ac:dyDescent="0.25">
      <c r="E337"/>
      <c r="M337" s="44" t="s">
        <v>646</v>
      </c>
      <c r="N337" s="44" t="s">
        <v>5736</v>
      </c>
      <c r="O337" s="45" t="s">
        <v>103</v>
      </c>
      <c r="Q337" s="63" t="s">
        <v>688</v>
      </c>
      <c r="R337" s="63" t="s">
        <v>304</v>
      </c>
      <c r="S337" s="63" t="s">
        <v>706</v>
      </c>
      <c r="V337"/>
      <c r="W337"/>
    </row>
    <row r="338" spans="5:23" ht="23.45" customHeight="1" x14ac:dyDescent="0.25">
      <c r="E338"/>
      <c r="M338" s="44" t="s">
        <v>646</v>
      </c>
      <c r="N338" s="44" t="s">
        <v>5736</v>
      </c>
      <c r="O338" s="45" t="s">
        <v>537</v>
      </c>
      <c r="Q338" s="63" t="s">
        <v>688</v>
      </c>
      <c r="R338" s="63" t="s">
        <v>304</v>
      </c>
      <c r="S338" s="63" t="s">
        <v>709</v>
      </c>
      <c r="V338"/>
      <c r="W338"/>
    </row>
    <row r="339" spans="5:23" ht="23.45" customHeight="1" x14ac:dyDescent="0.25">
      <c r="E339"/>
      <c r="M339" s="44" t="s">
        <v>646</v>
      </c>
      <c r="N339" s="44" t="s">
        <v>5736</v>
      </c>
      <c r="O339" s="45" t="s">
        <v>540</v>
      </c>
      <c r="Q339" s="63" t="s">
        <v>688</v>
      </c>
      <c r="R339" s="63" t="s">
        <v>304</v>
      </c>
      <c r="S339" s="63" t="s">
        <v>710</v>
      </c>
      <c r="V339"/>
      <c r="W339"/>
    </row>
    <row r="340" spans="5:23" ht="23.45" customHeight="1" x14ac:dyDescent="0.25">
      <c r="E340"/>
      <c r="M340" s="44" t="s">
        <v>646</v>
      </c>
      <c r="N340" s="44" t="s">
        <v>5736</v>
      </c>
      <c r="O340" s="45" t="s">
        <v>508</v>
      </c>
      <c r="Q340" s="63" t="s">
        <v>688</v>
      </c>
      <c r="R340" s="63" t="s">
        <v>304</v>
      </c>
      <c r="S340" s="63" t="s">
        <v>712</v>
      </c>
      <c r="V340"/>
      <c r="W340"/>
    </row>
    <row r="341" spans="5:23" ht="23.45" customHeight="1" x14ac:dyDescent="0.25">
      <c r="E341"/>
      <c r="M341" s="44" t="s">
        <v>646</v>
      </c>
      <c r="N341" s="44" t="s">
        <v>5736</v>
      </c>
      <c r="O341" s="45" t="s">
        <v>140</v>
      </c>
      <c r="Q341" s="63" t="s">
        <v>688</v>
      </c>
      <c r="R341" s="63" t="s">
        <v>304</v>
      </c>
      <c r="S341" s="63" t="s">
        <v>714</v>
      </c>
      <c r="V341"/>
      <c r="W341"/>
    </row>
    <row r="342" spans="5:23" ht="23.45" customHeight="1" x14ac:dyDescent="0.25">
      <c r="E342"/>
      <c r="M342" s="44" t="s">
        <v>646</v>
      </c>
      <c r="N342" s="44" t="s">
        <v>5736</v>
      </c>
      <c r="O342" s="45" t="s">
        <v>651</v>
      </c>
      <c r="Q342" s="63" t="s">
        <v>688</v>
      </c>
      <c r="R342" s="63" t="s">
        <v>304</v>
      </c>
      <c r="S342" s="63" t="s">
        <v>717</v>
      </c>
      <c r="V342"/>
      <c r="W342"/>
    </row>
    <row r="343" spans="5:23" ht="23.45" customHeight="1" x14ac:dyDescent="0.25">
      <c r="E343"/>
      <c r="M343" s="44" t="s">
        <v>646</v>
      </c>
      <c r="N343" s="44" t="s">
        <v>5736</v>
      </c>
      <c r="O343" s="45" t="s">
        <v>511</v>
      </c>
      <c r="Q343" s="63" t="s">
        <v>688</v>
      </c>
      <c r="R343" s="63" t="s">
        <v>719</v>
      </c>
      <c r="S343" s="63" t="s">
        <v>719</v>
      </c>
      <c r="V343"/>
      <c r="W343"/>
    </row>
    <row r="344" spans="5:23" ht="23.45" customHeight="1" x14ac:dyDescent="0.25">
      <c r="E344"/>
      <c r="M344" s="44" t="s">
        <v>646</v>
      </c>
      <c r="N344" s="44" t="s">
        <v>5736</v>
      </c>
      <c r="O344" s="45" t="s">
        <v>653</v>
      </c>
      <c r="Q344" s="63" t="s">
        <v>688</v>
      </c>
      <c r="R344" s="63" t="s">
        <v>719</v>
      </c>
      <c r="S344" s="63" t="s">
        <v>545</v>
      </c>
      <c r="V344"/>
      <c r="W344"/>
    </row>
    <row r="345" spans="5:23" ht="23.45" customHeight="1" x14ac:dyDescent="0.25">
      <c r="E345"/>
      <c r="M345" s="44" t="s">
        <v>646</v>
      </c>
      <c r="N345" s="44" t="s">
        <v>5736</v>
      </c>
      <c r="O345" s="45" t="s">
        <v>560</v>
      </c>
      <c r="Q345" s="63" t="s">
        <v>688</v>
      </c>
      <c r="R345" s="63" t="s">
        <v>719</v>
      </c>
      <c r="S345" s="63" t="s">
        <v>721</v>
      </c>
      <c r="V345"/>
      <c r="W345"/>
    </row>
    <row r="346" spans="5:23" ht="23.45" customHeight="1" x14ac:dyDescent="0.25">
      <c r="E346"/>
      <c r="M346" s="44" t="s">
        <v>646</v>
      </c>
      <c r="N346" s="44" t="s">
        <v>5736</v>
      </c>
      <c r="O346" s="45" t="s">
        <v>525</v>
      </c>
      <c r="Q346" s="63" t="s">
        <v>688</v>
      </c>
      <c r="R346" s="63" t="s">
        <v>719</v>
      </c>
      <c r="S346" s="63" t="s">
        <v>723</v>
      </c>
      <c r="V346"/>
      <c r="W346"/>
    </row>
    <row r="347" spans="5:23" ht="23.45" customHeight="1" x14ac:dyDescent="0.25">
      <c r="E347"/>
      <c r="M347" s="44" t="s">
        <v>646</v>
      </c>
      <c r="N347" s="44" t="s">
        <v>5736</v>
      </c>
      <c r="O347" s="45" t="s">
        <v>271</v>
      </c>
      <c r="Q347" s="63" t="s">
        <v>688</v>
      </c>
      <c r="R347" s="63" t="s">
        <v>725</v>
      </c>
      <c r="S347" s="63" t="s">
        <v>726</v>
      </c>
      <c r="V347"/>
      <c r="W347"/>
    </row>
    <row r="348" spans="5:23" ht="23.45" customHeight="1" x14ac:dyDescent="0.25">
      <c r="E348"/>
      <c r="M348" s="44" t="s">
        <v>646</v>
      </c>
      <c r="N348" s="44" t="s">
        <v>5736</v>
      </c>
      <c r="O348" s="45" t="s">
        <v>608</v>
      </c>
      <c r="Q348" s="63" t="s">
        <v>688</v>
      </c>
      <c r="R348" s="63" t="s">
        <v>725</v>
      </c>
      <c r="S348" s="63" t="s">
        <v>561</v>
      </c>
      <c r="V348"/>
      <c r="W348"/>
    </row>
    <row r="349" spans="5:23" ht="23.45" customHeight="1" x14ac:dyDescent="0.25">
      <c r="E349"/>
      <c r="M349" s="44" t="s">
        <v>646</v>
      </c>
      <c r="N349" s="44" t="s">
        <v>5736</v>
      </c>
      <c r="O349" s="45" t="s">
        <v>530</v>
      </c>
      <c r="Q349" s="63" t="s">
        <v>688</v>
      </c>
      <c r="R349" s="63" t="s">
        <v>725</v>
      </c>
      <c r="S349" s="63" t="s">
        <v>731</v>
      </c>
      <c r="V349"/>
      <c r="W349"/>
    </row>
    <row r="350" spans="5:23" ht="23.45" customHeight="1" x14ac:dyDescent="0.25">
      <c r="E350"/>
      <c r="M350" s="44" t="s">
        <v>658</v>
      </c>
      <c r="N350" s="44" t="s">
        <v>5737</v>
      </c>
      <c r="O350" s="45" t="s">
        <v>503</v>
      </c>
      <c r="Q350" s="63" t="s">
        <v>688</v>
      </c>
      <c r="R350" s="63" t="s">
        <v>725</v>
      </c>
      <c r="S350" s="63" t="s">
        <v>733</v>
      </c>
      <c r="V350"/>
      <c r="W350"/>
    </row>
    <row r="351" spans="5:23" ht="23.45" customHeight="1" x14ac:dyDescent="0.25">
      <c r="E351"/>
      <c r="L351"/>
      <c r="M351" s="44" t="s">
        <v>658</v>
      </c>
      <c r="N351" s="44" t="s">
        <v>5737</v>
      </c>
      <c r="O351" s="45" t="s">
        <v>505</v>
      </c>
      <c r="Q351" s="63" t="s">
        <v>688</v>
      </c>
      <c r="R351" s="63" t="s">
        <v>245</v>
      </c>
      <c r="S351" s="63" t="s">
        <v>245</v>
      </c>
      <c r="V351"/>
      <c r="W351"/>
    </row>
    <row r="352" spans="5:23" ht="23.45" customHeight="1" x14ac:dyDescent="0.25">
      <c r="E352"/>
      <c r="L352"/>
      <c r="M352" s="44" t="s">
        <v>658</v>
      </c>
      <c r="N352" s="44" t="s">
        <v>5737</v>
      </c>
      <c r="O352" s="45" t="s">
        <v>511</v>
      </c>
      <c r="Q352" s="63" t="s">
        <v>688</v>
      </c>
      <c r="R352" s="63" t="s">
        <v>245</v>
      </c>
      <c r="S352" s="63" t="s">
        <v>561</v>
      </c>
      <c r="V352"/>
      <c r="W352"/>
    </row>
    <row r="353" spans="5:23" ht="23.45" customHeight="1" x14ac:dyDescent="0.25">
      <c r="E353"/>
      <c r="L353"/>
      <c r="M353" s="44" t="s">
        <v>658</v>
      </c>
      <c r="N353" s="44" t="s">
        <v>5737</v>
      </c>
      <c r="O353" s="45" t="s">
        <v>560</v>
      </c>
      <c r="Q353" s="63" t="s">
        <v>688</v>
      </c>
      <c r="R353" s="63" t="s">
        <v>245</v>
      </c>
      <c r="S353" s="63" t="s">
        <v>202</v>
      </c>
      <c r="V353"/>
      <c r="W353"/>
    </row>
    <row r="354" spans="5:23" ht="23.45" customHeight="1" x14ac:dyDescent="0.25">
      <c r="E354"/>
      <c r="L354"/>
      <c r="M354" s="44" t="s">
        <v>658</v>
      </c>
      <c r="N354" s="44" t="s">
        <v>5737</v>
      </c>
      <c r="O354" s="45" t="s">
        <v>525</v>
      </c>
      <c r="Q354" s="63" t="s">
        <v>688</v>
      </c>
      <c r="R354" s="63" t="s">
        <v>245</v>
      </c>
      <c r="S354" s="63" t="s">
        <v>734</v>
      </c>
      <c r="V354"/>
      <c r="W354"/>
    </row>
    <row r="355" spans="5:23" ht="23.45" customHeight="1" x14ac:dyDescent="0.25">
      <c r="E355"/>
      <c r="L355"/>
      <c r="M355" s="44" t="s">
        <v>658</v>
      </c>
      <c r="N355" s="44" t="s">
        <v>5737</v>
      </c>
      <c r="O355" s="45" t="s">
        <v>271</v>
      </c>
      <c r="Q355" s="63" t="s">
        <v>688</v>
      </c>
      <c r="R355" s="63" t="s">
        <v>245</v>
      </c>
      <c r="S355" s="63" t="s">
        <v>735</v>
      </c>
      <c r="V355"/>
      <c r="W355"/>
    </row>
    <row r="356" spans="5:23" ht="23.45" customHeight="1" x14ac:dyDescent="0.25">
      <c r="E356"/>
      <c r="L356"/>
      <c r="M356" s="44" t="s">
        <v>658</v>
      </c>
      <c r="N356" s="44" t="s">
        <v>5737</v>
      </c>
      <c r="O356" s="45" t="s">
        <v>608</v>
      </c>
      <c r="Q356" s="63" t="s">
        <v>688</v>
      </c>
      <c r="R356" s="63" t="s">
        <v>736</v>
      </c>
      <c r="S356" s="63" t="s">
        <v>737</v>
      </c>
      <c r="V356"/>
      <c r="W356"/>
    </row>
    <row r="357" spans="5:23" ht="23.45" customHeight="1" x14ac:dyDescent="0.25">
      <c r="E357"/>
      <c r="L357"/>
      <c r="M357" s="44" t="s">
        <v>658</v>
      </c>
      <c r="N357" s="44" t="s">
        <v>5737</v>
      </c>
      <c r="O357" s="45" t="s">
        <v>530</v>
      </c>
      <c r="Q357" s="63" t="s">
        <v>688</v>
      </c>
      <c r="R357" s="63" t="s">
        <v>736</v>
      </c>
      <c r="S357" s="63" t="s">
        <v>738</v>
      </c>
      <c r="V357"/>
      <c r="W357"/>
    </row>
    <row r="358" spans="5:23" ht="23.45" customHeight="1" x14ac:dyDescent="0.25">
      <c r="E358"/>
      <c r="L358"/>
      <c r="M358" s="44" t="s">
        <v>660</v>
      </c>
      <c r="N358" s="44" t="s">
        <v>5639</v>
      </c>
      <c r="O358" s="45" t="s">
        <v>633</v>
      </c>
      <c r="Q358" s="63" t="s">
        <v>688</v>
      </c>
      <c r="R358" s="63" t="s">
        <v>736</v>
      </c>
      <c r="S358" s="63" t="s">
        <v>364</v>
      </c>
      <c r="V358"/>
      <c r="W358"/>
    </row>
    <row r="359" spans="5:23" ht="23.45" customHeight="1" x14ac:dyDescent="0.25">
      <c r="E359"/>
      <c r="L359"/>
      <c r="M359" s="44" t="s">
        <v>661</v>
      </c>
      <c r="N359" s="44" t="s">
        <v>5640</v>
      </c>
      <c r="O359" s="45" t="s">
        <v>633</v>
      </c>
      <c r="Q359" s="63" t="s">
        <v>688</v>
      </c>
      <c r="R359" s="63" t="s">
        <v>736</v>
      </c>
      <c r="S359" s="63" t="s">
        <v>739</v>
      </c>
      <c r="V359"/>
      <c r="W359"/>
    </row>
    <row r="360" spans="5:23" ht="23.45" customHeight="1" x14ac:dyDescent="0.25">
      <c r="E360"/>
      <c r="L360"/>
      <c r="M360" s="44" t="s">
        <v>662</v>
      </c>
      <c r="N360" s="44" t="s">
        <v>5738</v>
      </c>
      <c r="O360" s="45" t="s">
        <v>633</v>
      </c>
      <c r="Q360" s="63" t="s">
        <v>688</v>
      </c>
      <c r="R360" s="63" t="s">
        <v>740</v>
      </c>
      <c r="S360" s="63" t="s">
        <v>741</v>
      </c>
      <c r="V360"/>
      <c r="W360"/>
    </row>
    <row r="361" spans="5:23" ht="23.45" customHeight="1" x14ac:dyDescent="0.25">
      <c r="E361"/>
      <c r="L361"/>
      <c r="M361" s="44" t="s">
        <v>663</v>
      </c>
      <c r="N361" s="44" t="s">
        <v>5739</v>
      </c>
      <c r="O361" s="45" t="s">
        <v>288</v>
      </c>
      <c r="Q361" s="63" t="s">
        <v>688</v>
      </c>
      <c r="R361" s="63" t="s">
        <v>740</v>
      </c>
      <c r="S361" s="63" t="s">
        <v>742</v>
      </c>
      <c r="V361"/>
      <c r="W361"/>
    </row>
    <row r="362" spans="5:23" ht="23.45" customHeight="1" x14ac:dyDescent="0.25">
      <c r="E362"/>
      <c r="L362"/>
      <c r="M362" s="44" t="s">
        <v>664</v>
      </c>
      <c r="N362" s="44" t="s">
        <v>5740</v>
      </c>
      <c r="O362" s="45" t="s">
        <v>288</v>
      </c>
      <c r="Q362" s="63" t="s">
        <v>688</v>
      </c>
      <c r="R362" s="63" t="s">
        <v>740</v>
      </c>
      <c r="S362" s="63" t="s">
        <v>743</v>
      </c>
      <c r="V362"/>
      <c r="W362"/>
    </row>
    <row r="363" spans="5:23" ht="23.45" customHeight="1" x14ac:dyDescent="0.25">
      <c r="E363"/>
      <c r="L363"/>
      <c r="M363" s="46" t="s">
        <v>5445</v>
      </c>
      <c r="N363" s="44" t="s">
        <v>5641</v>
      </c>
      <c r="O363" s="45" t="s">
        <v>5446</v>
      </c>
      <c r="Q363" s="63" t="s">
        <v>688</v>
      </c>
      <c r="R363" s="63" t="s">
        <v>740</v>
      </c>
      <c r="S363" s="63" t="s">
        <v>621</v>
      </c>
      <c r="V363"/>
      <c r="W363"/>
    </row>
    <row r="364" spans="5:23" ht="23.45" customHeight="1" x14ac:dyDescent="0.25">
      <c r="E364"/>
      <c r="L364"/>
      <c r="M364" s="46" t="s">
        <v>5445</v>
      </c>
      <c r="N364" s="44" t="s">
        <v>5641</v>
      </c>
      <c r="O364" s="45" t="s">
        <v>204</v>
      </c>
      <c r="Q364" s="63" t="s">
        <v>688</v>
      </c>
      <c r="R364" s="63" t="s">
        <v>740</v>
      </c>
      <c r="S364" s="63" t="s">
        <v>744</v>
      </c>
      <c r="V364"/>
      <c r="W364"/>
    </row>
    <row r="365" spans="5:23" ht="23.45" customHeight="1" x14ac:dyDescent="0.25">
      <c r="E365"/>
      <c r="L365"/>
      <c r="M365" s="46" t="s">
        <v>5445</v>
      </c>
      <c r="N365" s="44" t="s">
        <v>5641</v>
      </c>
      <c r="O365" s="45" t="s">
        <v>207</v>
      </c>
      <c r="Q365" s="63" t="s">
        <v>688</v>
      </c>
      <c r="R365" s="63" t="s">
        <v>740</v>
      </c>
      <c r="S365" s="63" t="s">
        <v>745</v>
      </c>
      <c r="V365"/>
      <c r="W365"/>
    </row>
    <row r="366" spans="5:23" ht="23.45" customHeight="1" x14ac:dyDescent="0.25">
      <c r="E366"/>
      <c r="L366"/>
      <c r="M366" s="46" t="s">
        <v>5445</v>
      </c>
      <c r="N366" s="44" t="s">
        <v>5641</v>
      </c>
      <c r="O366" s="45" t="s">
        <v>5447</v>
      </c>
      <c r="Q366" s="63" t="s">
        <v>688</v>
      </c>
      <c r="R366" s="63" t="s">
        <v>740</v>
      </c>
      <c r="S366" s="63" t="s">
        <v>746</v>
      </c>
      <c r="V366"/>
      <c r="W366"/>
    </row>
    <row r="367" spans="5:23" ht="23.45" customHeight="1" x14ac:dyDescent="0.25">
      <c r="E367"/>
      <c r="L367"/>
      <c r="M367" s="46" t="s">
        <v>5445</v>
      </c>
      <c r="N367" s="44" t="s">
        <v>5641</v>
      </c>
      <c r="O367" s="45" t="s">
        <v>5448</v>
      </c>
      <c r="Q367" s="63" t="s">
        <v>688</v>
      </c>
      <c r="R367" s="63" t="s">
        <v>747</v>
      </c>
      <c r="S367" s="63" t="s">
        <v>748</v>
      </c>
      <c r="V367"/>
      <c r="W367"/>
    </row>
    <row r="368" spans="5:23" ht="23.45" customHeight="1" x14ac:dyDescent="0.25">
      <c r="E368"/>
      <c r="L368"/>
      <c r="M368" s="46" t="s">
        <v>5445</v>
      </c>
      <c r="N368" s="44" t="s">
        <v>5641</v>
      </c>
      <c r="O368" s="45" t="s">
        <v>258</v>
      </c>
      <c r="Q368" s="63" t="s">
        <v>688</v>
      </c>
      <c r="R368" s="63" t="s">
        <v>747</v>
      </c>
      <c r="S368" s="63" t="s">
        <v>749</v>
      </c>
      <c r="V368"/>
      <c r="W368"/>
    </row>
    <row r="369" spans="5:23" ht="23.45" customHeight="1" x14ac:dyDescent="0.25">
      <c r="E369"/>
      <c r="L369"/>
      <c r="M369" s="46" t="s">
        <v>5445</v>
      </c>
      <c r="N369" s="44" t="s">
        <v>5641</v>
      </c>
      <c r="O369" s="45" t="s">
        <v>5449</v>
      </c>
      <c r="Q369" s="63" t="s">
        <v>688</v>
      </c>
      <c r="R369" s="63" t="s">
        <v>747</v>
      </c>
      <c r="S369" s="63" t="s">
        <v>470</v>
      </c>
      <c r="V369"/>
      <c r="W369"/>
    </row>
    <row r="370" spans="5:23" ht="23.45" customHeight="1" x14ac:dyDescent="0.25">
      <c r="E370"/>
      <c r="L370"/>
      <c r="M370" s="44" t="s">
        <v>5450</v>
      </c>
      <c r="N370" s="44" t="s">
        <v>5643</v>
      </c>
      <c r="O370" s="45" t="s">
        <v>5451</v>
      </c>
      <c r="Q370" s="63" t="s">
        <v>688</v>
      </c>
      <c r="R370" s="63" t="s">
        <v>747</v>
      </c>
      <c r="S370" s="63" t="s">
        <v>386</v>
      </c>
      <c r="V370"/>
      <c r="W370"/>
    </row>
    <row r="371" spans="5:23" ht="23.45" customHeight="1" x14ac:dyDescent="0.25">
      <c r="E371"/>
      <c r="L371"/>
      <c r="M371" s="44" t="s">
        <v>5450</v>
      </c>
      <c r="N371" s="44" t="s">
        <v>5643</v>
      </c>
      <c r="O371" s="45" t="s">
        <v>5452</v>
      </c>
      <c r="Q371" s="63" t="s">
        <v>688</v>
      </c>
      <c r="R371" s="63" t="s">
        <v>747</v>
      </c>
      <c r="S371" s="63" t="s">
        <v>750</v>
      </c>
      <c r="V371"/>
      <c r="W371"/>
    </row>
    <row r="372" spans="5:23" ht="23.45" customHeight="1" x14ac:dyDescent="0.25">
      <c r="E372"/>
      <c r="L372"/>
      <c r="M372" s="44" t="s">
        <v>5450</v>
      </c>
      <c r="N372" s="44" t="s">
        <v>5643</v>
      </c>
      <c r="O372" s="45" t="s">
        <v>215</v>
      </c>
      <c r="Q372" s="63" t="s">
        <v>688</v>
      </c>
      <c r="R372" s="63" t="s">
        <v>747</v>
      </c>
      <c r="S372" s="63" t="s">
        <v>751</v>
      </c>
      <c r="V372"/>
      <c r="W372"/>
    </row>
    <row r="373" spans="5:23" ht="23.45" customHeight="1" x14ac:dyDescent="0.25">
      <c r="E373"/>
      <c r="L373"/>
      <c r="M373" s="44" t="s">
        <v>5450</v>
      </c>
      <c r="N373" s="44" t="s">
        <v>5643</v>
      </c>
      <c r="O373" s="45" t="s">
        <v>5453</v>
      </c>
      <c r="Q373" s="63" t="s">
        <v>688</v>
      </c>
      <c r="R373" s="63" t="s">
        <v>752</v>
      </c>
      <c r="S373" s="63" t="s">
        <v>752</v>
      </c>
      <c r="V373"/>
      <c r="W373"/>
    </row>
    <row r="374" spans="5:23" ht="23.45" customHeight="1" x14ac:dyDescent="0.25">
      <c r="E374"/>
      <c r="L374"/>
      <c r="M374" s="44" t="s">
        <v>5450</v>
      </c>
      <c r="N374" s="44" t="s">
        <v>5643</v>
      </c>
      <c r="O374" s="45" t="s">
        <v>5642</v>
      </c>
      <c r="Q374" s="63" t="s">
        <v>688</v>
      </c>
      <c r="R374" s="63" t="s">
        <v>752</v>
      </c>
      <c r="S374" s="63" t="s">
        <v>753</v>
      </c>
      <c r="V374"/>
      <c r="W374"/>
    </row>
    <row r="375" spans="5:23" ht="23.45" customHeight="1" x14ac:dyDescent="0.25">
      <c r="E375"/>
      <c r="L375"/>
      <c r="M375" s="44" t="s">
        <v>5450</v>
      </c>
      <c r="N375" s="44" t="s">
        <v>5643</v>
      </c>
      <c r="O375" s="45" t="s">
        <v>221</v>
      </c>
      <c r="Q375" s="63" t="s">
        <v>688</v>
      </c>
      <c r="R375" s="63" t="s">
        <v>752</v>
      </c>
      <c r="S375" s="63" t="s">
        <v>754</v>
      </c>
      <c r="V375"/>
      <c r="W375"/>
    </row>
    <row r="376" spans="5:23" ht="23.45" customHeight="1" x14ac:dyDescent="0.25">
      <c r="E376"/>
      <c r="L376"/>
      <c r="M376" s="44" t="s">
        <v>5450</v>
      </c>
      <c r="N376" s="44" t="s">
        <v>5643</v>
      </c>
      <c r="O376" s="45" t="s">
        <v>5454</v>
      </c>
      <c r="Q376" s="63" t="s">
        <v>688</v>
      </c>
      <c r="R376" s="63" t="s">
        <v>752</v>
      </c>
      <c r="S376" s="63" t="s">
        <v>755</v>
      </c>
      <c r="V376"/>
      <c r="W376"/>
    </row>
    <row r="377" spans="5:23" ht="23.45" customHeight="1" x14ac:dyDescent="0.25">
      <c r="E377"/>
      <c r="L377"/>
      <c r="M377" s="44" t="s">
        <v>5450</v>
      </c>
      <c r="N377" s="44" t="s">
        <v>5643</v>
      </c>
      <c r="O377" s="45" t="s">
        <v>5455</v>
      </c>
      <c r="Q377" s="63" t="s">
        <v>688</v>
      </c>
      <c r="R377" s="63" t="s">
        <v>756</v>
      </c>
      <c r="S377" s="63" t="s">
        <v>756</v>
      </c>
      <c r="V377"/>
      <c r="W377"/>
    </row>
    <row r="378" spans="5:23" ht="23.45" customHeight="1" x14ac:dyDescent="0.25">
      <c r="E378"/>
      <c r="L378"/>
      <c r="M378" s="46" t="s">
        <v>5456</v>
      </c>
      <c r="N378" s="44" t="s">
        <v>5644</v>
      </c>
      <c r="O378" s="45" t="s">
        <v>5451</v>
      </c>
      <c r="Q378" s="63" t="s">
        <v>688</v>
      </c>
      <c r="R378" s="63" t="s">
        <v>756</v>
      </c>
      <c r="S378" s="63" t="s">
        <v>757</v>
      </c>
      <c r="V378"/>
      <c r="W378"/>
    </row>
    <row r="379" spans="5:23" ht="23.45" customHeight="1" x14ac:dyDescent="0.25">
      <c r="E379"/>
      <c r="L379"/>
      <c r="M379" s="46" t="s">
        <v>5456</v>
      </c>
      <c r="N379" s="44" t="s">
        <v>5644</v>
      </c>
      <c r="O379" s="45" t="s">
        <v>5452</v>
      </c>
      <c r="Q379" s="63" t="s">
        <v>688</v>
      </c>
      <c r="R379" s="63" t="s">
        <v>756</v>
      </c>
      <c r="S379" s="63" t="s">
        <v>758</v>
      </c>
      <c r="V379"/>
      <c r="W379"/>
    </row>
    <row r="380" spans="5:23" ht="23.45" customHeight="1" x14ac:dyDescent="0.25">
      <c r="E380"/>
      <c r="L380"/>
      <c r="M380" s="46" t="s">
        <v>5456</v>
      </c>
      <c r="N380" s="44" t="s">
        <v>5644</v>
      </c>
      <c r="O380" s="45" t="s">
        <v>215</v>
      </c>
      <c r="Q380" s="63" t="s">
        <v>688</v>
      </c>
      <c r="R380" s="63" t="s">
        <v>756</v>
      </c>
      <c r="S380" s="63" t="s">
        <v>759</v>
      </c>
      <c r="V380"/>
      <c r="W380"/>
    </row>
    <row r="381" spans="5:23" ht="23.45" customHeight="1" x14ac:dyDescent="0.25">
      <c r="E381"/>
      <c r="L381"/>
      <c r="M381" s="46" t="s">
        <v>5456</v>
      </c>
      <c r="N381" s="44" t="s">
        <v>5644</v>
      </c>
      <c r="O381" s="45" t="s">
        <v>5453</v>
      </c>
      <c r="Q381" s="63" t="s">
        <v>290</v>
      </c>
      <c r="R381" s="63" t="s">
        <v>290</v>
      </c>
      <c r="S381" s="63" t="s">
        <v>290</v>
      </c>
      <c r="V381"/>
      <c r="W381"/>
    </row>
    <row r="382" spans="5:23" ht="23.45" customHeight="1" x14ac:dyDescent="0.25">
      <c r="E382"/>
      <c r="L382"/>
      <c r="M382" s="46" t="s">
        <v>5456</v>
      </c>
      <c r="N382" s="44" t="s">
        <v>5644</v>
      </c>
      <c r="O382" s="45" t="s">
        <v>5455</v>
      </c>
      <c r="Q382" s="63" t="s">
        <v>290</v>
      </c>
      <c r="R382" s="63" t="s">
        <v>290</v>
      </c>
      <c r="S382" s="63" t="s">
        <v>760</v>
      </c>
      <c r="V382"/>
      <c r="W382"/>
    </row>
    <row r="383" spans="5:23" ht="23.45" customHeight="1" x14ac:dyDescent="0.25">
      <c r="E383"/>
      <c r="L383"/>
      <c r="M383" s="46" t="s">
        <v>5457</v>
      </c>
      <c r="N383" s="44" t="s">
        <v>5741</v>
      </c>
      <c r="O383" s="45" t="s">
        <v>277</v>
      </c>
      <c r="Q383" s="63" t="s">
        <v>290</v>
      </c>
      <c r="R383" s="63" t="s">
        <v>290</v>
      </c>
      <c r="S383" s="63" t="s">
        <v>761</v>
      </c>
      <c r="V383"/>
      <c r="W383"/>
    </row>
    <row r="384" spans="5:23" ht="23.45" customHeight="1" x14ac:dyDescent="0.25">
      <c r="E384"/>
      <c r="L384"/>
      <c r="M384" s="46" t="s">
        <v>5457</v>
      </c>
      <c r="N384" s="44" t="s">
        <v>5741</v>
      </c>
      <c r="O384" s="45" t="s">
        <v>335</v>
      </c>
      <c r="Q384" s="63" t="s">
        <v>290</v>
      </c>
      <c r="R384" s="63" t="s">
        <v>290</v>
      </c>
      <c r="S384" s="63" t="s">
        <v>762</v>
      </c>
      <c r="V384"/>
      <c r="W384"/>
    </row>
    <row r="385" spans="5:23" ht="23.45" customHeight="1" x14ac:dyDescent="0.25">
      <c r="E385"/>
      <c r="L385"/>
      <c r="M385" s="46" t="s">
        <v>5458</v>
      </c>
      <c r="N385" s="44" t="s">
        <v>5645</v>
      </c>
      <c r="O385" s="45" t="s">
        <v>5459</v>
      </c>
      <c r="Q385" s="63" t="s">
        <v>290</v>
      </c>
      <c r="R385" s="63" t="s">
        <v>290</v>
      </c>
      <c r="S385" s="63" t="s">
        <v>763</v>
      </c>
      <c r="V385"/>
      <c r="W385"/>
    </row>
    <row r="386" spans="5:23" ht="23.45" customHeight="1" x14ac:dyDescent="0.25">
      <c r="E386"/>
      <c r="L386"/>
      <c r="M386" s="46" t="s">
        <v>5458</v>
      </c>
      <c r="N386" s="44" t="s">
        <v>5645</v>
      </c>
      <c r="O386" s="45" t="s">
        <v>5460</v>
      </c>
      <c r="Q386" s="63" t="s">
        <v>290</v>
      </c>
      <c r="R386" s="63" t="s">
        <v>290</v>
      </c>
      <c r="S386" s="63" t="s">
        <v>764</v>
      </c>
      <c r="V386"/>
      <c r="W386"/>
    </row>
    <row r="387" spans="5:23" ht="23.45" customHeight="1" x14ac:dyDescent="0.25">
      <c r="E387"/>
      <c r="L387"/>
      <c r="M387" s="46" t="s">
        <v>5458</v>
      </c>
      <c r="N387" s="44" t="s">
        <v>5645</v>
      </c>
      <c r="O387" s="45" t="s">
        <v>5461</v>
      </c>
      <c r="Q387" s="63" t="s">
        <v>290</v>
      </c>
      <c r="R387" s="63" t="s">
        <v>290</v>
      </c>
      <c r="S387" s="63" t="s">
        <v>765</v>
      </c>
      <c r="V387"/>
      <c r="W387"/>
    </row>
    <row r="388" spans="5:23" ht="23.45" customHeight="1" x14ac:dyDescent="0.25">
      <c r="E388"/>
      <c r="L388"/>
      <c r="M388" s="46" t="s">
        <v>5458</v>
      </c>
      <c r="N388" s="44" t="s">
        <v>5645</v>
      </c>
      <c r="O388" s="45" t="s">
        <v>5462</v>
      </c>
      <c r="Q388" s="63" t="s">
        <v>290</v>
      </c>
      <c r="R388" s="63" t="s">
        <v>290</v>
      </c>
      <c r="S388" s="63" t="s">
        <v>766</v>
      </c>
      <c r="V388"/>
      <c r="W388"/>
    </row>
    <row r="389" spans="5:23" ht="23.45" customHeight="1" x14ac:dyDescent="0.25">
      <c r="E389"/>
      <c r="L389"/>
      <c r="M389" s="46" t="s">
        <v>5458</v>
      </c>
      <c r="N389" s="44" t="s">
        <v>5645</v>
      </c>
      <c r="O389" s="45" t="s">
        <v>5463</v>
      </c>
      <c r="Q389" s="63" t="s">
        <v>290</v>
      </c>
      <c r="R389" s="63" t="s">
        <v>290</v>
      </c>
      <c r="S389" s="63" t="s">
        <v>767</v>
      </c>
      <c r="V389"/>
      <c r="W389"/>
    </row>
    <row r="390" spans="5:23" ht="23.45" customHeight="1" x14ac:dyDescent="0.25">
      <c r="E390"/>
      <c r="L390"/>
      <c r="M390" s="46" t="s">
        <v>5458</v>
      </c>
      <c r="N390" s="44" t="s">
        <v>5645</v>
      </c>
      <c r="O390" s="45" t="s">
        <v>5464</v>
      </c>
      <c r="Q390" s="63" t="s">
        <v>290</v>
      </c>
      <c r="R390" s="63" t="s">
        <v>290</v>
      </c>
      <c r="S390" s="63" t="s">
        <v>768</v>
      </c>
      <c r="V390"/>
      <c r="W390"/>
    </row>
    <row r="391" spans="5:23" ht="23.45" customHeight="1" x14ac:dyDescent="0.25">
      <c r="E391"/>
      <c r="L391"/>
      <c r="M391" s="46" t="s">
        <v>5458</v>
      </c>
      <c r="N391" s="44" t="s">
        <v>5645</v>
      </c>
      <c r="O391" s="45" t="s">
        <v>5465</v>
      </c>
      <c r="Q391" s="63" t="s">
        <v>290</v>
      </c>
      <c r="R391" s="63" t="s">
        <v>290</v>
      </c>
      <c r="S391" s="63" t="s">
        <v>769</v>
      </c>
      <c r="V391"/>
      <c r="W391"/>
    </row>
    <row r="392" spans="5:23" ht="23.45" customHeight="1" x14ac:dyDescent="0.25">
      <c r="E392"/>
      <c r="L392"/>
      <c r="M392" s="46" t="s">
        <v>5458</v>
      </c>
      <c r="N392" s="44" t="s">
        <v>5645</v>
      </c>
      <c r="O392" s="45" t="s">
        <v>5466</v>
      </c>
      <c r="Q392" s="63" t="s">
        <v>290</v>
      </c>
      <c r="R392" s="63" t="s">
        <v>290</v>
      </c>
      <c r="S392" s="63" t="s">
        <v>770</v>
      </c>
      <c r="V392"/>
      <c r="W392"/>
    </row>
    <row r="393" spans="5:23" ht="23.45" customHeight="1" x14ac:dyDescent="0.25">
      <c r="E393"/>
      <c r="L393"/>
      <c r="M393" s="46" t="s">
        <v>5458</v>
      </c>
      <c r="N393" s="44" t="s">
        <v>5645</v>
      </c>
      <c r="O393" s="45" t="s">
        <v>5467</v>
      </c>
      <c r="Q393" s="63" t="s">
        <v>290</v>
      </c>
      <c r="R393" s="63" t="s">
        <v>290</v>
      </c>
      <c r="S393" s="63" t="s">
        <v>771</v>
      </c>
      <c r="V393"/>
      <c r="W393"/>
    </row>
    <row r="394" spans="5:23" ht="23.45" customHeight="1" x14ac:dyDescent="0.25">
      <c r="E394"/>
      <c r="L394"/>
      <c r="M394" s="46" t="s">
        <v>5458</v>
      </c>
      <c r="N394" s="44" t="s">
        <v>5645</v>
      </c>
      <c r="O394" s="45" t="s">
        <v>5468</v>
      </c>
      <c r="Q394" s="63" t="s">
        <v>290</v>
      </c>
      <c r="R394" s="63" t="s">
        <v>772</v>
      </c>
      <c r="S394" s="63" t="s">
        <v>773</v>
      </c>
      <c r="V394"/>
      <c r="W394"/>
    </row>
    <row r="395" spans="5:23" ht="23.45" customHeight="1" x14ac:dyDescent="0.25">
      <c r="E395"/>
      <c r="L395"/>
      <c r="M395" s="46" t="s">
        <v>5458</v>
      </c>
      <c r="N395" s="44" t="s">
        <v>5645</v>
      </c>
      <c r="O395" s="45" t="s">
        <v>5469</v>
      </c>
      <c r="Q395" s="63" t="s">
        <v>290</v>
      </c>
      <c r="R395" s="63" t="s">
        <v>772</v>
      </c>
      <c r="S395" s="63" t="s">
        <v>774</v>
      </c>
      <c r="V395"/>
      <c r="W395"/>
    </row>
    <row r="396" spans="5:23" ht="23.45" customHeight="1" x14ac:dyDescent="0.25">
      <c r="E396"/>
      <c r="L396"/>
      <c r="M396" s="46" t="s">
        <v>5458</v>
      </c>
      <c r="N396" s="44" t="s">
        <v>5645</v>
      </c>
      <c r="O396" s="45" t="s">
        <v>5470</v>
      </c>
      <c r="Q396" s="63" t="s">
        <v>290</v>
      </c>
      <c r="R396" s="63" t="s">
        <v>772</v>
      </c>
      <c r="S396" s="63" t="s">
        <v>775</v>
      </c>
      <c r="V396"/>
      <c r="W396"/>
    </row>
    <row r="397" spans="5:23" ht="23.45" customHeight="1" x14ac:dyDescent="0.25">
      <c r="E397"/>
      <c r="L397"/>
      <c r="M397" s="46" t="s">
        <v>5458</v>
      </c>
      <c r="N397" s="44" t="s">
        <v>5645</v>
      </c>
      <c r="O397" s="45" t="s">
        <v>5471</v>
      </c>
      <c r="Q397" s="63" t="s">
        <v>290</v>
      </c>
      <c r="R397" s="63" t="s">
        <v>772</v>
      </c>
      <c r="S397" s="63" t="s">
        <v>195</v>
      </c>
      <c r="V397"/>
      <c r="W397"/>
    </row>
    <row r="398" spans="5:23" ht="23.45" customHeight="1" x14ac:dyDescent="0.25">
      <c r="E398"/>
      <c r="L398"/>
      <c r="M398" s="46" t="s">
        <v>5458</v>
      </c>
      <c r="N398" s="44" t="s">
        <v>5645</v>
      </c>
      <c r="O398" s="45" t="s">
        <v>5472</v>
      </c>
      <c r="Q398" s="63" t="s">
        <v>290</v>
      </c>
      <c r="R398" s="63" t="s">
        <v>772</v>
      </c>
      <c r="S398" s="63" t="s">
        <v>375</v>
      </c>
      <c r="V398"/>
      <c r="W398"/>
    </row>
    <row r="399" spans="5:23" ht="23.45" customHeight="1" x14ac:dyDescent="0.25">
      <c r="E399"/>
      <c r="L399"/>
      <c r="M399" s="46" t="s">
        <v>5458</v>
      </c>
      <c r="N399" s="44" t="s">
        <v>5645</v>
      </c>
      <c r="O399" s="45" t="s">
        <v>277</v>
      </c>
      <c r="Q399" s="63" t="s">
        <v>290</v>
      </c>
      <c r="R399" s="63" t="s">
        <v>514</v>
      </c>
      <c r="S399" s="63" t="s">
        <v>514</v>
      </c>
      <c r="V399"/>
      <c r="W399"/>
    </row>
    <row r="400" spans="5:23" ht="23.45" customHeight="1" x14ac:dyDescent="0.25">
      <c r="E400"/>
      <c r="L400"/>
      <c r="M400" s="46" t="s">
        <v>5458</v>
      </c>
      <c r="N400" s="44" t="s">
        <v>5645</v>
      </c>
      <c r="O400" s="45" t="s">
        <v>335</v>
      </c>
      <c r="Q400" s="63" t="s">
        <v>290</v>
      </c>
      <c r="R400" s="63" t="s">
        <v>514</v>
      </c>
      <c r="S400" s="63" t="s">
        <v>776</v>
      </c>
      <c r="V400"/>
      <c r="W400"/>
    </row>
    <row r="401" spans="5:23" ht="23.45" customHeight="1" x14ac:dyDescent="0.25">
      <c r="E401"/>
      <c r="L401"/>
      <c r="M401" s="46" t="s">
        <v>5473</v>
      </c>
      <c r="N401" s="44" t="s">
        <v>5646</v>
      </c>
      <c r="O401" s="45" t="s">
        <v>147</v>
      </c>
      <c r="Q401" s="63" t="s">
        <v>290</v>
      </c>
      <c r="R401" s="63" t="s">
        <v>514</v>
      </c>
      <c r="S401" s="63" t="s">
        <v>777</v>
      </c>
      <c r="V401"/>
      <c r="W401"/>
    </row>
    <row r="402" spans="5:23" ht="23.45" customHeight="1" x14ac:dyDescent="0.25">
      <c r="E402"/>
      <c r="L402"/>
      <c r="M402" s="46" t="s">
        <v>5473</v>
      </c>
      <c r="N402" s="44" t="s">
        <v>5646</v>
      </c>
      <c r="O402" s="45" t="s">
        <v>163</v>
      </c>
      <c r="Q402" s="63" t="s">
        <v>290</v>
      </c>
      <c r="R402" s="63" t="s">
        <v>514</v>
      </c>
      <c r="S402" s="63" t="s">
        <v>778</v>
      </c>
      <c r="V402"/>
      <c r="W402"/>
    </row>
    <row r="403" spans="5:23" ht="23.45" customHeight="1" x14ac:dyDescent="0.25">
      <c r="E403"/>
      <c r="L403"/>
      <c r="M403" s="46" t="s">
        <v>5473</v>
      </c>
      <c r="N403" s="44" t="s">
        <v>5646</v>
      </c>
      <c r="O403" s="45" t="s">
        <v>227</v>
      </c>
      <c r="Q403" s="63" t="s">
        <v>290</v>
      </c>
      <c r="R403" s="63" t="s">
        <v>514</v>
      </c>
      <c r="S403" s="63" t="s">
        <v>779</v>
      </c>
      <c r="V403"/>
      <c r="W403"/>
    </row>
    <row r="404" spans="5:23" ht="23.45" customHeight="1" x14ac:dyDescent="0.25">
      <c r="E404"/>
      <c r="L404"/>
      <c r="M404" s="46" t="s">
        <v>5473</v>
      </c>
      <c r="N404" s="44" t="s">
        <v>5646</v>
      </c>
      <c r="O404" s="45" t="s">
        <v>5474</v>
      </c>
      <c r="Q404" s="63" t="s">
        <v>290</v>
      </c>
      <c r="R404" s="63" t="s">
        <v>514</v>
      </c>
      <c r="S404" s="63" t="s">
        <v>780</v>
      </c>
      <c r="V404"/>
      <c r="W404"/>
    </row>
    <row r="405" spans="5:23" ht="23.45" customHeight="1" x14ac:dyDescent="0.25">
      <c r="E405"/>
      <c r="L405"/>
      <c r="M405" s="46" t="s">
        <v>5473</v>
      </c>
      <c r="N405" s="44" t="s">
        <v>5646</v>
      </c>
      <c r="O405" s="45" t="s">
        <v>237</v>
      </c>
      <c r="Q405" s="63" t="s">
        <v>290</v>
      </c>
      <c r="R405" s="63" t="s">
        <v>514</v>
      </c>
      <c r="S405" s="63" t="s">
        <v>781</v>
      </c>
      <c r="V405"/>
      <c r="W405"/>
    </row>
    <row r="406" spans="5:23" ht="23.45" customHeight="1" x14ac:dyDescent="0.25">
      <c r="E406"/>
      <c r="L406"/>
      <c r="M406" s="46" t="s">
        <v>5473</v>
      </c>
      <c r="N406" s="44" t="s">
        <v>5646</v>
      </c>
      <c r="O406" s="45" t="s">
        <v>240</v>
      </c>
      <c r="Q406" s="63" t="s">
        <v>290</v>
      </c>
      <c r="R406" s="63" t="s">
        <v>514</v>
      </c>
      <c r="S406" s="63" t="s">
        <v>782</v>
      </c>
      <c r="V406"/>
      <c r="W406"/>
    </row>
    <row r="407" spans="5:23" ht="23.45" customHeight="1" x14ac:dyDescent="0.25">
      <c r="E407"/>
      <c r="L407"/>
      <c r="M407" s="46" t="s">
        <v>5473</v>
      </c>
      <c r="N407" s="44" t="s">
        <v>5646</v>
      </c>
      <c r="O407" s="45" t="s">
        <v>243</v>
      </c>
      <c r="Q407" s="63" t="s">
        <v>290</v>
      </c>
      <c r="R407" s="63" t="s">
        <v>783</v>
      </c>
      <c r="S407" s="63" t="s">
        <v>784</v>
      </c>
      <c r="V407"/>
      <c r="W407"/>
    </row>
    <row r="408" spans="5:23" ht="23.45" customHeight="1" x14ac:dyDescent="0.25">
      <c r="E408"/>
      <c r="L408"/>
      <c r="M408" s="46" t="s">
        <v>5473</v>
      </c>
      <c r="N408" s="44" t="s">
        <v>5646</v>
      </c>
      <c r="O408" s="45" t="s">
        <v>251</v>
      </c>
      <c r="Q408" s="63" t="s">
        <v>290</v>
      </c>
      <c r="R408" s="63" t="s">
        <v>783</v>
      </c>
      <c r="S408" s="63" t="s">
        <v>785</v>
      </c>
      <c r="V408"/>
      <c r="W408"/>
    </row>
    <row r="409" spans="5:23" ht="23.45" customHeight="1" x14ac:dyDescent="0.25">
      <c r="E409"/>
      <c r="L409"/>
      <c r="M409" s="46" t="s">
        <v>5473</v>
      </c>
      <c r="N409" s="44" t="s">
        <v>5646</v>
      </c>
      <c r="O409" s="45" t="s">
        <v>253</v>
      </c>
      <c r="Q409" s="63" t="s">
        <v>290</v>
      </c>
      <c r="R409" s="63" t="s">
        <v>783</v>
      </c>
      <c r="S409" s="63" t="s">
        <v>341</v>
      </c>
      <c r="V409"/>
      <c r="W409"/>
    </row>
    <row r="410" spans="5:23" ht="23.45" customHeight="1" x14ac:dyDescent="0.25">
      <c r="E410"/>
      <c r="L410"/>
      <c r="M410" s="46" t="s">
        <v>5473</v>
      </c>
      <c r="N410" s="44" t="s">
        <v>5646</v>
      </c>
      <c r="O410" s="45" t="s">
        <v>271</v>
      </c>
      <c r="Q410" s="63" t="s">
        <v>290</v>
      </c>
      <c r="R410" s="63" t="s">
        <v>786</v>
      </c>
      <c r="S410" s="63" t="s">
        <v>787</v>
      </c>
      <c r="V410"/>
      <c r="W410"/>
    </row>
    <row r="411" spans="5:23" ht="23.45" customHeight="1" x14ac:dyDescent="0.25">
      <c r="E411"/>
      <c r="L411"/>
      <c r="M411" s="46" t="s">
        <v>5473</v>
      </c>
      <c r="N411" s="44" t="s">
        <v>5646</v>
      </c>
      <c r="O411" s="45" t="s">
        <v>274</v>
      </c>
      <c r="Q411" s="63" t="s">
        <v>290</v>
      </c>
      <c r="R411" s="63" t="s">
        <v>786</v>
      </c>
      <c r="S411" s="63" t="s">
        <v>788</v>
      </c>
      <c r="V411"/>
      <c r="W411"/>
    </row>
    <row r="412" spans="5:23" ht="23.45" customHeight="1" x14ac:dyDescent="0.25">
      <c r="E412"/>
      <c r="L412"/>
      <c r="M412" s="46" t="s">
        <v>5473</v>
      </c>
      <c r="N412" s="44" t="s">
        <v>5646</v>
      </c>
      <c r="O412" s="45" t="s">
        <v>277</v>
      </c>
      <c r="Q412" s="63" t="s">
        <v>290</v>
      </c>
      <c r="R412" s="63" t="s">
        <v>786</v>
      </c>
      <c r="S412" s="63" t="s">
        <v>789</v>
      </c>
      <c r="V412"/>
      <c r="W412"/>
    </row>
    <row r="413" spans="5:23" ht="23.45" customHeight="1" x14ac:dyDescent="0.25">
      <c r="E413"/>
      <c r="L413"/>
      <c r="M413" s="44" t="s">
        <v>5475</v>
      </c>
      <c r="N413" s="44" t="s">
        <v>5647</v>
      </c>
      <c r="O413" s="45" t="s">
        <v>5476</v>
      </c>
      <c r="Q413" s="63" t="s">
        <v>290</v>
      </c>
      <c r="R413" s="63" t="s">
        <v>786</v>
      </c>
      <c r="S413" s="63" t="s">
        <v>790</v>
      </c>
      <c r="V413"/>
      <c r="W413"/>
    </row>
    <row r="414" spans="5:23" ht="23.45" customHeight="1" x14ac:dyDescent="0.25">
      <c r="E414"/>
      <c r="L414"/>
      <c r="M414" s="44" t="s">
        <v>5475</v>
      </c>
      <c r="N414" s="44" t="s">
        <v>5647</v>
      </c>
      <c r="O414" s="45" t="s">
        <v>147</v>
      </c>
      <c r="Q414" s="63" t="s">
        <v>290</v>
      </c>
      <c r="R414" s="63" t="s">
        <v>786</v>
      </c>
      <c r="S414" s="63" t="s">
        <v>791</v>
      </c>
      <c r="V414"/>
      <c r="W414"/>
    </row>
    <row r="415" spans="5:23" ht="23.45" customHeight="1" x14ac:dyDescent="0.25">
      <c r="E415"/>
      <c r="L415"/>
      <c r="M415" s="44" t="s">
        <v>5475</v>
      </c>
      <c r="N415" s="44" t="s">
        <v>5647</v>
      </c>
      <c r="O415" s="45" t="s">
        <v>163</v>
      </c>
      <c r="Q415" s="63" t="s">
        <v>290</v>
      </c>
      <c r="R415" s="63" t="s">
        <v>239</v>
      </c>
      <c r="S415" s="63" t="s">
        <v>792</v>
      </c>
      <c r="V415"/>
      <c r="W415"/>
    </row>
    <row r="416" spans="5:23" ht="23.45" customHeight="1" x14ac:dyDescent="0.25">
      <c r="E416"/>
      <c r="L416"/>
      <c r="M416" s="44" t="s">
        <v>5475</v>
      </c>
      <c r="N416" s="44" t="s">
        <v>5647</v>
      </c>
      <c r="O416" s="45" t="s">
        <v>227</v>
      </c>
      <c r="Q416" s="63" t="s">
        <v>290</v>
      </c>
      <c r="R416" s="63" t="s">
        <v>239</v>
      </c>
      <c r="S416" s="63" t="s">
        <v>793</v>
      </c>
      <c r="V416"/>
      <c r="W416"/>
    </row>
    <row r="417" spans="5:23" ht="23.45" customHeight="1" x14ac:dyDescent="0.25">
      <c r="E417"/>
      <c r="L417"/>
      <c r="M417" s="44" t="s">
        <v>5475</v>
      </c>
      <c r="N417" s="44" t="s">
        <v>5647</v>
      </c>
      <c r="O417" s="45" t="s">
        <v>5474</v>
      </c>
      <c r="Q417" s="63" t="s">
        <v>290</v>
      </c>
      <c r="R417" s="63" t="s">
        <v>239</v>
      </c>
      <c r="S417" s="63" t="s">
        <v>794</v>
      </c>
      <c r="V417"/>
      <c r="W417"/>
    </row>
    <row r="418" spans="5:23" ht="23.45" customHeight="1" x14ac:dyDescent="0.25">
      <c r="E418"/>
      <c r="L418"/>
      <c r="M418" s="44" t="s">
        <v>5475</v>
      </c>
      <c r="N418" s="44" t="s">
        <v>5647</v>
      </c>
      <c r="O418" s="45" t="s">
        <v>237</v>
      </c>
      <c r="Q418" s="63" t="s">
        <v>290</v>
      </c>
      <c r="R418" s="63" t="s">
        <v>795</v>
      </c>
      <c r="S418" s="63" t="s">
        <v>795</v>
      </c>
      <c r="V418"/>
      <c r="W418"/>
    </row>
    <row r="419" spans="5:23" ht="23.45" customHeight="1" x14ac:dyDescent="0.25">
      <c r="E419"/>
      <c r="L419"/>
      <c r="M419" s="44" t="s">
        <v>5475</v>
      </c>
      <c r="N419" s="44" t="s">
        <v>5647</v>
      </c>
      <c r="O419" s="45" t="s">
        <v>240</v>
      </c>
      <c r="Q419" s="63" t="s">
        <v>290</v>
      </c>
      <c r="R419" s="63" t="s">
        <v>795</v>
      </c>
      <c r="S419" s="63" t="s">
        <v>796</v>
      </c>
      <c r="V419"/>
      <c r="W419"/>
    </row>
    <row r="420" spans="5:23" ht="23.45" customHeight="1" x14ac:dyDescent="0.25">
      <c r="E420"/>
      <c r="L420"/>
      <c r="M420" s="44" t="s">
        <v>5475</v>
      </c>
      <c r="N420" s="44" t="s">
        <v>5647</v>
      </c>
      <c r="O420" s="45" t="s">
        <v>243</v>
      </c>
      <c r="Q420" s="63" t="s">
        <v>290</v>
      </c>
      <c r="R420" s="63" t="s">
        <v>795</v>
      </c>
      <c r="S420" s="63" t="s">
        <v>797</v>
      </c>
      <c r="V420"/>
      <c r="W420"/>
    </row>
    <row r="421" spans="5:23" ht="23.45" customHeight="1" x14ac:dyDescent="0.25">
      <c r="E421"/>
      <c r="L421"/>
      <c r="M421" s="44" t="s">
        <v>5475</v>
      </c>
      <c r="N421" s="44" t="s">
        <v>5647</v>
      </c>
      <c r="O421" s="45" t="s">
        <v>251</v>
      </c>
      <c r="Q421" s="63" t="s">
        <v>290</v>
      </c>
      <c r="R421" s="63" t="s">
        <v>795</v>
      </c>
      <c r="S421" s="63" t="s">
        <v>798</v>
      </c>
      <c r="V421"/>
      <c r="W421"/>
    </row>
    <row r="422" spans="5:23" ht="23.45" customHeight="1" x14ac:dyDescent="0.25">
      <c r="E422"/>
      <c r="L422"/>
      <c r="M422" s="44" t="s">
        <v>5475</v>
      </c>
      <c r="N422" s="44" t="s">
        <v>5647</v>
      </c>
      <c r="O422" s="45" t="s">
        <v>5477</v>
      </c>
      <c r="Q422" s="63" t="s">
        <v>290</v>
      </c>
      <c r="R422" s="63" t="s">
        <v>799</v>
      </c>
      <c r="S422" s="63" t="s">
        <v>800</v>
      </c>
      <c r="V422"/>
      <c r="W422"/>
    </row>
    <row r="423" spans="5:23" ht="23.45" customHeight="1" x14ac:dyDescent="0.25">
      <c r="E423"/>
      <c r="L423"/>
      <c r="M423" s="44" t="s">
        <v>5475</v>
      </c>
      <c r="N423" s="44" t="s">
        <v>5647</v>
      </c>
      <c r="O423" s="45" t="s">
        <v>253</v>
      </c>
      <c r="Q423" s="63" t="s">
        <v>290</v>
      </c>
      <c r="R423" s="63" t="s">
        <v>799</v>
      </c>
      <c r="S423" s="63" t="s">
        <v>801</v>
      </c>
      <c r="V423"/>
      <c r="W423"/>
    </row>
    <row r="424" spans="5:23" ht="23.45" customHeight="1" x14ac:dyDescent="0.25">
      <c r="E424"/>
      <c r="L424"/>
      <c r="M424" s="44" t="s">
        <v>5475</v>
      </c>
      <c r="N424" s="44" t="s">
        <v>5647</v>
      </c>
      <c r="O424" s="45" t="s">
        <v>271</v>
      </c>
      <c r="Q424" s="63" t="s">
        <v>290</v>
      </c>
      <c r="R424" s="63" t="s">
        <v>799</v>
      </c>
      <c r="S424" s="63" t="s">
        <v>802</v>
      </c>
      <c r="V424"/>
      <c r="W424"/>
    </row>
    <row r="425" spans="5:23" ht="23.45" customHeight="1" x14ac:dyDescent="0.25">
      <c r="E425"/>
      <c r="L425"/>
      <c r="M425" s="44" t="s">
        <v>5475</v>
      </c>
      <c r="N425" s="44" t="s">
        <v>5647</v>
      </c>
      <c r="O425" s="45" t="s">
        <v>274</v>
      </c>
      <c r="Q425" s="63" t="s">
        <v>290</v>
      </c>
      <c r="R425" s="63" t="s">
        <v>799</v>
      </c>
      <c r="S425" s="63" t="s">
        <v>803</v>
      </c>
      <c r="V425"/>
      <c r="W425"/>
    </row>
    <row r="426" spans="5:23" ht="23.45" customHeight="1" x14ac:dyDescent="0.25">
      <c r="E426"/>
      <c r="L426"/>
      <c r="M426" s="44" t="s">
        <v>5475</v>
      </c>
      <c r="N426" s="44" t="s">
        <v>5647</v>
      </c>
      <c r="O426" s="45" t="s">
        <v>277</v>
      </c>
      <c r="Q426" s="63" t="s">
        <v>290</v>
      </c>
      <c r="R426" s="63" t="s">
        <v>799</v>
      </c>
      <c r="S426" s="63" t="s">
        <v>804</v>
      </c>
      <c r="V426"/>
      <c r="W426"/>
    </row>
    <row r="427" spans="5:23" ht="23.45" customHeight="1" x14ac:dyDescent="0.25">
      <c r="E427"/>
      <c r="L427"/>
      <c r="M427" s="44" t="s">
        <v>5478</v>
      </c>
      <c r="N427" s="44" t="s">
        <v>5648</v>
      </c>
      <c r="O427" s="45" t="s">
        <v>163</v>
      </c>
      <c r="Q427" s="63" t="s">
        <v>290</v>
      </c>
      <c r="R427" s="63" t="s">
        <v>805</v>
      </c>
      <c r="S427" s="63" t="s">
        <v>805</v>
      </c>
      <c r="V427"/>
      <c r="W427"/>
    </row>
    <row r="428" spans="5:23" ht="23.45" customHeight="1" x14ac:dyDescent="0.25">
      <c r="E428"/>
      <c r="L428"/>
      <c r="M428" s="44" t="s">
        <v>5478</v>
      </c>
      <c r="N428" s="44" t="s">
        <v>5648</v>
      </c>
      <c r="O428" s="45" t="s">
        <v>251</v>
      </c>
      <c r="Q428" s="63" t="s">
        <v>290</v>
      </c>
      <c r="R428" s="63" t="s">
        <v>806</v>
      </c>
      <c r="S428" s="63" t="s">
        <v>807</v>
      </c>
      <c r="V428"/>
      <c r="W428"/>
    </row>
    <row r="429" spans="5:23" ht="23.45" customHeight="1" x14ac:dyDescent="0.25">
      <c r="E429"/>
      <c r="L429"/>
      <c r="M429" s="44" t="s">
        <v>5478</v>
      </c>
      <c r="N429" s="44" t="s">
        <v>5648</v>
      </c>
      <c r="O429" s="45" t="s">
        <v>253</v>
      </c>
      <c r="Q429" s="63" t="s">
        <v>290</v>
      </c>
      <c r="R429" s="63" t="s">
        <v>806</v>
      </c>
      <c r="S429" s="63" t="s">
        <v>808</v>
      </c>
      <c r="V429"/>
      <c r="W429"/>
    </row>
    <row r="430" spans="5:23" ht="23.45" customHeight="1" x14ac:dyDescent="0.25">
      <c r="E430"/>
      <c r="L430"/>
      <c r="M430" s="44" t="s">
        <v>5479</v>
      </c>
      <c r="N430" s="44" t="s">
        <v>5649</v>
      </c>
      <c r="O430" s="45" t="s">
        <v>251</v>
      </c>
      <c r="Q430" s="63" t="s">
        <v>290</v>
      </c>
      <c r="R430" s="63" t="s">
        <v>806</v>
      </c>
      <c r="S430" s="63" t="s">
        <v>809</v>
      </c>
      <c r="V430"/>
      <c r="W430"/>
    </row>
    <row r="431" spans="5:23" ht="23.45" customHeight="1" x14ac:dyDescent="0.25">
      <c r="E431"/>
      <c r="L431"/>
      <c r="M431" s="44" t="s">
        <v>5479</v>
      </c>
      <c r="N431" s="44" t="s">
        <v>5649</v>
      </c>
      <c r="O431" s="45" t="s">
        <v>335</v>
      </c>
      <c r="Q431" s="63" t="s">
        <v>290</v>
      </c>
      <c r="R431" s="63" t="s">
        <v>806</v>
      </c>
      <c r="S431" s="63" t="s">
        <v>810</v>
      </c>
      <c r="V431"/>
      <c r="W431"/>
    </row>
    <row r="432" spans="5:23" ht="23.45" customHeight="1" x14ac:dyDescent="0.25">
      <c r="E432"/>
      <c r="L432"/>
      <c r="M432" s="46" t="s">
        <v>5480</v>
      </c>
      <c r="N432" s="44" t="s">
        <v>5650</v>
      </c>
      <c r="O432" s="45" t="s">
        <v>335</v>
      </c>
      <c r="Q432" s="63" t="s">
        <v>290</v>
      </c>
      <c r="R432" s="63" t="s">
        <v>811</v>
      </c>
      <c r="S432" s="63" t="s">
        <v>812</v>
      </c>
      <c r="V432"/>
      <c r="W432"/>
    </row>
    <row r="433" spans="5:23" ht="23.45" customHeight="1" x14ac:dyDescent="0.25">
      <c r="E433"/>
      <c r="L433"/>
      <c r="M433" s="46" t="s">
        <v>5481</v>
      </c>
      <c r="N433" s="44" t="s">
        <v>5651</v>
      </c>
      <c r="O433" s="45" t="s">
        <v>123</v>
      </c>
      <c r="Q433" s="63" t="s">
        <v>290</v>
      </c>
      <c r="R433" s="63" t="s">
        <v>811</v>
      </c>
      <c r="S433" s="63" t="s">
        <v>813</v>
      </c>
      <c r="V433"/>
      <c r="W433"/>
    </row>
    <row r="434" spans="5:23" ht="23.45" customHeight="1" x14ac:dyDescent="0.25">
      <c r="E434"/>
      <c r="L434"/>
      <c r="M434" s="46" t="s">
        <v>5481</v>
      </c>
      <c r="N434" s="44" t="s">
        <v>5651</v>
      </c>
      <c r="O434" s="45" t="s">
        <v>131</v>
      </c>
      <c r="Q434" s="63" t="s">
        <v>267</v>
      </c>
      <c r="R434" s="63" t="s">
        <v>267</v>
      </c>
      <c r="S434" s="63" t="s">
        <v>267</v>
      </c>
      <c r="V434"/>
      <c r="W434"/>
    </row>
    <row r="435" spans="5:23" ht="23.45" customHeight="1" x14ac:dyDescent="0.25">
      <c r="E435"/>
      <c r="L435"/>
      <c r="M435" s="46" t="s">
        <v>5481</v>
      </c>
      <c r="N435" s="44" t="s">
        <v>5651</v>
      </c>
      <c r="O435" s="45" t="s">
        <v>204</v>
      </c>
      <c r="Q435" s="63" t="s">
        <v>267</v>
      </c>
      <c r="R435" s="63" t="s">
        <v>267</v>
      </c>
      <c r="S435" s="63" t="s">
        <v>814</v>
      </c>
      <c r="V435"/>
      <c r="W435"/>
    </row>
    <row r="436" spans="5:23" ht="23.45" customHeight="1" x14ac:dyDescent="0.25">
      <c r="E436"/>
      <c r="L436"/>
      <c r="M436" s="46" t="s">
        <v>5481</v>
      </c>
      <c r="N436" s="44" t="s">
        <v>5651</v>
      </c>
      <c r="O436" s="45" t="s">
        <v>207</v>
      </c>
      <c r="Q436" s="63" t="s">
        <v>267</v>
      </c>
      <c r="R436" s="63" t="s">
        <v>267</v>
      </c>
      <c r="S436" s="63" t="s">
        <v>815</v>
      </c>
      <c r="V436"/>
      <c r="W436"/>
    </row>
    <row r="437" spans="5:23" ht="23.45" customHeight="1" x14ac:dyDescent="0.25">
      <c r="E437"/>
      <c r="L437"/>
      <c r="M437" s="46" t="s">
        <v>5481</v>
      </c>
      <c r="N437" s="44" t="s">
        <v>5651</v>
      </c>
      <c r="O437" s="45" t="s">
        <v>258</v>
      </c>
      <c r="Q437" s="63" t="s">
        <v>267</v>
      </c>
      <c r="R437" s="63" t="s">
        <v>267</v>
      </c>
      <c r="S437" s="63" t="s">
        <v>816</v>
      </c>
      <c r="V437"/>
      <c r="W437"/>
    </row>
    <row r="438" spans="5:23" ht="23.45" customHeight="1" x14ac:dyDescent="0.25">
      <c r="E438"/>
      <c r="L438"/>
      <c r="M438" s="46" t="s">
        <v>5482</v>
      </c>
      <c r="N438" s="44" t="s">
        <v>5652</v>
      </c>
      <c r="O438" s="45" t="s">
        <v>123</v>
      </c>
      <c r="Q438" s="63" t="s">
        <v>267</v>
      </c>
      <c r="R438" s="63" t="s">
        <v>817</v>
      </c>
      <c r="S438" s="63" t="s">
        <v>257</v>
      </c>
      <c r="V438"/>
      <c r="W438"/>
    </row>
    <row r="439" spans="5:23" ht="23.45" customHeight="1" x14ac:dyDescent="0.25">
      <c r="E439"/>
      <c r="L439"/>
      <c r="M439" s="46" t="s">
        <v>5482</v>
      </c>
      <c r="N439" s="44" t="s">
        <v>5652</v>
      </c>
      <c r="O439" s="45" t="s">
        <v>131</v>
      </c>
      <c r="Q439" s="63" t="s">
        <v>267</v>
      </c>
      <c r="R439" s="63" t="s">
        <v>817</v>
      </c>
      <c r="S439" s="63" t="s">
        <v>818</v>
      </c>
      <c r="V439"/>
      <c r="W439"/>
    </row>
    <row r="440" spans="5:23" ht="23.45" customHeight="1" x14ac:dyDescent="0.25">
      <c r="E440"/>
      <c r="L440"/>
      <c r="M440" s="46" t="s">
        <v>5482</v>
      </c>
      <c r="N440" s="44" t="s">
        <v>5652</v>
      </c>
      <c r="O440" s="45" t="s">
        <v>204</v>
      </c>
      <c r="Q440" s="63" t="s">
        <v>267</v>
      </c>
      <c r="R440" s="63" t="s">
        <v>817</v>
      </c>
      <c r="S440" s="63" t="s">
        <v>819</v>
      </c>
      <c r="V440"/>
      <c r="W440"/>
    </row>
    <row r="441" spans="5:23" ht="23.45" customHeight="1" x14ac:dyDescent="0.25">
      <c r="E441"/>
      <c r="L441"/>
      <c r="M441" s="46" t="s">
        <v>5482</v>
      </c>
      <c r="N441" s="44" t="s">
        <v>5652</v>
      </c>
      <c r="O441" s="45" t="s">
        <v>207</v>
      </c>
      <c r="Q441" s="63" t="s">
        <v>267</v>
      </c>
      <c r="R441" s="63" t="s">
        <v>817</v>
      </c>
      <c r="S441" s="63" t="s">
        <v>820</v>
      </c>
      <c r="V441"/>
      <c r="W441"/>
    </row>
    <row r="442" spans="5:23" ht="23.45" customHeight="1" x14ac:dyDescent="0.25">
      <c r="E442"/>
      <c r="L442"/>
      <c r="M442" s="46" t="s">
        <v>5482</v>
      </c>
      <c r="N442" s="44" t="s">
        <v>5652</v>
      </c>
      <c r="O442" s="45" t="s">
        <v>322</v>
      </c>
      <c r="Q442" s="63" t="s">
        <v>267</v>
      </c>
      <c r="R442" s="63" t="s">
        <v>817</v>
      </c>
      <c r="S442" s="63" t="s">
        <v>821</v>
      </c>
      <c r="V442"/>
      <c r="W442"/>
    </row>
    <row r="443" spans="5:23" ht="23.45" customHeight="1" x14ac:dyDescent="0.25">
      <c r="E443"/>
      <c r="L443"/>
      <c r="M443" s="46" t="s">
        <v>5482</v>
      </c>
      <c r="N443" s="44" t="s">
        <v>5652</v>
      </c>
      <c r="O443" s="45" t="s">
        <v>258</v>
      </c>
      <c r="Q443" s="63" t="s">
        <v>267</v>
      </c>
      <c r="R443" s="63" t="s">
        <v>817</v>
      </c>
      <c r="S443" s="63" t="s">
        <v>739</v>
      </c>
      <c r="V443"/>
      <c r="W443"/>
    </row>
    <row r="444" spans="5:23" ht="23.45" customHeight="1" x14ac:dyDescent="0.25">
      <c r="E444"/>
      <c r="L444"/>
      <c r="M444" s="46" t="s">
        <v>5483</v>
      </c>
      <c r="N444" s="44" t="s">
        <v>5742</v>
      </c>
      <c r="O444" s="45" t="s">
        <v>5484</v>
      </c>
      <c r="Q444" s="63" t="s">
        <v>267</v>
      </c>
      <c r="R444" s="63" t="s">
        <v>822</v>
      </c>
      <c r="S444" s="63" t="s">
        <v>822</v>
      </c>
      <c r="V444"/>
      <c r="W444"/>
    </row>
    <row r="445" spans="5:23" ht="23.45" customHeight="1" x14ac:dyDescent="0.25">
      <c r="E445"/>
      <c r="L445"/>
      <c r="M445" s="46" t="s">
        <v>5483</v>
      </c>
      <c r="N445" s="44" t="s">
        <v>5742</v>
      </c>
      <c r="O445" s="45" t="s">
        <v>5485</v>
      </c>
      <c r="Q445" s="63" t="s">
        <v>267</v>
      </c>
      <c r="R445" s="63" t="s">
        <v>822</v>
      </c>
      <c r="S445" s="63" t="s">
        <v>823</v>
      </c>
      <c r="V445"/>
      <c r="W445"/>
    </row>
    <row r="446" spans="5:23" ht="23.45" customHeight="1" x14ac:dyDescent="0.25">
      <c r="E446"/>
      <c r="L446"/>
      <c r="M446" s="46" t="s">
        <v>5483</v>
      </c>
      <c r="N446" s="44" t="s">
        <v>5742</v>
      </c>
      <c r="O446" s="45" t="s">
        <v>5486</v>
      </c>
      <c r="Q446" s="63" t="s">
        <v>267</v>
      </c>
      <c r="R446" s="63" t="s">
        <v>822</v>
      </c>
      <c r="S446" s="63" t="s">
        <v>824</v>
      </c>
      <c r="V446"/>
      <c r="W446"/>
    </row>
    <row r="447" spans="5:23" ht="23.45" customHeight="1" x14ac:dyDescent="0.25">
      <c r="E447"/>
      <c r="L447"/>
      <c r="M447" s="46" t="s">
        <v>5483</v>
      </c>
      <c r="N447" s="44" t="s">
        <v>5742</v>
      </c>
      <c r="O447" s="45" t="s">
        <v>5446</v>
      </c>
      <c r="Q447" s="63" t="s">
        <v>267</v>
      </c>
      <c r="R447" s="63" t="s">
        <v>822</v>
      </c>
      <c r="S447" s="63" t="s">
        <v>825</v>
      </c>
      <c r="V447"/>
      <c r="W447"/>
    </row>
    <row r="448" spans="5:23" ht="23.45" customHeight="1" x14ac:dyDescent="0.25">
      <c r="E448"/>
      <c r="L448"/>
      <c r="M448" s="46" t="s">
        <v>5483</v>
      </c>
      <c r="N448" s="44" t="s">
        <v>5742</v>
      </c>
      <c r="O448" s="45" t="s">
        <v>5487</v>
      </c>
      <c r="Q448" s="63" t="s">
        <v>267</v>
      </c>
      <c r="R448" s="63" t="s">
        <v>822</v>
      </c>
      <c r="S448" s="63" t="s">
        <v>826</v>
      </c>
      <c r="V448"/>
      <c r="W448"/>
    </row>
    <row r="449" spans="5:23" ht="23.45" customHeight="1" x14ac:dyDescent="0.25">
      <c r="E449"/>
      <c r="L449"/>
      <c r="M449" s="46" t="s">
        <v>5483</v>
      </c>
      <c r="N449" s="44" t="s">
        <v>5742</v>
      </c>
      <c r="O449" s="45" t="s">
        <v>5488</v>
      </c>
      <c r="Q449" s="63" t="s">
        <v>267</v>
      </c>
      <c r="R449" s="63" t="s">
        <v>822</v>
      </c>
      <c r="S449" s="63" t="s">
        <v>827</v>
      </c>
      <c r="V449"/>
      <c r="W449"/>
    </row>
    <row r="450" spans="5:23" ht="23.45" customHeight="1" x14ac:dyDescent="0.25">
      <c r="E450"/>
      <c r="L450"/>
      <c r="M450" s="46" t="s">
        <v>5483</v>
      </c>
      <c r="N450" s="44" t="s">
        <v>5742</v>
      </c>
      <c r="O450" s="45" t="s">
        <v>5489</v>
      </c>
      <c r="Q450" s="63" t="s">
        <v>267</v>
      </c>
      <c r="R450" s="63" t="s">
        <v>828</v>
      </c>
      <c r="S450" s="63" t="s">
        <v>829</v>
      </c>
      <c r="V450"/>
      <c r="W450"/>
    </row>
    <row r="451" spans="5:23" ht="23.45" customHeight="1" x14ac:dyDescent="0.25">
      <c r="E451"/>
      <c r="L451"/>
      <c r="M451" s="46" t="s">
        <v>5483</v>
      </c>
      <c r="N451" s="44" t="s">
        <v>5742</v>
      </c>
      <c r="O451" s="45" t="s">
        <v>123</v>
      </c>
      <c r="Q451" s="63" t="s">
        <v>267</v>
      </c>
      <c r="R451" s="63" t="s">
        <v>828</v>
      </c>
      <c r="S451" s="63" t="s">
        <v>830</v>
      </c>
      <c r="V451"/>
      <c r="W451"/>
    </row>
    <row r="452" spans="5:23" ht="23.45" customHeight="1" x14ac:dyDescent="0.25">
      <c r="E452"/>
      <c r="L452"/>
      <c r="M452" s="46" t="s">
        <v>5483</v>
      </c>
      <c r="N452" s="44" t="s">
        <v>5742</v>
      </c>
      <c r="O452" s="45" t="s">
        <v>131</v>
      </c>
      <c r="Q452" s="63" t="s">
        <v>267</v>
      </c>
      <c r="R452" s="63" t="s">
        <v>828</v>
      </c>
      <c r="S452" s="63" t="s">
        <v>831</v>
      </c>
      <c r="V452"/>
      <c r="W452"/>
    </row>
    <row r="453" spans="5:23" ht="23.45" customHeight="1" x14ac:dyDescent="0.25">
      <c r="E453"/>
      <c r="L453"/>
      <c r="M453" s="46" t="s">
        <v>5483</v>
      </c>
      <c r="N453" s="44" t="s">
        <v>5742</v>
      </c>
      <c r="O453" s="45" t="s">
        <v>5490</v>
      </c>
      <c r="Q453" s="63" t="s">
        <v>267</v>
      </c>
      <c r="R453" s="63" t="s">
        <v>832</v>
      </c>
      <c r="S453" s="63" t="s">
        <v>832</v>
      </c>
      <c r="V453"/>
      <c r="W453"/>
    </row>
    <row r="454" spans="5:23" ht="23.45" customHeight="1" x14ac:dyDescent="0.25">
      <c r="E454"/>
      <c r="L454"/>
      <c r="M454" s="46" t="s">
        <v>5483</v>
      </c>
      <c r="N454" s="44" t="s">
        <v>5742</v>
      </c>
      <c r="O454" s="45" t="s">
        <v>5491</v>
      </c>
      <c r="Q454" s="63" t="s">
        <v>267</v>
      </c>
      <c r="R454" s="63" t="s">
        <v>832</v>
      </c>
      <c r="S454" s="63" t="s">
        <v>833</v>
      </c>
      <c r="V454"/>
      <c r="W454"/>
    </row>
    <row r="455" spans="5:23" ht="23.45" customHeight="1" x14ac:dyDescent="0.25">
      <c r="E455"/>
      <c r="L455"/>
      <c r="M455" s="46" t="s">
        <v>5483</v>
      </c>
      <c r="N455" s="44" t="s">
        <v>5742</v>
      </c>
      <c r="O455" s="45" t="s">
        <v>5492</v>
      </c>
      <c r="Q455" s="63" t="s">
        <v>267</v>
      </c>
      <c r="R455" s="63" t="s">
        <v>832</v>
      </c>
      <c r="S455" s="63" t="s">
        <v>834</v>
      </c>
      <c r="V455"/>
      <c r="W455"/>
    </row>
    <row r="456" spans="5:23" ht="23.45" customHeight="1" x14ac:dyDescent="0.25">
      <c r="E456"/>
      <c r="L456"/>
      <c r="M456" s="46" t="s">
        <v>5483</v>
      </c>
      <c r="N456" s="44" t="s">
        <v>5742</v>
      </c>
      <c r="O456" s="45" t="s">
        <v>5493</v>
      </c>
      <c r="Q456" s="63" t="s">
        <v>267</v>
      </c>
      <c r="R456" s="63" t="s">
        <v>835</v>
      </c>
      <c r="S456" s="63" t="s">
        <v>836</v>
      </c>
      <c r="V456"/>
      <c r="W456"/>
    </row>
    <row r="457" spans="5:23" ht="23.45" customHeight="1" x14ac:dyDescent="0.25">
      <c r="E457"/>
      <c r="L457"/>
      <c r="M457" s="46" t="s">
        <v>5483</v>
      </c>
      <c r="N457" s="44" t="s">
        <v>5742</v>
      </c>
      <c r="O457" s="45" t="s">
        <v>5494</v>
      </c>
      <c r="Q457" s="63" t="s">
        <v>267</v>
      </c>
      <c r="R457" s="63" t="s">
        <v>835</v>
      </c>
      <c r="S457" s="63" t="s">
        <v>383</v>
      </c>
      <c r="V457"/>
      <c r="W457"/>
    </row>
    <row r="458" spans="5:23" ht="23.45" customHeight="1" x14ac:dyDescent="0.25">
      <c r="E458"/>
      <c r="L458"/>
      <c r="M458" s="46" t="s">
        <v>5483</v>
      </c>
      <c r="N458" s="44" t="s">
        <v>5742</v>
      </c>
      <c r="O458" s="45" t="s">
        <v>5495</v>
      </c>
      <c r="Q458" s="63" t="s">
        <v>267</v>
      </c>
      <c r="R458" s="63" t="s">
        <v>835</v>
      </c>
      <c r="S458" s="63" t="s">
        <v>837</v>
      </c>
      <c r="V458"/>
      <c r="W458"/>
    </row>
    <row r="459" spans="5:23" ht="23.45" customHeight="1" x14ac:dyDescent="0.25">
      <c r="E459"/>
      <c r="L459"/>
      <c r="M459" s="46" t="s">
        <v>5483</v>
      </c>
      <c r="N459" s="44" t="s">
        <v>5742</v>
      </c>
      <c r="O459" s="45" t="s">
        <v>5653</v>
      </c>
      <c r="Q459" s="63" t="s">
        <v>267</v>
      </c>
      <c r="R459" s="63" t="s">
        <v>835</v>
      </c>
      <c r="S459" s="63" t="s">
        <v>838</v>
      </c>
      <c r="V459"/>
      <c r="W459"/>
    </row>
    <row r="460" spans="5:23" ht="23.45" customHeight="1" x14ac:dyDescent="0.25">
      <c r="E460"/>
      <c r="L460"/>
      <c r="M460" s="46" t="s">
        <v>5483</v>
      </c>
      <c r="N460" s="44" t="s">
        <v>5742</v>
      </c>
      <c r="O460" s="45" t="s">
        <v>5654</v>
      </c>
      <c r="Q460" s="63" t="s">
        <v>267</v>
      </c>
      <c r="R460" s="63" t="s">
        <v>835</v>
      </c>
      <c r="S460" s="63" t="s">
        <v>839</v>
      </c>
      <c r="V460"/>
      <c r="W460"/>
    </row>
    <row r="461" spans="5:23" ht="23.45" customHeight="1" x14ac:dyDescent="0.25">
      <c r="E461"/>
      <c r="L461"/>
      <c r="M461" s="46" t="s">
        <v>5483</v>
      </c>
      <c r="N461" s="44" t="s">
        <v>5742</v>
      </c>
      <c r="O461" s="45" t="s">
        <v>716</v>
      </c>
      <c r="V461"/>
      <c r="W461"/>
    </row>
    <row r="462" spans="5:23" ht="23.45" customHeight="1" x14ac:dyDescent="0.25">
      <c r="E462"/>
      <c r="L462"/>
      <c r="M462" s="46" t="s">
        <v>5483</v>
      </c>
      <c r="N462" s="44" t="s">
        <v>5742</v>
      </c>
      <c r="O462" s="45" t="s">
        <v>543</v>
      </c>
      <c r="V462"/>
      <c r="W462"/>
    </row>
    <row r="463" spans="5:23" ht="23.45" customHeight="1" x14ac:dyDescent="0.25">
      <c r="E463"/>
      <c r="L463"/>
      <c r="M463" s="46" t="s">
        <v>5483</v>
      </c>
      <c r="N463" s="44" t="s">
        <v>5742</v>
      </c>
      <c r="O463" s="45" t="s">
        <v>5496</v>
      </c>
      <c r="V463"/>
      <c r="W463"/>
    </row>
    <row r="464" spans="5:23" ht="23.45" customHeight="1" x14ac:dyDescent="0.25">
      <c r="E464"/>
      <c r="L464"/>
      <c r="M464" s="46" t="s">
        <v>5483</v>
      </c>
      <c r="N464" s="44" t="s">
        <v>5742</v>
      </c>
      <c r="O464" s="45" t="s">
        <v>5655</v>
      </c>
      <c r="V464"/>
      <c r="W464"/>
    </row>
    <row r="465" spans="5:23" ht="23.45" customHeight="1" x14ac:dyDescent="0.25">
      <c r="E465"/>
      <c r="L465"/>
      <c r="M465" s="46" t="s">
        <v>5483</v>
      </c>
      <c r="N465" s="44" t="s">
        <v>5742</v>
      </c>
      <c r="O465" s="45" t="s">
        <v>5497</v>
      </c>
      <c r="V465"/>
      <c r="W465"/>
    </row>
    <row r="466" spans="5:23" ht="23.45" customHeight="1" x14ac:dyDescent="0.25">
      <c r="E466"/>
      <c r="L466"/>
      <c r="M466" s="46" t="s">
        <v>5483</v>
      </c>
      <c r="N466" s="44" t="s">
        <v>5742</v>
      </c>
      <c r="O466" s="45" t="s">
        <v>5498</v>
      </c>
      <c r="V466"/>
      <c r="W466"/>
    </row>
    <row r="467" spans="5:23" ht="23.45" customHeight="1" x14ac:dyDescent="0.25">
      <c r="E467"/>
      <c r="L467"/>
      <c r="M467" s="46" t="s">
        <v>5483</v>
      </c>
      <c r="N467" s="44" t="s">
        <v>5742</v>
      </c>
      <c r="O467" s="45" t="s">
        <v>5499</v>
      </c>
      <c r="V467"/>
      <c r="W467"/>
    </row>
    <row r="468" spans="5:23" ht="23.45" customHeight="1" x14ac:dyDescent="0.25">
      <c r="E468"/>
      <c r="L468"/>
      <c r="M468" s="46" t="s">
        <v>5483</v>
      </c>
      <c r="N468" s="44" t="s">
        <v>5742</v>
      </c>
      <c r="O468" s="45" t="s">
        <v>5500</v>
      </c>
      <c r="V468"/>
      <c r="W468"/>
    </row>
    <row r="469" spans="5:23" ht="23.45" customHeight="1" x14ac:dyDescent="0.25">
      <c r="E469"/>
      <c r="L469"/>
      <c r="M469" s="46" t="s">
        <v>5483</v>
      </c>
      <c r="N469" s="44" t="s">
        <v>5742</v>
      </c>
      <c r="O469" s="45" t="s">
        <v>5501</v>
      </c>
      <c r="V469"/>
      <c r="W469"/>
    </row>
    <row r="470" spans="5:23" ht="23.45" customHeight="1" x14ac:dyDescent="0.25">
      <c r="E470"/>
      <c r="L470"/>
      <c r="M470" s="46" t="s">
        <v>5483</v>
      </c>
      <c r="N470" s="44" t="s">
        <v>5742</v>
      </c>
      <c r="O470" s="45" t="s">
        <v>5502</v>
      </c>
      <c r="V470"/>
      <c r="W470"/>
    </row>
    <row r="471" spans="5:23" ht="23.45" customHeight="1" x14ac:dyDescent="0.25">
      <c r="E471"/>
      <c r="L471"/>
      <c r="M471" s="46" t="s">
        <v>5483</v>
      </c>
      <c r="N471" s="44" t="s">
        <v>5742</v>
      </c>
      <c r="O471" s="45" t="s">
        <v>5656</v>
      </c>
      <c r="V471"/>
      <c r="W471"/>
    </row>
    <row r="472" spans="5:23" ht="23.45" customHeight="1" x14ac:dyDescent="0.25">
      <c r="E472"/>
      <c r="L472"/>
      <c r="M472" s="46" t="s">
        <v>5483</v>
      </c>
      <c r="N472" s="44" t="s">
        <v>5742</v>
      </c>
      <c r="O472" s="45" t="s">
        <v>5503</v>
      </c>
      <c r="V472"/>
      <c r="W472"/>
    </row>
    <row r="473" spans="5:23" ht="23.45" customHeight="1" x14ac:dyDescent="0.25">
      <c r="E473"/>
      <c r="L473"/>
      <c r="M473" s="46" t="s">
        <v>5483</v>
      </c>
      <c r="N473" s="44" t="s">
        <v>5742</v>
      </c>
      <c r="O473" s="45" t="s">
        <v>5504</v>
      </c>
      <c r="V473"/>
      <c r="W473"/>
    </row>
    <row r="474" spans="5:23" ht="23.45" customHeight="1" x14ac:dyDescent="0.25">
      <c r="E474"/>
      <c r="L474"/>
      <c r="M474" s="46" t="s">
        <v>5483</v>
      </c>
      <c r="N474" s="44" t="s">
        <v>5742</v>
      </c>
      <c r="O474" s="45" t="s">
        <v>5657</v>
      </c>
    </row>
    <row r="475" spans="5:23" ht="23.45" customHeight="1" x14ac:dyDescent="0.25">
      <c r="E475"/>
      <c r="L475"/>
      <c r="M475" s="46" t="s">
        <v>5483</v>
      </c>
      <c r="N475" s="44" t="s">
        <v>5742</v>
      </c>
      <c r="O475" s="45" t="s">
        <v>513</v>
      </c>
    </row>
    <row r="476" spans="5:23" ht="23.45" customHeight="1" x14ac:dyDescent="0.25">
      <c r="E476"/>
      <c r="L476"/>
      <c r="M476" s="46" t="s">
        <v>5483</v>
      </c>
      <c r="N476" s="44" t="s">
        <v>5742</v>
      </c>
      <c r="O476" s="45" t="s">
        <v>5505</v>
      </c>
    </row>
    <row r="477" spans="5:23" ht="23.45" customHeight="1" x14ac:dyDescent="0.25">
      <c r="E477"/>
      <c r="L477"/>
      <c r="M477" s="46" t="s">
        <v>5483</v>
      </c>
      <c r="N477" s="44" t="s">
        <v>5742</v>
      </c>
      <c r="O477" s="45" t="s">
        <v>5506</v>
      </c>
    </row>
    <row r="478" spans="5:23" ht="23.45" customHeight="1" x14ac:dyDescent="0.25">
      <c r="E478"/>
      <c r="L478"/>
      <c r="M478" s="46" t="s">
        <v>5483</v>
      </c>
      <c r="N478" s="44" t="s">
        <v>5742</v>
      </c>
      <c r="O478" s="45" t="s">
        <v>5507</v>
      </c>
    </row>
    <row r="479" spans="5:23" ht="23.45" customHeight="1" x14ac:dyDescent="0.25">
      <c r="E479"/>
      <c r="L479"/>
      <c r="M479" s="46" t="s">
        <v>5483</v>
      </c>
      <c r="N479" s="44" t="s">
        <v>5742</v>
      </c>
      <c r="O479" s="45" t="s">
        <v>5508</v>
      </c>
    </row>
    <row r="480" spans="5:23" ht="23.45" customHeight="1" x14ac:dyDescent="0.25">
      <c r="E480"/>
      <c r="L480"/>
      <c r="M480" s="46" t="s">
        <v>5483</v>
      </c>
      <c r="N480" s="44" t="s">
        <v>5742</v>
      </c>
      <c r="O480" s="45" t="s">
        <v>5658</v>
      </c>
    </row>
    <row r="481" spans="5:15" ht="23.45" customHeight="1" x14ac:dyDescent="0.25">
      <c r="E481"/>
      <c r="L481"/>
      <c r="M481" s="46" t="s">
        <v>5483</v>
      </c>
      <c r="N481" s="44" t="s">
        <v>5742</v>
      </c>
      <c r="O481" s="45" t="s">
        <v>204</v>
      </c>
    </row>
    <row r="482" spans="5:15" ht="23.45" customHeight="1" x14ac:dyDescent="0.25">
      <c r="E482"/>
      <c r="L482"/>
      <c r="M482" s="46" t="s">
        <v>5483</v>
      </c>
      <c r="N482" s="44" t="s">
        <v>5742</v>
      </c>
      <c r="O482" s="45" t="s">
        <v>207</v>
      </c>
    </row>
    <row r="483" spans="5:15" ht="23.45" customHeight="1" x14ac:dyDescent="0.25">
      <c r="E483"/>
      <c r="L483"/>
      <c r="M483" s="46" t="s">
        <v>5483</v>
      </c>
      <c r="N483" s="44" t="s">
        <v>5742</v>
      </c>
      <c r="O483" s="45" t="s">
        <v>5659</v>
      </c>
    </row>
    <row r="484" spans="5:15" ht="23.45" customHeight="1" x14ac:dyDescent="0.25">
      <c r="E484"/>
      <c r="L484"/>
      <c r="M484" s="46" t="s">
        <v>5483</v>
      </c>
      <c r="N484" s="44" t="s">
        <v>5742</v>
      </c>
      <c r="O484" s="45" t="s">
        <v>5509</v>
      </c>
    </row>
    <row r="485" spans="5:15" ht="23.45" customHeight="1" x14ac:dyDescent="0.25">
      <c r="E485"/>
      <c r="L485"/>
      <c r="M485" s="46" t="s">
        <v>5483</v>
      </c>
      <c r="N485" s="44" t="s">
        <v>5742</v>
      </c>
      <c r="O485" s="45" t="s">
        <v>5510</v>
      </c>
    </row>
    <row r="486" spans="5:15" ht="23.45" customHeight="1" x14ac:dyDescent="0.25">
      <c r="E486"/>
      <c r="L486"/>
      <c r="M486" s="46" t="s">
        <v>5483</v>
      </c>
      <c r="N486" s="44" t="s">
        <v>5742</v>
      </c>
      <c r="O486" s="45" t="s">
        <v>5511</v>
      </c>
    </row>
    <row r="487" spans="5:15" ht="23.45" customHeight="1" x14ac:dyDescent="0.25">
      <c r="E487"/>
      <c r="L487"/>
      <c r="M487" s="46" t="s">
        <v>5483</v>
      </c>
      <c r="N487" s="44" t="s">
        <v>5742</v>
      </c>
      <c r="O487" s="45" t="s">
        <v>5512</v>
      </c>
    </row>
    <row r="488" spans="5:15" ht="23.45" customHeight="1" x14ac:dyDescent="0.25">
      <c r="E488"/>
      <c r="L488"/>
      <c r="M488" s="46" t="s">
        <v>5483</v>
      </c>
      <c r="N488" s="44" t="s">
        <v>5742</v>
      </c>
      <c r="O488" s="45" t="s">
        <v>5513</v>
      </c>
    </row>
    <row r="489" spans="5:15" ht="23.45" customHeight="1" x14ac:dyDescent="0.25">
      <c r="E489"/>
      <c r="L489"/>
      <c r="M489" s="46" t="s">
        <v>5483</v>
      </c>
      <c r="N489" s="44" t="s">
        <v>5742</v>
      </c>
      <c r="O489" s="45" t="s">
        <v>5514</v>
      </c>
    </row>
    <row r="490" spans="5:15" ht="23.45" customHeight="1" x14ac:dyDescent="0.25">
      <c r="E490"/>
      <c r="L490"/>
      <c r="M490" s="46" t="s">
        <v>5483</v>
      </c>
      <c r="N490" s="44" t="s">
        <v>5742</v>
      </c>
      <c r="O490" s="45" t="s">
        <v>5660</v>
      </c>
    </row>
    <row r="491" spans="5:15" ht="23.45" customHeight="1" x14ac:dyDescent="0.25">
      <c r="E491"/>
      <c r="L491"/>
      <c r="M491" s="46" t="s">
        <v>5483</v>
      </c>
      <c r="N491" s="44" t="s">
        <v>5742</v>
      </c>
      <c r="O491" s="45" t="s">
        <v>5447</v>
      </c>
    </row>
    <row r="492" spans="5:15" ht="23.45" customHeight="1" x14ac:dyDescent="0.25">
      <c r="E492"/>
      <c r="L492"/>
      <c r="M492" s="46" t="s">
        <v>5483</v>
      </c>
      <c r="N492" s="44" t="s">
        <v>5742</v>
      </c>
      <c r="O492" s="45" t="s">
        <v>5515</v>
      </c>
    </row>
    <row r="493" spans="5:15" ht="23.45" customHeight="1" x14ac:dyDescent="0.25">
      <c r="E493"/>
      <c r="L493"/>
      <c r="M493" s="46" t="s">
        <v>5483</v>
      </c>
      <c r="N493" s="44" t="s">
        <v>5742</v>
      </c>
      <c r="O493" s="45" t="s">
        <v>5516</v>
      </c>
    </row>
    <row r="494" spans="5:15" ht="23.45" customHeight="1" x14ac:dyDescent="0.25">
      <c r="E494"/>
      <c r="L494"/>
      <c r="M494" s="46" t="s">
        <v>5483</v>
      </c>
      <c r="N494" s="44" t="s">
        <v>5742</v>
      </c>
      <c r="O494" s="45" t="s">
        <v>5517</v>
      </c>
    </row>
    <row r="495" spans="5:15" ht="23.45" customHeight="1" x14ac:dyDescent="0.25">
      <c r="E495"/>
      <c r="L495"/>
      <c r="M495" s="46" t="s">
        <v>5483</v>
      </c>
      <c r="N495" s="44" t="s">
        <v>5742</v>
      </c>
      <c r="O495" s="45" t="s">
        <v>5448</v>
      </c>
    </row>
    <row r="496" spans="5:15" ht="23.45" customHeight="1" x14ac:dyDescent="0.25">
      <c r="E496"/>
      <c r="L496"/>
      <c r="M496" s="46" t="s">
        <v>5483</v>
      </c>
      <c r="N496" s="44" t="s">
        <v>5742</v>
      </c>
      <c r="O496" s="45" t="s">
        <v>5518</v>
      </c>
    </row>
    <row r="497" spans="5:15" ht="23.45" customHeight="1" x14ac:dyDescent="0.25">
      <c r="E497"/>
      <c r="L497"/>
      <c r="M497" s="46" t="s">
        <v>5483</v>
      </c>
      <c r="N497" s="44" t="s">
        <v>5742</v>
      </c>
      <c r="O497" s="45" t="s">
        <v>5661</v>
      </c>
    </row>
    <row r="498" spans="5:15" ht="23.45" customHeight="1" x14ac:dyDescent="0.25">
      <c r="E498"/>
      <c r="L498"/>
      <c r="M498" s="46" t="s">
        <v>5483</v>
      </c>
      <c r="N498" s="44" t="s">
        <v>5742</v>
      </c>
      <c r="O498" s="45" t="s">
        <v>5519</v>
      </c>
    </row>
    <row r="499" spans="5:15" ht="23.45" customHeight="1" x14ac:dyDescent="0.25">
      <c r="E499"/>
      <c r="L499"/>
      <c r="M499" s="46" t="s">
        <v>5483</v>
      </c>
      <c r="N499" s="44" t="s">
        <v>5742</v>
      </c>
      <c r="O499" s="45" t="s">
        <v>5520</v>
      </c>
    </row>
    <row r="500" spans="5:15" ht="23.45" customHeight="1" x14ac:dyDescent="0.25">
      <c r="E500"/>
      <c r="L500"/>
      <c r="M500" s="46" t="s">
        <v>5483</v>
      </c>
      <c r="N500" s="44" t="s">
        <v>5742</v>
      </c>
      <c r="O500" s="45" t="s">
        <v>5521</v>
      </c>
    </row>
    <row r="501" spans="5:15" ht="23.45" customHeight="1" x14ac:dyDescent="0.25">
      <c r="E501"/>
      <c r="L501"/>
      <c r="M501" s="46" t="s">
        <v>5483</v>
      </c>
      <c r="N501" s="44" t="s">
        <v>5742</v>
      </c>
      <c r="O501" s="45" t="s">
        <v>5662</v>
      </c>
    </row>
    <row r="502" spans="5:15" ht="23.45" customHeight="1" x14ac:dyDescent="0.25">
      <c r="E502"/>
      <c r="L502"/>
      <c r="M502" s="46" t="s">
        <v>5483</v>
      </c>
      <c r="N502" s="44" t="s">
        <v>5742</v>
      </c>
      <c r="O502" s="45" t="s">
        <v>5523</v>
      </c>
    </row>
    <row r="503" spans="5:15" ht="23.45" customHeight="1" x14ac:dyDescent="0.25">
      <c r="E503"/>
      <c r="L503"/>
      <c r="M503" s="46" t="s">
        <v>5483</v>
      </c>
      <c r="N503" s="44" t="s">
        <v>5742</v>
      </c>
      <c r="O503" s="45" t="s">
        <v>5524</v>
      </c>
    </row>
    <row r="504" spans="5:15" ht="23.45" customHeight="1" x14ac:dyDescent="0.25">
      <c r="E504"/>
      <c r="L504"/>
      <c r="M504" s="46" t="s">
        <v>5483</v>
      </c>
      <c r="N504" s="44" t="s">
        <v>5742</v>
      </c>
      <c r="O504" s="45" t="s">
        <v>5525</v>
      </c>
    </row>
    <row r="505" spans="5:15" ht="23.45" customHeight="1" x14ac:dyDescent="0.25">
      <c r="E505"/>
      <c r="L505"/>
      <c r="M505" s="46" t="s">
        <v>5483</v>
      </c>
      <c r="N505" s="44" t="s">
        <v>5742</v>
      </c>
      <c r="O505" s="45" t="s">
        <v>5526</v>
      </c>
    </row>
    <row r="506" spans="5:15" ht="23.45" customHeight="1" x14ac:dyDescent="0.25">
      <c r="E506"/>
      <c r="L506"/>
      <c r="M506" s="46" t="s">
        <v>5483</v>
      </c>
      <c r="N506" s="44" t="s">
        <v>5742</v>
      </c>
      <c r="O506" s="45" t="s">
        <v>5663</v>
      </c>
    </row>
    <row r="507" spans="5:15" ht="23.45" customHeight="1" x14ac:dyDescent="0.25">
      <c r="E507"/>
      <c r="L507"/>
      <c r="M507" s="46" t="s">
        <v>5483</v>
      </c>
      <c r="N507" s="44" t="s">
        <v>5742</v>
      </c>
      <c r="O507" s="45" t="s">
        <v>5527</v>
      </c>
    </row>
    <row r="508" spans="5:15" ht="23.45" customHeight="1" x14ac:dyDescent="0.25">
      <c r="E508"/>
      <c r="L508"/>
      <c r="M508" s="46" t="s">
        <v>5483</v>
      </c>
      <c r="N508" s="44" t="s">
        <v>5742</v>
      </c>
      <c r="O508" s="45" t="s">
        <v>5528</v>
      </c>
    </row>
    <row r="509" spans="5:15" ht="23.45" customHeight="1" x14ac:dyDescent="0.25">
      <c r="E509"/>
      <c r="L509"/>
      <c r="M509" s="46" t="s">
        <v>5483</v>
      </c>
      <c r="N509" s="44" t="s">
        <v>5742</v>
      </c>
      <c r="O509" s="45" t="s">
        <v>5529</v>
      </c>
    </row>
    <row r="510" spans="5:15" ht="23.45" customHeight="1" x14ac:dyDescent="0.25">
      <c r="E510"/>
      <c r="L510"/>
      <c r="M510" s="46" t="s">
        <v>5483</v>
      </c>
      <c r="N510" s="44" t="s">
        <v>5742</v>
      </c>
      <c r="O510" s="45" t="s">
        <v>5530</v>
      </c>
    </row>
    <row r="511" spans="5:15" ht="23.45" customHeight="1" x14ac:dyDescent="0.25">
      <c r="E511"/>
      <c r="L511"/>
      <c r="M511" s="46" t="s">
        <v>5483</v>
      </c>
      <c r="N511" s="44" t="s">
        <v>5742</v>
      </c>
      <c r="O511" s="45" t="s">
        <v>5531</v>
      </c>
    </row>
    <row r="512" spans="5:15" ht="23.45" customHeight="1" x14ac:dyDescent="0.25">
      <c r="E512"/>
      <c r="L512"/>
      <c r="M512" s="46" t="s">
        <v>5483</v>
      </c>
      <c r="N512" s="44" t="s">
        <v>5742</v>
      </c>
      <c r="O512" s="45" t="s">
        <v>5532</v>
      </c>
    </row>
    <row r="513" spans="5:15" ht="23.45" customHeight="1" x14ac:dyDescent="0.25">
      <c r="E513"/>
      <c r="L513"/>
      <c r="M513" s="46" t="s">
        <v>5483</v>
      </c>
      <c r="N513" s="44" t="s">
        <v>5742</v>
      </c>
      <c r="O513" s="45" t="s">
        <v>258</v>
      </c>
    </row>
    <row r="514" spans="5:15" ht="23.45" customHeight="1" x14ac:dyDescent="0.25">
      <c r="E514"/>
      <c r="L514"/>
      <c r="M514" s="46" t="s">
        <v>5483</v>
      </c>
      <c r="N514" s="44" t="s">
        <v>5742</v>
      </c>
      <c r="O514" s="45" t="s">
        <v>5533</v>
      </c>
    </row>
    <row r="515" spans="5:15" ht="23.45" customHeight="1" x14ac:dyDescent="0.25">
      <c r="E515"/>
      <c r="L515"/>
      <c r="M515" s="46" t="s">
        <v>5483</v>
      </c>
      <c r="N515" s="44" t="s">
        <v>5742</v>
      </c>
      <c r="O515" s="45" t="s">
        <v>5534</v>
      </c>
    </row>
    <row r="516" spans="5:15" ht="23.45" customHeight="1" x14ac:dyDescent="0.25">
      <c r="E516"/>
      <c r="L516"/>
      <c r="M516" s="46" t="s">
        <v>5483</v>
      </c>
      <c r="N516" s="44" t="s">
        <v>5742</v>
      </c>
      <c r="O516" s="45" t="s">
        <v>5535</v>
      </c>
    </row>
    <row r="517" spans="5:15" ht="23.45" customHeight="1" x14ac:dyDescent="0.25">
      <c r="E517"/>
      <c r="L517"/>
      <c r="M517" s="46" t="s">
        <v>5483</v>
      </c>
      <c r="N517" s="44" t="s">
        <v>5742</v>
      </c>
      <c r="O517" s="45" t="s">
        <v>5536</v>
      </c>
    </row>
    <row r="518" spans="5:15" ht="23.45" customHeight="1" x14ac:dyDescent="0.25">
      <c r="E518"/>
      <c r="L518"/>
      <c r="M518" s="46" t="s">
        <v>5483</v>
      </c>
      <c r="N518" s="44" t="s">
        <v>5742</v>
      </c>
      <c r="O518" s="45" t="s">
        <v>5537</v>
      </c>
    </row>
    <row r="519" spans="5:15" ht="23.45" customHeight="1" x14ac:dyDescent="0.25">
      <c r="E519"/>
      <c r="L519"/>
      <c r="M519" s="46" t="s">
        <v>5483</v>
      </c>
      <c r="N519" s="44" t="s">
        <v>5742</v>
      </c>
      <c r="O519" s="45" t="s">
        <v>5538</v>
      </c>
    </row>
    <row r="520" spans="5:15" ht="23.45" customHeight="1" x14ac:dyDescent="0.25">
      <c r="E520"/>
      <c r="L520"/>
      <c r="M520" s="46" t="s">
        <v>5483</v>
      </c>
      <c r="N520" s="44" t="s">
        <v>5742</v>
      </c>
      <c r="O520" s="45" t="s">
        <v>5539</v>
      </c>
    </row>
    <row r="521" spans="5:15" ht="23.45" customHeight="1" x14ac:dyDescent="0.25">
      <c r="E521"/>
      <c r="L521"/>
      <c r="M521" s="46" t="s">
        <v>5483</v>
      </c>
      <c r="N521" s="44" t="s">
        <v>5742</v>
      </c>
      <c r="O521" s="45" t="s">
        <v>5540</v>
      </c>
    </row>
    <row r="522" spans="5:15" ht="23.45" customHeight="1" x14ac:dyDescent="0.25">
      <c r="E522"/>
      <c r="L522"/>
      <c r="M522" s="46" t="s">
        <v>5483</v>
      </c>
      <c r="N522" s="44" t="s">
        <v>5742</v>
      </c>
      <c r="O522" s="45" t="s">
        <v>5541</v>
      </c>
    </row>
    <row r="523" spans="5:15" ht="23.45" customHeight="1" x14ac:dyDescent="0.25">
      <c r="E523"/>
      <c r="L523"/>
      <c r="M523" s="46" t="s">
        <v>5483</v>
      </c>
      <c r="N523" s="44" t="s">
        <v>5742</v>
      </c>
      <c r="O523" s="45" t="s">
        <v>5542</v>
      </c>
    </row>
    <row r="524" spans="5:15" ht="23.45" customHeight="1" x14ac:dyDescent="0.25">
      <c r="E524"/>
      <c r="L524"/>
      <c r="M524" s="46" t="s">
        <v>5483</v>
      </c>
      <c r="N524" s="44" t="s">
        <v>5742</v>
      </c>
      <c r="O524" s="45" t="s">
        <v>5664</v>
      </c>
    </row>
    <row r="525" spans="5:15" ht="23.45" customHeight="1" x14ac:dyDescent="0.25">
      <c r="E525"/>
      <c r="L525"/>
      <c r="M525" s="46" t="s">
        <v>5483</v>
      </c>
      <c r="N525" s="44" t="s">
        <v>5742</v>
      </c>
      <c r="O525" s="45" t="s">
        <v>5543</v>
      </c>
    </row>
    <row r="526" spans="5:15" ht="23.45" customHeight="1" x14ac:dyDescent="0.25">
      <c r="E526"/>
      <c r="L526"/>
      <c r="M526" s="46" t="s">
        <v>5483</v>
      </c>
      <c r="N526" s="44" t="s">
        <v>5742</v>
      </c>
      <c r="O526" s="45" t="s">
        <v>5665</v>
      </c>
    </row>
    <row r="527" spans="5:15" ht="23.45" customHeight="1" x14ac:dyDescent="0.25">
      <c r="E527"/>
      <c r="L527"/>
      <c r="M527" s="46" t="s">
        <v>5483</v>
      </c>
      <c r="N527" s="44" t="s">
        <v>5742</v>
      </c>
      <c r="O527" s="45" t="s">
        <v>5544</v>
      </c>
    </row>
    <row r="528" spans="5:15" ht="23.45" customHeight="1" x14ac:dyDescent="0.25">
      <c r="E528"/>
      <c r="L528"/>
      <c r="M528" s="46" t="s">
        <v>5483</v>
      </c>
      <c r="N528" s="44" t="s">
        <v>5742</v>
      </c>
      <c r="O528" s="45" t="s">
        <v>5666</v>
      </c>
    </row>
    <row r="529" spans="5:15" ht="23.45" customHeight="1" x14ac:dyDescent="0.25">
      <c r="E529"/>
      <c r="L529"/>
      <c r="M529" s="46" t="s">
        <v>5483</v>
      </c>
      <c r="N529" s="44" t="s">
        <v>5742</v>
      </c>
      <c r="O529" s="45" t="s">
        <v>5545</v>
      </c>
    </row>
    <row r="530" spans="5:15" ht="23.45" customHeight="1" x14ac:dyDescent="0.25">
      <c r="E530"/>
      <c r="L530"/>
      <c r="M530" s="46" t="s">
        <v>5483</v>
      </c>
      <c r="N530" s="44" t="s">
        <v>5742</v>
      </c>
      <c r="O530" s="45" t="s">
        <v>5546</v>
      </c>
    </row>
    <row r="531" spans="5:15" ht="23.45" customHeight="1" x14ac:dyDescent="0.25">
      <c r="E531"/>
      <c r="L531"/>
      <c r="M531" s="46" t="s">
        <v>5483</v>
      </c>
      <c r="N531" s="44" t="s">
        <v>5742</v>
      </c>
      <c r="O531" s="45" t="s">
        <v>5449</v>
      </c>
    </row>
    <row r="532" spans="5:15" ht="23.45" customHeight="1" x14ac:dyDescent="0.25">
      <c r="E532"/>
      <c r="L532"/>
      <c r="M532" s="46" t="s">
        <v>5483</v>
      </c>
      <c r="N532" s="44" t="s">
        <v>5742</v>
      </c>
      <c r="O532" s="45" t="s">
        <v>5547</v>
      </c>
    </row>
    <row r="533" spans="5:15" ht="23.45" customHeight="1" x14ac:dyDescent="0.25">
      <c r="E533"/>
      <c r="L533"/>
      <c r="M533" s="46" t="s">
        <v>5483</v>
      </c>
      <c r="N533" s="44" t="s">
        <v>5742</v>
      </c>
      <c r="O533" s="45" t="s">
        <v>5667</v>
      </c>
    </row>
    <row r="534" spans="5:15" ht="23.45" customHeight="1" x14ac:dyDescent="0.25">
      <c r="E534"/>
      <c r="L534"/>
      <c r="M534" s="46" t="s">
        <v>5483</v>
      </c>
      <c r="N534" s="44" t="s">
        <v>5742</v>
      </c>
      <c r="O534" s="45" t="s">
        <v>5548</v>
      </c>
    </row>
    <row r="535" spans="5:15" ht="23.45" customHeight="1" x14ac:dyDescent="0.25">
      <c r="E535"/>
      <c r="L535"/>
      <c r="M535" s="46" t="s">
        <v>5483</v>
      </c>
      <c r="N535" s="44" t="s">
        <v>5742</v>
      </c>
      <c r="O535" s="45" t="s">
        <v>5549</v>
      </c>
    </row>
    <row r="536" spans="5:15" ht="23.45" customHeight="1" x14ac:dyDescent="0.25">
      <c r="E536"/>
      <c r="L536"/>
      <c r="M536" s="46" t="s">
        <v>5483</v>
      </c>
      <c r="N536" s="44" t="s">
        <v>5742</v>
      </c>
      <c r="O536" s="45" t="s">
        <v>5550</v>
      </c>
    </row>
    <row r="537" spans="5:15" ht="23.45" customHeight="1" x14ac:dyDescent="0.25">
      <c r="E537"/>
      <c r="L537"/>
      <c r="M537" s="46" t="s">
        <v>5483</v>
      </c>
      <c r="N537" s="44" t="s">
        <v>5742</v>
      </c>
      <c r="O537" s="45" t="s">
        <v>5551</v>
      </c>
    </row>
    <row r="538" spans="5:15" ht="23.45" customHeight="1" x14ac:dyDescent="0.25">
      <c r="E538"/>
      <c r="L538"/>
      <c r="M538" s="46" t="s">
        <v>5668</v>
      </c>
      <c r="N538" s="44" t="s">
        <v>5669</v>
      </c>
      <c r="O538" s="45" t="s">
        <v>5553</v>
      </c>
    </row>
    <row r="539" spans="5:15" ht="23.45" customHeight="1" x14ac:dyDescent="0.25">
      <c r="E539"/>
      <c r="L539"/>
      <c r="M539" s="46" t="s">
        <v>5668</v>
      </c>
      <c r="N539" s="44" t="s">
        <v>5669</v>
      </c>
      <c r="O539" s="45" t="s">
        <v>5554</v>
      </c>
    </row>
    <row r="540" spans="5:15" ht="23.45" customHeight="1" x14ac:dyDescent="0.25">
      <c r="E540"/>
      <c r="L540"/>
      <c r="M540" s="46" t="s">
        <v>5556</v>
      </c>
      <c r="N540" s="44" t="s">
        <v>5670</v>
      </c>
      <c r="O540" s="45" t="s">
        <v>131</v>
      </c>
    </row>
    <row r="541" spans="5:15" ht="23.45" customHeight="1" x14ac:dyDescent="0.25">
      <c r="E541"/>
      <c r="L541"/>
      <c r="M541" s="46" t="s">
        <v>5556</v>
      </c>
      <c r="N541" s="44" t="s">
        <v>5670</v>
      </c>
      <c r="O541" s="45" t="s">
        <v>204</v>
      </c>
    </row>
    <row r="542" spans="5:15" ht="23.45" customHeight="1" x14ac:dyDescent="0.25">
      <c r="E542"/>
      <c r="L542"/>
      <c r="M542" s="46" t="s">
        <v>5556</v>
      </c>
      <c r="N542" s="44" t="s">
        <v>5670</v>
      </c>
      <c r="O542" s="45" t="s">
        <v>322</v>
      </c>
    </row>
    <row r="543" spans="5:15" ht="23.45" customHeight="1" x14ac:dyDescent="0.25">
      <c r="E543"/>
      <c r="L543"/>
      <c r="M543" s="46" t="s">
        <v>5556</v>
      </c>
      <c r="N543" s="44" t="s">
        <v>5670</v>
      </c>
      <c r="O543" s="45" t="s">
        <v>258</v>
      </c>
    </row>
    <row r="544" spans="5:15" ht="23.45" customHeight="1" x14ac:dyDescent="0.25">
      <c r="E544"/>
      <c r="L544"/>
      <c r="M544" s="46" t="s">
        <v>5557</v>
      </c>
      <c r="N544" s="44" t="s">
        <v>5671</v>
      </c>
      <c r="O544" s="45" t="s">
        <v>5553</v>
      </c>
    </row>
    <row r="545" spans="5:15" ht="23.45" customHeight="1" x14ac:dyDescent="0.25">
      <c r="E545"/>
      <c r="L545"/>
      <c r="M545" s="46" t="s">
        <v>5557</v>
      </c>
      <c r="N545" s="44" t="s">
        <v>5671</v>
      </c>
      <c r="O545" s="45" t="s">
        <v>5554</v>
      </c>
    </row>
    <row r="546" spans="5:15" ht="23.45" customHeight="1" x14ac:dyDescent="0.25">
      <c r="E546"/>
      <c r="L546"/>
      <c r="M546" s="44" t="s">
        <v>5558</v>
      </c>
      <c r="N546" s="44" t="s">
        <v>5672</v>
      </c>
      <c r="O546" s="45" t="s">
        <v>335</v>
      </c>
    </row>
    <row r="547" spans="5:15" ht="23.45" customHeight="1" x14ac:dyDescent="0.25">
      <c r="E547"/>
      <c r="L547"/>
      <c r="M547" s="46" t="s">
        <v>5559</v>
      </c>
      <c r="N547" s="44" t="s">
        <v>5673</v>
      </c>
      <c r="O547" s="45" t="s">
        <v>335</v>
      </c>
    </row>
    <row r="548" spans="5:15" ht="23.45" customHeight="1" x14ac:dyDescent="0.25">
      <c r="E548"/>
      <c r="L548"/>
      <c r="M548" s="46" t="s">
        <v>5560</v>
      </c>
      <c r="N548" s="44" t="s">
        <v>5674</v>
      </c>
      <c r="O548" s="44" t="s">
        <v>335</v>
      </c>
    </row>
    <row r="549" spans="5:15" ht="23.45" customHeight="1" x14ac:dyDescent="0.25">
      <c r="E549"/>
      <c r="L549"/>
      <c r="M549" s="44" t="s">
        <v>5561</v>
      </c>
      <c r="N549" s="44" t="s">
        <v>5675</v>
      </c>
      <c r="O549" s="45" t="s">
        <v>243</v>
      </c>
    </row>
    <row r="550" spans="5:15" ht="23.45" customHeight="1" x14ac:dyDescent="0.25">
      <c r="E550"/>
      <c r="L550"/>
      <c r="M550" s="44" t="s">
        <v>5561</v>
      </c>
      <c r="N550" s="44" t="s">
        <v>5675</v>
      </c>
      <c r="O550" s="45" t="s">
        <v>251</v>
      </c>
    </row>
    <row r="551" spans="5:15" ht="23.45" customHeight="1" x14ac:dyDescent="0.25">
      <c r="E551"/>
      <c r="L551"/>
      <c r="M551" s="44" t="s">
        <v>5561</v>
      </c>
      <c r="N551" s="44" t="s">
        <v>5675</v>
      </c>
      <c r="O551" s="45" t="s">
        <v>5477</v>
      </c>
    </row>
    <row r="552" spans="5:15" ht="23.45" customHeight="1" x14ac:dyDescent="0.25">
      <c r="E552"/>
      <c r="L552"/>
      <c r="M552" s="46" t="s">
        <v>5562</v>
      </c>
      <c r="N552" s="44" t="s">
        <v>5676</v>
      </c>
      <c r="O552" s="45" t="s">
        <v>251</v>
      </c>
    </row>
    <row r="553" spans="5:15" ht="23.45" customHeight="1" x14ac:dyDescent="0.25">
      <c r="E553"/>
      <c r="L553"/>
      <c r="M553" s="44" t="s">
        <v>5563</v>
      </c>
      <c r="N553" s="44" t="s">
        <v>5677</v>
      </c>
      <c r="O553" s="45" t="s">
        <v>163</v>
      </c>
    </row>
    <row r="554" spans="5:15" ht="23.45" customHeight="1" x14ac:dyDescent="0.25">
      <c r="E554"/>
      <c r="L554"/>
      <c r="M554" s="44" t="s">
        <v>5563</v>
      </c>
      <c r="N554" s="44" t="s">
        <v>5677</v>
      </c>
      <c r="O554" s="45" t="s">
        <v>227</v>
      </c>
    </row>
    <row r="555" spans="5:15" ht="23.45" customHeight="1" x14ac:dyDescent="0.25">
      <c r="E555"/>
      <c r="L555"/>
      <c r="M555" s="44" t="s">
        <v>5563</v>
      </c>
      <c r="N555" s="44" t="s">
        <v>5677</v>
      </c>
      <c r="O555" s="45" t="s">
        <v>243</v>
      </c>
    </row>
    <row r="556" spans="5:15" ht="23.45" customHeight="1" x14ac:dyDescent="0.25">
      <c r="E556"/>
      <c r="L556"/>
      <c r="M556" s="44" t="s">
        <v>5563</v>
      </c>
      <c r="N556" s="44" t="s">
        <v>5677</v>
      </c>
      <c r="O556" s="45" t="s">
        <v>251</v>
      </c>
    </row>
    <row r="557" spans="5:15" ht="23.45" customHeight="1" x14ac:dyDescent="0.25">
      <c r="E557"/>
      <c r="L557"/>
      <c r="M557" s="44" t="s">
        <v>5563</v>
      </c>
      <c r="N557" s="44" t="s">
        <v>5677</v>
      </c>
      <c r="O557" s="45" t="s">
        <v>253</v>
      </c>
    </row>
    <row r="558" spans="5:15" ht="23.45" customHeight="1" x14ac:dyDescent="0.25">
      <c r="E558"/>
      <c r="L558"/>
      <c r="M558" s="44" t="s">
        <v>664</v>
      </c>
      <c r="N558" s="44" t="s">
        <v>5743</v>
      </c>
      <c r="O558" s="45" t="s">
        <v>288</v>
      </c>
    </row>
    <row r="559" spans="5:15" ht="23.45" customHeight="1" x14ac:dyDescent="0.25">
      <c r="E559"/>
      <c r="L559"/>
      <c r="M559" s="44" t="s">
        <v>665</v>
      </c>
      <c r="N559" s="44" t="s">
        <v>5678</v>
      </c>
      <c r="O559" s="45" t="s">
        <v>288</v>
      </c>
    </row>
    <row r="560" spans="5:15" ht="23.45" customHeight="1" x14ac:dyDescent="0.25">
      <c r="E560"/>
      <c r="L560"/>
      <c r="M560" s="44" t="s">
        <v>666</v>
      </c>
      <c r="N560" s="44" t="s">
        <v>5744</v>
      </c>
      <c r="O560" s="45" t="s">
        <v>288</v>
      </c>
    </row>
    <row r="561" spans="5:15" ht="23.45" customHeight="1" x14ac:dyDescent="0.25">
      <c r="E561"/>
      <c r="L561"/>
      <c r="M561" s="44" t="s">
        <v>668</v>
      </c>
      <c r="N561" s="44" t="s">
        <v>5745</v>
      </c>
      <c r="O561" s="45" t="s">
        <v>494</v>
      </c>
    </row>
    <row r="562" spans="5:15" ht="23.45" customHeight="1" x14ac:dyDescent="0.25">
      <c r="E562"/>
      <c r="L562"/>
      <c r="M562" s="44" t="s">
        <v>668</v>
      </c>
      <c r="N562" s="44" t="s">
        <v>5745</v>
      </c>
      <c r="O562" s="45" t="s">
        <v>288</v>
      </c>
    </row>
    <row r="563" spans="5:15" ht="23.45" customHeight="1" x14ac:dyDescent="0.25">
      <c r="E563"/>
      <c r="L563"/>
      <c r="M563" s="44" t="s">
        <v>670</v>
      </c>
      <c r="N563" s="44" t="s">
        <v>5746</v>
      </c>
      <c r="O563" s="45" t="s">
        <v>288</v>
      </c>
    </row>
    <row r="564" spans="5:15" ht="23.45" customHeight="1" x14ac:dyDescent="0.25">
      <c r="E564"/>
      <c r="L564"/>
      <c r="M564" s="44" t="s">
        <v>672</v>
      </c>
      <c r="N564" s="44" t="s">
        <v>5679</v>
      </c>
      <c r="O564" s="45" t="s">
        <v>335</v>
      </c>
    </row>
    <row r="565" spans="5:15" ht="23.45" customHeight="1" x14ac:dyDescent="0.25">
      <c r="E565"/>
      <c r="L565"/>
      <c r="M565" s="44" t="s">
        <v>675</v>
      </c>
      <c r="N565" s="44" t="s">
        <v>5680</v>
      </c>
      <c r="O565" s="45" t="s">
        <v>335</v>
      </c>
    </row>
    <row r="566" spans="5:15" ht="23.45" customHeight="1" x14ac:dyDescent="0.25">
      <c r="E566"/>
      <c r="L566"/>
      <c r="M566" s="44" t="s">
        <v>677</v>
      </c>
      <c r="N566" s="44" t="s">
        <v>5681</v>
      </c>
      <c r="O566" s="45" t="s">
        <v>288</v>
      </c>
    </row>
    <row r="567" spans="5:15" ht="23.45" customHeight="1" x14ac:dyDescent="0.25">
      <c r="E567"/>
      <c r="L567"/>
      <c r="M567" s="44" t="s">
        <v>679</v>
      </c>
      <c r="N567" s="44" t="s">
        <v>5682</v>
      </c>
      <c r="O567" s="45" t="s">
        <v>335</v>
      </c>
    </row>
    <row r="568" spans="5:15" ht="23.45" customHeight="1" x14ac:dyDescent="0.25">
      <c r="E568"/>
      <c r="L568"/>
      <c r="M568" s="44" t="s">
        <v>5564</v>
      </c>
      <c r="N568" s="44" t="s">
        <v>5683</v>
      </c>
      <c r="O568" s="45" t="s">
        <v>335</v>
      </c>
    </row>
    <row r="569" spans="5:15" ht="23.45" customHeight="1" x14ac:dyDescent="0.25">
      <c r="E569"/>
      <c r="L569"/>
      <c r="M569" s="44" t="s">
        <v>680</v>
      </c>
      <c r="N569" s="44" t="s">
        <v>5747</v>
      </c>
      <c r="O569" s="45" t="s">
        <v>503</v>
      </c>
    </row>
    <row r="570" spans="5:15" ht="23.45" customHeight="1" x14ac:dyDescent="0.25">
      <c r="E570"/>
      <c r="L570"/>
      <c r="M570" s="44" t="s">
        <v>680</v>
      </c>
      <c r="N570" s="44" t="s">
        <v>5747</v>
      </c>
      <c r="O570" s="45" t="s">
        <v>505</v>
      </c>
    </row>
    <row r="571" spans="5:15" ht="23.45" customHeight="1" x14ac:dyDescent="0.25">
      <c r="E571"/>
      <c r="L571"/>
      <c r="M571" s="44" t="s">
        <v>680</v>
      </c>
      <c r="N571" s="44" t="s">
        <v>5747</v>
      </c>
      <c r="O571" s="45" t="s">
        <v>684</v>
      </c>
    </row>
    <row r="572" spans="5:15" ht="23.45" customHeight="1" x14ac:dyDescent="0.25">
      <c r="E572"/>
      <c r="L572"/>
      <c r="M572" s="44" t="s">
        <v>680</v>
      </c>
      <c r="N572" s="44" t="s">
        <v>5747</v>
      </c>
      <c r="O572" s="45" t="s">
        <v>140</v>
      </c>
    </row>
    <row r="573" spans="5:15" ht="23.45" customHeight="1" x14ac:dyDescent="0.25">
      <c r="E573"/>
      <c r="L573"/>
      <c r="M573" s="44" t="s">
        <v>680</v>
      </c>
      <c r="N573" s="44" t="s">
        <v>5747</v>
      </c>
      <c r="O573" s="45" t="s">
        <v>543</v>
      </c>
    </row>
    <row r="574" spans="5:15" ht="23.45" customHeight="1" x14ac:dyDescent="0.25">
      <c r="E574"/>
      <c r="L574"/>
      <c r="M574" s="44" t="s">
        <v>680</v>
      </c>
      <c r="N574" s="44" t="s">
        <v>5747</v>
      </c>
      <c r="O574" s="45" t="s">
        <v>511</v>
      </c>
    </row>
    <row r="575" spans="5:15" ht="23.45" customHeight="1" x14ac:dyDescent="0.25">
      <c r="E575"/>
      <c r="L575"/>
      <c r="M575" s="44" t="s">
        <v>680</v>
      </c>
      <c r="N575" s="44" t="s">
        <v>5747</v>
      </c>
      <c r="O575" s="45" t="s">
        <v>515</v>
      </c>
    </row>
    <row r="576" spans="5:15" ht="23.45" customHeight="1" x14ac:dyDescent="0.25">
      <c r="E576"/>
      <c r="L576"/>
      <c r="M576" s="44" t="s">
        <v>690</v>
      </c>
      <c r="N576" s="44" t="s">
        <v>5748</v>
      </c>
      <c r="O576" s="45" t="s">
        <v>503</v>
      </c>
    </row>
    <row r="577" spans="5:15" ht="23.45" customHeight="1" x14ac:dyDescent="0.25">
      <c r="E577"/>
      <c r="L577"/>
      <c r="M577" s="44" t="s">
        <v>692</v>
      </c>
      <c r="N577" s="44" t="s">
        <v>5749</v>
      </c>
      <c r="O577" s="45" t="s">
        <v>503</v>
      </c>
    </row>
    <row r="578" spans="5:15" ht="23.45" customHeight="1" x14ac:dyDescent="0.25">
      <c r="E578"/>
      <c r="L578"/>
      <c r="M578" s="44" t="s">
        <v>692</v>
      </c>
      <c r="N578" s="44" t="s">
        <v>5749</v>
      </c>
      <c r="O578" s="45" t="s">
        <v>504</v>
      </c>
    </row>
    <row r="579" spans="5:15" ht="23.45" customHeight="1" x14ac:dyDescent="0.25">
      <c r="E579"/>
      <c r="L579"/>
      <c r="M579" s="44" t="s">
        <v>692</v>
      </c>
      <c r="N579" s="44" t="s">
        <v>5749</v>
      </c>
      <c r="O579" s="45" t="s">
        <v>505</v>
      </c>
    </row>
    <row r="580" spans="5:15" ht="23.45" customHeight="1" x14ac:dyDescent="0.25">
      <c r="E580"/>
      <c r="L580"/>
      <c r="M580" s="44" t="s">
        <v>692</v>
      </c>
      <c r="N580" s="44" t="s">
        <v>5749</v>
      </c>
      <c r="O580" s="45" t="s">
        <v>507</v>
      </c>
    </row>
    <row r="581" spans="5:15" ht="23.45" customHeight="1" x14ac:dyDescent="0.25">
      <c r="E581"/>
      <c r="L581"/>
      <c r="M581" s="44" t="s">
        <v>692</v>
      </c>
      <c r="N581" s="44" t="s">
        <v>5749</v>
      </c>
      <c r="O581" s="45" t="s">
        <v>540</v>
      </c>
    </row>
    <row r="582" spans="5:15" ht="23.45" customHeight="1" x14ac:dyDescent="0.25">
      <c r="E582"/>
      <c r="L582"/>
      <c r="M582" s="44" t="s">
        <v>692</v>
      </c>
      <c r="N582" s="44" t="s">
        <v>5749</v>
      </c>
      <c r="O582" s="45" t="s">
        <v>140</v>
      </c>
    </row>
    <row r="583" spans="5:15" ht="23.45" customHeight="1" x14ac:dyDescent="0.25">
      <c r="E583"/>
      <c r="L583"/>
      <c r="M583" s="44" t="s">
        <v>692</v>
      </c>
      <c r="N583" s="44" t="s">
        <v>5749</v>
      </c>
      <c r="O583" s="45" t="s">
        <v>543</v>
      </c>
    </row>
    <row r="584" spans="5:15" ht="23.45" customHeight="1" x14ac:dyDescent="0.25">
      <c r="E584"/>
      <c r="L584"/>
      <c r="M584" s="44" t="s">
        <v>692</v>
      </c>
      <c r="N584" s="44" t="s">
        <v>5749</v>
      </c>
      <c r="O584" s="45" t="s">
        <v>511</v>
      </c>
    </row>
    <row r="585" spans="5:15" ht="23.45" customHeight="1" x14ac:dyDescent="0.25">
      <c r="E585"/>
      <c r="L585"/>
      <c r="M585" s="44" t="s">
        <v>692</v>
      </c>
      <c r="N585" s="44" t="s">
        <v>5749</v>
      </c>
      <c r="O585" s="45" t="s">
        <v>560</v>
      </c>
    </row>
    <row r="586" spans="5:15" ht="23.45" customHeight="1" x14ac:dyDescent="0.25">
      <c r="E586"/>
      <c r="L586"/>
      <c r="M586" s="44" t="s">
        <v>692</v>
      </c>
      <c r="N586" s="44" t="s">
        <v>5749</v>
      </c>
      <c r="O586" s="45" t="s">
        <v>271</v>
      </c>
    </row>
    <row r="587" spans="5:15" ht="23.45" customHeight="1" x14ac:dyDescent="0.25">
      <c r="E587"/>
      <c r="L587"/>
      <c r="M587" s="44" t="s">
        <v>700</v>
      </c>
      <c r="N587" s="44" t="s">
        <v>5750</v>
      </c>
      <c r="O587" s="45" t="s">
        <v>335</v>
      </c>
    </row>
    <row r="588" spans="5:15" ht="23.45" customHeight="1" x14ac:dyDescent="0.25">
      <c r="E588"/>
      <c r="L588"/>
      <c r="M588" s="44" t="s">
        <v>702</v>
      </c>
      <c r="N588" s="44" t="s">
        <v>5751</v>
      </c>
      <c r="O588" s="45" t="s">
        <v>335</v>
      </c>
    </row>
    <row r="589" spans="5:15" ht="23.45" customHeight="1" x14ac:dyDescent="0.25">
      <c r="E589"/>
      <c r="L589"/>
      <c r="M589" s="44" t="s">
        <v>704</v>
      </c>
      <c r="N589" s="44" t="s">
        <v>5752</v>
      </c>
      <c r="O589" s="78" t="s">
        <v>705</v>
      </c>
    </row>
    <row r="590" spans="5:15" ht="23.45" customHeight="1" x14ac:dyDescent="0.25">
      <c r="E590"/>
      <c r="L590"/>
      <c r="M590" s="44" t="s">
        <v>704</v>
      </c>
      <c r="N590" s="44" t="s">
        <v>5752</v>
      </c>
      <c r="O590" s="78" t="s">
        <v>5634</v>
      </c>
    </row>
    <row r="591" spans="5:15" ht="23.45" customHeight="1" x14ac:dyDescent="0.25">
      <c r="E591"/>
      <c r="L591"/>
      <c r="M591" s="44" t="s">
        <v>704</v>
      </c>
      <c r="N591" s="44" t="s">
        <v>5752</v>
      </c>
      <c r="O591" s="78" t="s">
        <v>5684</v>
      </c>
    </row>
    <row r="592" spans="5:15" ht="23.45" customHeight="1" x14ac:dyDescent="0.25">
      <c r="E592"/>
      <c r="L592"/>
      <c r="M592" s="44" t="s">
        <v>707</v>
      </c>
      <c r="N592" s="44" t="s">
        <v>5753</v>
      </c>
      <c r="O592" s="78" t="s">
        <v>708</v>
      </c>
    </row>
    <row r="593" spans="5:15" ht="23.45" customHeight="1" x14ac:dyDescent="0.25">
      <c r="E593"/>
      <c r="L593"/>
      <c r="M593" s="44" t="s">
        <v>707</v>
      </c>
      <c r="N593" s="44" t="s">
        <v>5753</v>
      </c>
      <c r="O593" s="78" t="s">
        <v>705</v>
      </c>
    </row>
    <row r="594" spans="5:15" ht="23.45" customHeight="1" x14ac:dyDescent="0.25">
      <c r="E594"/>
      <c r="L594"/>
      <c r="M594" s="44" t="s">
        <v>707</v>
      </c>
      <c r="N594" s="44" t="s">
        <v>5753</v>
      </c>
      <c r="O594" s="78" t="s">
        <v>5634</v>
      </c>
    </row>
    <row r="595" spans="5:15" ht="23.45" customHeight="1" x14ac:dyDescent="0.25">
      <c r="E595"/>
      <c r="L595"/>
      <c r="M595" s="44" t="s">
        <v>707</v>
      </c>
      <c r="N595" s="44" t="s">
        <v>5753</v>
      </c>
      <c r="O595" s="78" t="s">
        <v>5685</v>
      </c>
    </row>
    <row r="596" spans="5:15" ht="23.45" customHeight="1" x14ac:dyDescent="0.25">
      <c r="E596"/>
      <c r="L596"/>
      <c r="M596" s="44" t="s">
        <v>707</v>
      </c>
      <c r="N596" s="44" t="s">
        <v>5753</v>
      </c>
      <c r="O596" s="78" t="s">
        <v>5684</v>
      </c>
    </row>
    <row r="597" spans="5:15" ht="23.45" customHeight="1" x14ac:dyDescent="0.25">
      <c r="E597"/>
      <c r="L597"/>
      <c r="M597" s="44" t="s">
        <v>707</v>
      </c>
      <c r="N597" s="44" t="s">
        <v>5753</v>
      </c>
      <c r="O597" s="78" t="s">
        <v>711</v>
      </c>
    </row>
    <row r="598" spans="5:15" ht="23.45" customHeight="1" x14ac:dyDescent="0.25">
      <c r="E598"/>
      <c r="L598"/>
      <c r="M598" s="44" t="s">
        <v>713</v>
      </c>
      <c r="N598" s="44" t="s">
        <v>5754</v>
      </c>
      <c r="O598" s="78" t="s">
        <v>5634</v>
      </c>
    </row>
    <row r="599" spans="5:15" ht="23.45" customHeight="1" x14ac:dyDescent="0.25">
      <c r="E599"/>
      <c r="L599"/>
      <c r="M599" s="44" t="s">
        <v>713</v>
      </c>
      <c r="N599" s="44" t="s">
        <v>5754</v>
      </c>
      <c r="O599" s="78" t="s">
        <v>5636</v>
      </c>
    </row>
    <row r="600" spans="5:15" ht="23.45" customHeight="1" x14ac:dyDescent="0.25">
      <c r="E600"/>
      <c r="L600"/>
      <c r="M600" s="44" t="s">
        <v>713</v>
      </c>
      <c r="N600" s="44" t="s">
        <v>5754</v>
      </c>
      <c r="O600" s="78" t="s">
        <v>5684</v>
      </c>
    </row>
    <row r="601" spans="5:15" ht="23.45" customHeight="1" x14ac:dyDescent="0.25">
      <c r="E601"/>
      <c r="L601"/>
      <c r="M601" s="44" t="s">
        <v>713</v>
      </c>
      <c r="N601" s="44" t="s">
        <v>5754</v>
      </c>
      <c r="O601" s="78" t="s">
        <v>711</v>
      </c>
    </row>
    <row r="602" spans="5:15" ht="23.45" customHeight="1" x14ac:dyDescent="0.25">
      <c r="E602"/>
      <c r="L602"/>
      <c r="M602" s="44" t="s">
        <v>715</v>
      </c>
      <c r="N602" s="44" t="s">
        <v>5686</v>
      </c>
      <c r="O602" s="45" t="s">
        <v>716</v>
      </c>
    </row>
    <row r="603" spans="5:15" ht="23.45" customHeight="1" x14ac:dyDescent="0.25">
      <c r="E603"/>
      <c r="L603"/>
      <c r="M603" s="44" t="s">
        <v>715</v>
      </c>
      <c r="N603" s="44" t="s">
        <v>5686</v>
      </c>
      <c r="O603" s="45" t="s">
        <v>718</v>
      </c>
    </row>
    <row r="604" spans="5:15" ht="23.45" customHeight="1" x14ac:dyDescent="0.25">
      <c r="E604"/>
      <c r="L604"/>
      <c r="M604" s="44" t="s">
        <v>715</v>
      </c>
      <c r="N604" s="44" t="s">
        <v>5686</v>
      </c>
      <c r="O604" s="45" t="s">
        <v>720</v>
      </c>
    </row>
    <row r="605" spans="5:15" ht="23.45" customHeight="1" x14ac:dyDescent="0.25">
      <c r="E605"/>
      <c r="L605"/>
      <c r="M605" s="44" t="s">
        <v>715</v>
      </c>
      <c r="N605" s="44" t="s">
        <v>5686</v>
      </c>
      <c r="O605" s="45" t="s">
        <v>610</v>
      </c>
    </row>
    <row r="606" spans="5:15" ht="23.45" customHeight="1" x14ac:dyDescent="0.25">
      <c r="E606"/>
      <c r="L606"/>
      <c r="M606" s="44" t="s">
        <v>722</v>
      </c>
      <c r="N606" s="44" t="s">
        <v>5687</v>
      </c>
      <c r="O606" s="45" t="s">
        <v>716</v>
      </c>
    </row>
    <row r="607" spans="5:15" ht="23.45" customHeight="1" x14ac:dyDescent="0.25">
      <c r="E607"/>
      <c r="L607"/>
      <c r="M607" s="44" t="s">
        <v>722</v>
      </c>
      <c r="N607" s="44" t="s">
        <v>5687</v>
      </c>
      <c r="O607" s="45" t="s">
        <v>724</v>
      </c>
    </row>
    <row r="608" spans="5:15" ht="23.45" customHeight="1" x14ac:dyDescent="0.25">
      <c r="E608"/>
      <c r="L608"/>
      <c r="M608" s="44" t="s">
        <v>727</v>
      </c>
      <c r="N608" s="44" t="s">
        <v>5755</v>
      </c>
      <c r="O608" s="78" t="s">
        <v>728</v>
      </c>
    </row>
    <row r="609" spans="5:15" ht="23.45" customHeight="1" x14ac:dyDescent="0.25">
      <c r="E609"/>
      <c r="L609"/>
      <c r="M609" s="44" t="s">
        <v>729</v>
      </c>
      <c r="N609" s="44" t="s">
        <v>5755</v>
      </c>
      <c r="O609" s="78" t="s">
        <v>730</v>
      </c>
    </row>
    <row r="610" spans="5:15" ht="23.45" customHeight="1" x14ac:dyDescent="0.25">
      <c r="E610"/>
      <c r="L610"/>
      <c r="M610" s="48" t="s">
        <v>732</v>
      </c>
      <c r="N610" s="48" t="s">
        <v>5688</v>
      </c>
      <c r="O610" s="49" t="s">
        <v>288</v>
      </c>
    </row>
    <row r="611" spans="5:15" ht="23.45" customHeight="1" x14ac:dyDescent="0.25">
      <c r="E611"/>
      <c r="L611"/>
    </row>
    <row r="612" spans="5:15" ht="23.45" customHeight="1" x14ac:dyDescent="0.25">
      <c r="E612"/>
      <c r="L612"/>
    </row>
    <row r="613" spans="5:15" ht="23.45" customHeight="1" x14ac:dyDescent="0.25">
      <c r="E613"/>
      <c r="L613"/>
    </row>
    <row r="614" spans="5:15" ht="23.45" customHeight="1" x14ac:dyDescent="0.25">
      <c r="E614"/>
      <c r="L614"/>
    </row>
    <row r="615" spans="5:15" ht="23.45" customHeight="1" x14ac:dyDescent="0.25">
      <c r="E615"/>
      <c r="L615"/>
    </row>
    <row r="616" spans="5:15" ht="23.45" customHeight="1" x14ac:dyDescent="0.25">
      <c r="E616"/>
      <c r="L616"/>
    </row>
    <row r="617" spans="5:15" ht="23.45" customHeight="1" x14ac:dyDescent="0.25">
      <c r="E617"/>
      <c r="L617"/>
    </row>
    <row r="618" spans="5:15" ht="23.45" customHeight="1" x14ac:dyDescent="0.25">
      <c r="E618"/>
      <c r="L618"/>
    </row>
    <row r="619" spans="5:15" ht="23.45" customHeight="1" x14ac:dyDescent="0.25">
      <c r="E619"/>
      <c r="L619"/>
    </row>
    <row r="620" spans="5:15" ht="23.45" customHeight="1" x14ac:dyDescent="0.25">
      <c r="E620"/>
      <c r="L620"/>
    </row>
    <row r="621" spans="5:15" ht="23.45" customHeight="1" x14ac:dyDescent="0.25">
      <c r="E621"/>
      <c r="L621"/>
    </row>
    <row r="622" spans="5:15" ht="23.45" customHeight="1" x14ac:dyDescent="0.25">
      <c r="E622"/>
      <c r="L622"/>
    </row>
    <row r="623" spans="5:15" ht="23.45" customHeight="1" x14ac:dyDescent="0.25">
      <c r="E623"/>
      <c r="L623"/>
    </row>
    <row r="624" spans="5:15" ht="23.45" customHeight="1" x14ac:dyDescent="0.25">
      <c r="E624"/>
      <c r="L624"/>
    </row>
    <row r="625" spans="5:12" ht="23.45" customHeight="1" x14ac:dyDescent="0.25">
      <c r="E625"/>
      <c r="L625"/>
    </row>
    <row r="626" spans="5:12" ht="23.45" customHeight="1" x14ac:dyDescent="0.25">
      <c r="E626"/>
      <c r="L626"/>
    </row>
    <row r="627" spans="5:12" ht="23.45" customHeight="1" x14ac:dyDescent="0.25">
      <c r="E627"/>
      <c r="L627"/>
    </row>
    <row r="628" spans="5:12" ht="23.45" customHeight="1" x14ac:dyDescent="0.25">
      <c r="E628"/>
      <c r="L628"/>
    </row>
    <row r="629" spans="5:12" ht="23.45" customHeight="1" x14ac:dyDescent="0.25">
      <c r="E629"/>
      <c r="L629"/>
    </row>
    <row r="630" spans="5:12" ht="23.45" customHeight="1" x14ac:dyDescent="0.25">
      <c r="E630"/>
      <c r="L630"/>
    </row>
    <row r="631" spans="5:12" ht="23.45" customHeight="1" x14ac:dyDescent="0.25">
      <c r="E631"/>
      <c r="L631"/>
    </row>
    <row r="632" spans="5:12" ht="23.45" customHeight="1" x14ac:dyDescent="0.25">
      <c r="E632"/>
      <c r="L632"/>
    </row>
    <row r="633" spans="5:12" ht="23.45" customHeight="1" x14ac:dyDescent="0.25">
      <c r="E633"/>
      <c r="L633"/>
    </row>
    <row r="634" spans="5:12" ht="23.45" customHeight="1" x14ac:dyDescent="0.25">
      <c r="E634"/>
      <c r="L634"/>
    </row>
    <row r="635" spans="5:12" ht="23.45" customHeight="1" x14ac:dyDescent="0.25">
      <c r="E635"/>
      <c r="L635"/>
    </row>
    <row r="636" spans="5:12" ht="23.45" customHeight="1" x14ac:dyDescent="0.25">
      <c r="E636"/>
      <c r="L636"/>
    </row>
    <row r="637" spans="5:12" ht="23.45" customHeight="1" x14ac:dyDescent="0.25">
      <c r="E637"/>
      <c r="L637"/>
    </row>
    <row r="638" spans="5:12" ht="23.45" customHeight="1" x14ac:dyDescent="0.25">
      <c r="E638"/>
      <c r="L638"/>
    </row>
    <row r="639" spans="5:12" ht="23.45" customHeight="1" x14ac:dyDescent="0.25">
      <c r="E639"/>
      <c r="L639"/>
    </row>
    <row r="640" spans="5:12" ht="23.45" customHeight="1" x14ac:dyDescent="0.25">
      <c r="E640"/>
      <c r="L640"/>
    </row>
    <row r="641" spans="5:12" ht="23.45" customHeight="1" x14ac:dyDescent="0.25">
      <c r="E641"/>
      <c r="L641"/>
    </row>
    <row r="642" spans="5:12" ht="23.45" customHeight="1" x14ac:dyDescent="0.25">
      <c r="E642"/>
      <c r="L642"/>
    </row>
    <row r="643" spans="5:12" ht="23.45" customHeight="1" x14ac:dyDescent="0.25">
      <c r="E643"/>
      <c r="L643"/>
    </row>
    <row r="644" spans="5:12" ht="23.45" customHeight="1" x14ac:dyDescent="0.25">
      <c r="E644"/>
      <c r="L644"/>
    </row>
    <row r="645" spans="5:12" ht="23.45" customHeight="1" x14ac:dyDescent="0.25">
      <c r="E645"/>
      <c r="L645"/>
    </row>
    <row r="646" spans="5:12" ht="23.45" customHeight="1" x14ac:dyDescent="0.25">
      <c r="E646"/>
      <c r="L646"/>
    </row>
    <row r="647" spans="5:12" ht="23.45" customHeight="1" x14ac:dyDescent="0.25">
      <c r="E647"/>
      <c r="L647"/>
    </row>
    <row r="648" spans="5:12" ht="23.45" customHeight="1" x14ac:dyDescent="0.25">
      <c r="E648"/>
      <c r="L648"/>
    </row>
    <row r="649" spans="5:12" ht="23.45" customHeight="1" x14ac:dyDescent="0.25">
      <c r="E649"/>
      <c r="L649"/>
    </row>
    <row r="650" spans="5:12" ht="23.45" customHeight="1" x14ac:dyDescent="0.25">
      <c r="E650"/>
      <c r="L650"/>
    </row>
    <row r="651" spans="5:12" ht="23.45" customHeight="1" x14ac:dyDescent="0.25">
      <c r="E651"/>
      <c r="L651"/>
    </row>
    <row r="652" spans="5:12" ht="23.45" customHeight="1" x14ac:dyDescent="0.25">
      <c r="E652"/>
      <c r="L652"/>
    </row>
    <row r="653" spans="5:12" ht="23.45" customHeight="1" x14ac:dyDescent="0.25">
      <c r="E653"/>
      <c r="L653"/>
    </row>
    <row r="654" spans="5:12" ht="23.45" customHeight="1" x14ac:dyDescent="0.25">
      <c r="E654"/>
      <c r="L654"/>
    </row>
    <row r="655" spans="5:12" ht="23.45" customHeight="1" x14ac:dyDescent="0.25">
      <c r="E655"/>
      <c r="L655"/>
    </row>
    <row r="656" spans="5:12" ht="23.45" customHeight="1" x14ac:dyDescent="0.25">
      <c r="E656"/>
      <c r="L656"/>
    </row>
    <row r="657" spans="5:12" ht="23.45" customHeight="1" x14ac:dyDescent="0.25">
      <c r="E657"/>
      <c r="L657"/>
    </row>
    <row r="658" spans="5:12" ht="23.45" customHeight="1" x14ac:dyDescent="0.25">
      <c r="E658"/>
      <c r="L658"/>
    </row>
    <row r="659" spans="5:12" ht="23.45" customHeight="1" x14ac:dyDescent="0.25">
      <c r="E659"/>
      <c r="L659"/>
    </row>
    <row r="660" spans="5:12" ht="23.45" customHeight="1" x14ac:dyDescent="0.25">
      <c r="E660"/>
      <c r="L660"/>
    </row>
    <row r="661" spans="5:12" ht="23.45" customHeight="1" x14ac:dyDescent="0.25">
      <c r="E661"/>
      <c r="L661"/>
    </row>
    <row r="662" spans="5:12" ht="23.45" customHeight="1" x14ac:dyDescent="0.25">
      <c r="E662"/>
      <c r="L662"/>
    </row>
    <row r="663" spans="5:12" ht="23.45" customHeight="1" x14ac:dyDescent="0.25">
      <c r="E663"/>
      <c r="L663"/>
    </row>
    <row r="664" spans="5:12" ht="23.45" customHeight="1" x14ac:dyDescent="0.25">
      <c r="E664"/>
      <c r="L664"/>
    </row>
    <row r="665" spans="5:12" ht="23.45" customHeight="1" x14ac:dyDescent="0.25">
      <c r="E665"/>
      <c r="L665"/>
    </row>
    <row r="666" spans="5:12" ht="23.45" customHeight="1" x14ac:dyDescent="0.25">
      <c r="E666"/>
      <c r="L666"/>
    </row>
    <row r="667" spans="5:12" ht="23.45" customHeight="1" x14ac:dyDescent="0.25">
      <c r="E667"/>
      <c r="L667"/>
    </row>
    <row r="668" spans="5:12" ht="23.45" customHeight="1" x14ac:dyDescent="0.25">
      <c r="E668"/>
      <c r="L668"/>
    </row>
    <row r="669" spans="5:12" ht="23.45" customHeight="1" x14ac:dyDescent="0.25">
      <c r="E669"/>
      <c r="L669"/>
    </row>
    <row r="670" spans="5:12" ht="23.45" customHeight="1" x14ac:dyDescent="0.25">
      <c r="E670"/>
      <c r="L670"/>
    </row>
    <row r="671" spans="5:12" ht="23.45" customHeight="1" x14ac:dyDescent="0.25">
      <c r="E671"/>
      <c r="L671"/>
    </row>
    <row r="672" spans="5:12" ht="23.45" customHeight="1" x14ac:dyDescent="0.25">
      <c r="E672"/>
      <c r="L672"/>
    </row>
    <row r="673" spans="5:12" ht="23.45" customHeight="1" x14ac:dyDescent="0.25">
      <c r="E673"/>
      <c r="L673"/>
    </row>
    <row r="674" spans="5:12" ht="23.45" customHeight="1" x14ac:dyDescent="0.25">
      <c r="E674"/>
      <c r="L674"/>
    </row>
    <row r="675" spans="5:12" ht="23.45" customHeight="1" x14ac:dyDescent="0.25">
      <c r="E675"/>
      <c r="L675"/>
    </row>
    <row r="676" spans="5:12" ht="23.45" customHeight="1" x14ac:dyDescent="0.25">
      <c r="E676"/>
      <c r="L676"/>
    </row>
    <row r="677" spans="5:12" ht="23.45" customHeight="1" x14ac:dyDescent="0.25">
      <c r="E677"/>
      <c r="L677"/>
    </row>
    <row r="678" spans="5:12" ht="23.45" customHeight="1" x14ac:dyDescent="0.25">
      <c r="E678"/>
      <c r="L678"/>
    </row>
    <row r="679" spans="5:12" ht="23.45" customHeight="1" x14ac:dyDescent="0.25">
      <c r="E679"/>
      <c r="L679"/>
    </row>
    <row r="680" spans="5:12" ht="23.45" customHeight="1" x14ac:dyDescent="0.25">
      <c r="E680"/>
      <c r="L680"/>
    </row>
    <row r="681" spans="5:12" ht="23.45" customHeight="1" x14ac:dyDescent="0.25">
      <c r="E681"/>
      <c r="L681"/>
    </row>
    <row r="682" spans="5:12" ht="23.45" customHeight="1" x14ac:dyDescent="0.25">
      <c r="E682"/>
      <c r="L682"/>
    </row>
    <row r="683" spans="5:12" ht="23.45" customHeight="1" x14ac:dyDescent="0.25">
      <c r="E683"/>
      <c r="L683"/>
    </row>
    <row r="684" spans="5:12" ht="23.45" customHeight="1" x14ac:dyDescent="0.25">
      <c r="E684"/>
      <c r="L684"/>
    </row>
    <row r="685" spans="5:12" ht="23.45" customHeight="1" x14ac:dyDescent="0.25">
      <c r="E685"/>
      <c r="L685"/>
    </row>
    <row r="686" spans="5:12" ht="23.45" customHeight="1" x14ac:dyDescent="0.25">
      <c r="E686"/>
      <c r="L686"/>
    </row>
    <row r="687" spans="5:12" ht="23.45" customHeight="1" x14ac:dyDescent="0.25">
      <c r="E687"/>
      <c r="L687"/>
    </row>
    <row r="688" spans="5:12" ht="23.45" customHeight="1" x14ac:dyDescent="0.25">
      <c r="E688"/>
      <c r="L688"/>
    </row>
    <row r="689" spans="5:12" ht="23.45" customHeight="1" x14ac:dyDescent="0.25">
      <c r="E689"/>
      <c r="L689"/>
    </row>
    <row r="690" spans="5:12" ht="23.45" customHeight="1" x14ac:dyDescent="0.25">
      <c r="E690"/>
      <c r="L690"/>
    </row>
    <row r="691" spans="5:12" ht="23.45" customHeight="1" x14ac:dyDescent="0.25">
      <c r="E691"/>
      <c r="L691"/>
    </row>
    <row r="692" spans="5:12" ht="23.45" customHeight="1" x14ac:dyDescent="0.25">
      <c r="E692"/>
      <c r="L692"/>
    </row>
    <row r="693" spans="5:12" ht="23.45" customHeight="1" x14ac:dyDescent="0.25">
      <c r="E693"/>
      <c r="L693"/>
    </row>
    <row r="694" spans="5:12" ht="23.45" customHeight="1" x14ac:dyDescent="0.25">
      <c r="E694"/>
      <c r="L694"/>
    </row>
    <row r="695" spans="5:12" ht="23.45" customHeight="1" x14ac:dyDescent="0.25">
      <c r="E695"/>
      <c r="L695"/>
    </row>
    <row r="696" spans="5:12" ht="23.45" customHeight="1" x14ac:dyDescent="0.25">
      <c r="E696"/>
      <c r="L696"/>
    </row>
    <row r="697" spans="5:12" ht="23.45" customHeight="1" x14ac:dyDescent="0.25">
      <c r="E697"/>
      <c r="L697"/>
    </row>
    <row r="698" spans="5:12" ht="23.45" customHeight="1" x14ac:dyDescent="0.25">
      <c r="E698"/>
      <c r="L698"/>
    </row>
    <row r="699" spans="5:12" ht="23.45" customHeight="1" x14ac:dyDescent="0.25">
      <c r="E699"/>
      <c r="L699"/>
    </row>
    <row r="700" spans="5:12" ht="23.45" customHeight="1" x14ac:dyDescent="0.25">
      <c r="E700"/>
      <c r="L700"/>
    </row>
    <row r="701" spans="5:12" ht="23.45" customHeight="1" x14ac:dyDescent="0.25">
      <c r="E701"/>
      <c r="L701"/>
    </row>
    <row r="702" spans="5:12" ht="23.45" customHeight="1" x14ac:dyDescent="0.25">
      <c r="E702"/>
      <c r="L702"/>
    </row>
    <row r="703" spans="5:12" ht="23.45" customHeight="1" x14ac:dyDescent="0.25">
      <c r="E703"/>
      <c r="L703"/>
    </row>
    <row r="704" spans="5:12" ht="23.45" customHeight="1" x14ac:dyDescent="0.25">
      <c r="E704"/>
      <c r="L704"/>
    </row>
    <row r="705" spans="5:12" ht="23.45" customHeight="1" x14ac:dyDescent="0.25">
      <c r="E705"/>
      <c r="L705"/>
    </row>
    <row r="706" spans="5:12" ht="23.45" customHeight="1" x14ac:dyDescent="0.25">
      <c r="E706"/>
      <c r="L706"/>
    </row>
    <row r="707" spans="5:12" ht="23.45" customHeight="1" x14ac:dyDescent="0.25">
      <c r="E707"/>
      <c r="L707"/>
    </row>
    <row r="708" spans="5:12" ht="23.45" customHeight="1" x14ac:dyDescent="0.25">
      <c r="E708"/>
      <c r="L708"/>
    </row>
    <row r="709" spans="5:12" ht="23.45" customHeight="1" x14ac:dyDescent="0.25">
      <c r="E709"/>
      <c r="L709"/>
    </row>
    <row r="710" spans="5:12" ht="23.45" customHeight="1" x14ac:dyDescent="0.25">
      <c r="E710"/>
      <c r="L710"/>
    </row>
    <row r="711" spans="5:12" ht="23.45" customHeight="1" x14ac:dyDescent="0.25">
      <c r="E711"/>
      <c r="L711"/>
    </row>
    <row r="712" spans="5:12" ht="23.45" customHeight="1" x14ac:dyDescent="0.25">
      <c r="E712"/>
      <c r="L712"/>
    </row>
    <row r="713" spans="5:12" ht="23.45" customHeight="1" x14ac:dyDescent="0.25">
      <c r="E713"/>
      <c r="L713"/>
    </row>
    <row r="714" spans="5:12" ht="23.45" customHeight="1" x14ac:dyDescent="0.25">
      <c r="E714"/>
      <c r="L714"/>
    </row>
    <row r="715" spans="5:12" ht="23.45" customHeight="1" x14ac:dyDescent="0.25">
      <c r="E715"/>
      <c r="L715"/>
    </row>
    <row r="716" spans="5:12" ht="23.45" customHeight="1" x14ac:dyDescent="0.25">
      <c r="E716"/>
      <c r="L716"/>
    </row>
    <row r="717" spans="5:12" ht="23.45" customHeight="1" x14ac:dyDescent="0.25">
      <c r="E717"/>
      <c r="L717"/>
    </row>
    <row r="718" spans="5:12" ht="23.45" customHeight="1" x14ac:dyDescent="0.25">
      <c r="E718"/>
      <c r="L718"/>
    </row>
    <row r="719" spans="5:12" ht="23.45" customHeight="1" x14ac:dyDescent="0.25">
      <c r="E719"/>
      <c r="L719"/>
    </row>
    <row r="720" spans="5:12" ht="23.45" customHeight="1" x14ac:dyDescent="0.25">
      <c r="E720"/>
      <c r="L720"/>
    </row>
    <row r="721" spans="5:12" ht="23.45" customHeight="1" x14ac:dyDescent="0.25">
      <c r="E721"/>
      <c r="L721"/>
    </row>
    <row r="722" spans="5:12" ht="23.45" customHeight="1" x14ac:dyDescent="0.25">
      <c r="E722"/>
      <c r="L722"/>
    </row>
    <row r="723" spans="5:12" ht="23.45" customHeight="1" x14ac:dyDescent="0.25">
      <c r="E723"/>
      <c r="L723"/>
    </row>
    <row r="724" spans="5:12" ht="23.45" customHeight="1" x14ac:dyDescent="0.25">
      <c r="E724"/>
      <c r="L724"/>
    </row>
    <row r="725" spans="5:12" ht="23.45" customHeight="1" x14ac:dyDescent="0.25">
      <c r="E725"/>
      <c r="L725"/>
    </row>
    <row r="726" spans="5:12" ht="23.45" customHeight="1" x14ac:dyDescent="0.25">
      <c r="E726"/>
      <c r="L726"/>
    </row>
    <row r="727" spans="5:12" ht="23.45" customHeight="1" x14ac:dyDescent="0.25">
      <c r="E727"/>
      <c r="L727"/>
    </row>
    <row r="728" spans="5:12" ht="23.45" customHeight="1" x14ac:dyDescent="0.25">
      <c r="E728"/>
      <c r="L728"/>
    </row>
    <row r="729" spans="5:12" ht="23.45" customHeight="1" x14ac:dyDescent="0.25">
      <c r="E729"/>
      <c r="L729"/>
    </row>
    <row r="730" spans="5:12" ht="23.45" customHeight="1" x14ac:dyDescent="0.25">
      <c r="E730"/>
      <c r="L730"/>
    </row>
    <row r="731" spans="5:12" ht="23.45" customHeight="1" x14ac:dyDescent="0.25">
      <c r="E731"/>
      <c r="L731"/>
    </row>
    <row r="732" spans="5:12" ht="23.45" customHeight="1" x14ac:dyDescent="0.25">
      <c r="E732"/>
      <c r="L732"/>
    </row>
    <row r="733" spans="5:12" ht="23.45" customHeight="1" x14ac:dyDescent="0.25">
      <c r="E733"/>
      <c r="L733"/>
    </row>
    <row r="734" spans="5:12" ht="23.45" customHeight="1" x14ac:dyDescent="0.25">
      <c r="E734"/>
      <c r="L734"/>
    </row>
    <row r="735" spans="5:12" ht="23.45" customHeight="1" x14ac:dyDescent="0.25">
      <c r="E735"/>
      <c r="L735"/>
    </row>
    <row r="736" spans="5:12" ht="23.45" customHeight="1" x14ac:dyDescent="0.25">
      <c r="E736"/>
      <c r="L736"/>
    </row>
    <row r="737" spans="5:12" ht="23.45" customHeight="1" x14ac:dyDescent="0.25">
      <c r="E737"/>
      <c r="L737"/>
    </row>
    <row r="738" spans="5:12" ht="23.45" customHeight="1" x14ac:dyDescent="0.25">
      <c r="E738"/>
      <c r="L738"/>
    </row>
    <row r="739" spans="5:12" ht="23.45" customHeight="1" x14ac:dyDescent="0.25">
      <c r="E739"/>
      <c r="L739"/>
    </row>
    <row r="740" spans="5:12" ht="23.45" customHeight="1" x14ac:dyDescent="0.25">
      <c r="E740"/>
      <c r="L740"/>
    </row>
    <row r="741" spans="5:12" ht="23.45" customHeight="1" x14ac:dyDescent="0.25">
      <c r="E741"/>
      <c r="L741"/>
    </row>
    <row r="742" spans="5:12" ht="23.45" customHeight="1" x14ac:dyDescent="0.25">
      <c r="E742"/>
      <c r="L742"/>
    </row>
    <row r="743" spans="5:12" ht="23.45" customHeight="1" x14ac:dyDescent="0.25">
      <c r="E743"/>
      <c r="L743"/>
    </row>
    <row r="744" spans="5:12" ht="23.45" customHeight="1" x14ac:dyDescent="0.25">
      <c r="E744"/>
      <c r="L744"/>
    </row>
    <row r="745" spans="5:12" ht="23.45" customHeight="1" x14ac:dyDescent="0.25">
      <c r="E745"/>
      <c r="L745"/>
    </row>
    <row r="746" spans="5:12" ht="23.45" customHeight="1" x14ac:dyDescent="0.25">
      <c r="E746"/>
      <c r="L746"/>
    </row>
    <row r="747" spans="5:12" ht="23.45" customHeight="1" x14ac:dyDescent="0.25">
      <c r="E747"/>
      <c r="L747"/>
    </row>
    <row r="748" spans="5:12" ht="23.45" customHeight="1" x14ac:dyDescent="0.25">
      <c r="E748"/>
      <c r="L748"/>
    </row>
    <row r="749" spans="5:12" ht="23.45" customHeight="1" x14ac:dyDescent="0.25">
      <c r="E749"/>
      <c r="L749"/>
    </row>
    <row r="750" spans="5:12" ht="23.45" customHeight="1" x14ac:dyDescent="0.25">
      <c r="E750"/>
      <c r="L750"/>
    </row>
    <row r="751" spans="5:12" ht="23.45" customHeight="1" x14ac:dyDescent="0.25">
      <c r="E751"/>
      <c r="L751"/>
    </row>
    <row r="752" spans="5:12" ht="23.45" customHeight="1" x14ac:dyDescent="0.25">
      <c r="E752"/>
      <c r="L752"/>
    </row>
    <row r="753" spans="5:12" ht="23.45" customHeight="1" x14ac:dyDescent="0.25">
      <c r="E753"/>
      <c r="L753"/>
    </row>
    <row r="754" spans="5:12" ht="23.45" customHeight="1" x14ac:dyDescent="0.25">
      <c r="E754"/>
      <c r="L754"/>
    </row>
    <row r="755" spans="5:12" ht="23.45" customHeight="1" x14ac:dyDescent="0.25">
      <c r="E755"/>
      <c r="L755"/>
    </row>
    <row r="756" spans="5:12" ht="23.45" customHeight="1" x14ac:dyDescent="0.25">
      <c r="E756"/>
      <c r="L756"/>
    </row>
    <row r="757" spans="5:12" ht="23.45" customHeight="1" x14ac:dyDescent="0.25">
      <c r="E757"/>
      <c r="L757"/>
    </row>
    <row r="758" spans="5:12" ht="23.45" customHeight="1" x14ac:dyDescent="0.25">
      <c r="E758"/>
      <c r="L758"/>
    </row>
    <row r="759" spans="5:12" ht="23.45" customHeight="1" x14ac:dyDescent="0.25">
      <c r="E759"/>
      <c r="L759"/>
    </row>
    <row r="760" spans="5:12" ht="23.45" customHeight="1" x14ac:dyDescent="0.25">
      <c r="E760"/>
      <c r="L760"/>
    </row>
    <row r="761" spans="5:12" ht="23.45" customHeight="1" x14ac:dyDescent="0.25">
      <c r="E761"/>
      <c r="L761"/>
    </row>
    <row r="762" spans="5:12" ht="23.45" customHeight="1" x14ac:dyDescent="0.25">
      <c r="E762"/>
      <c r="L762"/>
    </row>
    <row r="763" spans="5:12" ht="23.45" customHeight="1" x14ac:dyDescent="0.25">
      <c r="E763"/>
      <c r="L763"/>
    </row>
    <row r="764" spans="5:12" ht="23.45" customHeight="1" x14ac:dyDescent="0.25">
      <c r="E764"/>
      <c r="L764"/>
    </row>
    <row r="765" spans="5:12" ht="23.45" customHeight="1" x14ac:dyDescent="0.25">
      <c r="E765"/>
      <c r="L765"/>
    </row>
    <row r="766" spans="5:12" ht="23.45" customHeight="1" x14ac:dyDescent="0.25">
      <c r="E766"/>
      <c r="L766"/>
    </row>
    <row r="767" spans="5:12" ht="23.45" customHeight="1" x14ac:dyDescent="0.25">
      <c r="E767"/>
      <c r="L767"/>
    </row>
    <row r="768" spans="5:12" ht="23.45" customHeight="1" x14ac:dyDescent="0.25">
      <c r="E768"/>
      <c r="L768"/>
    </row>
    <row r="769" spans="5:12" ht="23.45" customHeight="1" x14ac:dyDescent="0.25">
      <c r="E769"/>
      <c r="L769"/>
    </row>
    <row r="770" spans="5:12" ht="23.45" customHeight="1" x14ac:dyDescent="0.25">
      <c r="E770"/>
      <c r="L770"/>
    </row>
    <row r="771" spans="5:12" ht="23.45" customHeight="1" x14ac:dyDescent="0.25">
      <c r="E771"/>
      <c r="L771"/>
    </row>
    <row r="772" spans="5:12" ht="23.45" customHeight="1" x14ac:dyDescent="0.25">
      <c r="E772"/>
      <c r="L772"/>
    </row>
    <row r="773" spans="5:12" ht="23.45" customHeight="1" x14ac:dyDescent="0.25">
      <c r="E773"/>
      <c r="L773"/>
    </row>
    <row r="774" spans="5:12" ht="23.45" customHeight="1" x14ac:dyDescent="0.25">
      <c r="E774"/>
      <c r="L774"/>
    </row>
    <row r="775" spans="5:12" ht="23.45" customHeight="1" x14ac:dyDescent="0.25">
      <c r="E775"/>
      <c r="L775"/>
    </row>
    <row r="776" spans="5:12" ht="23.45" customHeight="1" x14ac:dyDescent="0.25">
      <c r="E776"/>
      <c r="L776"/>
    </row>
    <row r="777" spans="5:12" ht="23.45" customHeight="1" x14ac:dyDescent="0.25">
      <c r="E777"/>
      <c r="L777"/>
    </row>
    <row r="778" spans="5:12" ht="23.45" customHeight="1" x14ac:dyDescent="0.25">
      <c r="E778"/>
      <c r="L778"/>
    </row>
    <row r="779" spans="5:12" ht="23.45" customHeight="1" x14ac:dyDescent="0.25">
      <c r="E779"/>
      <c r="L779"/>
    </row>
    <row r="780" spans="5:12" ht="23.45" customHeight="1" x14ac:dyDescent="0.25">
      <c r="E780"/>
      <c r="L780"/>
    </row>
    <row r="781" spans="5:12" ht="23.45" customHeight="1" x14ac:dyDescent="0.25">
      <c r="E781"/>
      <c r="L781"/>
    </row>
    <row r="782" spans="5:12" ht="23.45" customHeight="1" x14ac:dyDescent="0.25">
      <c r="E782"/>
      <c r="L782"/>
    </row>
    <row r="783" spans="5:12" ht="23.45" customHeight="1" x14ac:dyDescent="0.25">
      <c r="E783"/>
      <c r="L783"/>
    </row>
    <row r="784" spans="5:12" ht="23.45" customHeight="1" x14ac:dyDescent="0.25">
      <c r="E784"/>
      <c r="L784"/>
    </row>
    <row r="785" spans="5:12" ht="23.45" customHeight="1" x14ac:dyDescent="0.25">
      <c r="E785"/>
      <c r="L785"/>
    </row>
    <row r="786" spans="5:12" ht="23.45" customHeight="1" x14ac:dyDescent="0.25">
      <c r="E786"/>
      <c r="L786"/>
    </row>
    <row r="787" spans="5:12" ht="23.45" customHeight="1" x14ac:dyDescent="0.25">
      <c r="E787"/>
      <c r="L787"/>
    </row>
    <row r="788" spans="5:12" ht="23.45" customHeight="1" x14ac:dyDescent="0.25">
      <c r="E788"/>
      <c r="L788"/>
    </row>
    <row r="789" spans="5:12" ht="23.45" customHeight="1" x14ac:dyDescent="0.25">
      <c r="E789"/>
      <c r="L789"/>
    </row>
    <row r="790" spans="5:12" ht="23.45" customHeight="1" x14ac:dyDescent="0.25">
      <c r="E790"/>
      <c r="L790"/>
    </row>
    <row r="791" spans="5:12" ht="23.45" customHeight="1" x14ac:dyDescent="0.25">
      <c r="E791"/>
      <c r="L791"/>
    </row>
    <row r="792" spans="5:12" ht="23.45" customHeight="1" x14ac:dyDescent="0.25">
      <c r="E792"/>
      <c r="L792"/>
    </row>
    <row r="793" spans="5:12" ht="23.45" customHeight="1" x14ac:dyDescent="0.25">
      <c r="E793"/>
      <c r="L793"/>
    </row>
    <row r="794" spans="5:12" ht="23.45" customHeight="1" x14ac:dyDescent="0.25">
      <c r="E794"/>
      <c r="L794"/>
    </row>
    <row r="795" spans="5:12" ht="23.45" customHeight="1" x14ac:dyDescent="0.25">
      <c r="E795"/>
      <c r="L795"/>
    </row>
    <row r="796" spans="5:12" ht="23.45" customHeight="1" x14ac:dyDescent="0.25">
      <c r="E796"/>
      <c r="L796"/>
    </row>
    <row r="797" spans="5:12" ht="23.45" customHeight="1" x14ac:dyDescent="0.25">
      <c r="E797"/>
      <c r="L797"/>
    </row>
    <row r="798" spans="5:12" ht="23.45" customHeight="1" x14ac:dyDescent="0.25">
      <c r="E798"/>
      <c r="L798"/>
    </row>
    <row r="799" spans="5:12" ht="23.45" customHeight="1" x14ac:dyDescent="0.25">
      <c r="E799"/>
      <c r="L799"/>
    </row>
    <row r="800" spans="5:12" ht="23.45" customHeight="1" x14ac:dyDescent="0.25">
      <c r="E800"/>
      <c r="L800"/>
    </row>
    <row r="801" spans="5:12" ht="23.45" customHeight="1" x14ac:dyDescent="0.25">
      <c r="E801"/>
      <c r="L801"/>
    </row>
    <row r="802" spans="5:12" ht="23.45" customHeight="1" x14ac:dyDescent="0.25">
      <c r="E802"/>
      <c r="L802"/>
    </row>
    <row r="803" spans="5:12" ht="23.45" customHeight="1" x14ac:dyDescent="0.25">
      <c r="E803"/>
      <c r="L803"/>
    </row>
    <row r="804" spans="5:12" ht="23.45" customHeight="1" x14ac:dyDescent="0.25">
      <c r="E804"/>
      <c r="L804"/>
    </row>
    <row r="805" spans="5:12" ht="23.45" customHeight="1" x14ac:dyDescent="0.25">
      <c r="E805"/>
      <c r="L805"/>
    </row>
    <row r="806" spans="5:12" ht="23.45" customHeight="1" x14ac:dyDescent="0.25">
      <c r="E806"/>
      <c r="L806"/>
    </row>
    <row r="807" spans="5:12" ht="23.45" customHeight="1" x14ac:dyDescent="0.25">
      <c r="E807"/>
      <c r="L807"/>
    </row>
    <row r="808" spans="5:12" ht="23.45" customHeight="1" x14ac:dyDescent="0.25">
      <c r="E808"/>
      <c r="L808"/>
    </row>
    <row r="809" spans="5:12" ht="23.45" customHeight="1" x14ac:dyDescent="0.25">
      <c r="E809"/>
      <c r="L809"/>
    </row>
    <row r="810" spans="5:12" ht="23.45" customHeight="1" x14ac:dyDescent="0.25">
      <c r="E810"/>
      <c r="L810"/>
    </row>
    <row r="811" spans="5:12" ht="23.45" customHeight="1" x14ac:dyDescent="0.25">
      <c r="E811"/>
      <c r="L811"/>
    </row>
    <row r="812" spans="5:12" ht="23.45" customHeight="1" x14ac:dyDescent="0.25">
      <c r="E812"/>
      <c r="L812"/>
    </row>
    <row r="813" spans="5:12" ht="23.45" customHeight="1" x14ac:dyDescent="0.25">
      <c r="E813"/>
      <c r="L813"/>
    </row>
    <row r="814" spans="5:12" ht="23.45" customHeight="1" x14ac:dyDescent="0.25">
      <c r="E814"/>
      <c r="L814"/>
    </row>
    <row r="815" spans="5:12" ht="23.45" customHeight="1" x14ac:dyDescent="0.25">
      <c r="E815"/>
      <c r="L815"/>
    </row>
    <row r="816" spans="5:12" ht="23.45" customHeight="1" x14ac:dyDescent="0.25">
      <c r="E816"/>
      <c r="L816"/>
    </row>
    <row r="817" spans="5:12" ht="23.45" customHeight="1" x14ac:dyDescent="0.25">
      <c r="E817"/>
      <c r="L817"/>
    </row>
    <row r="818" spans="5:12" ht="23.45" customHeight="1" x14ac:dyDescent="0.25">
      <c r="E818"/>
      <c r="L818"/>
    </row>
    <row r="819" spans="5:12" ht="23.45" customHeight="1" x14ac:dyDescent="0.25">
      <c r="E819"/>
      <c r="L819"/>
    </row>
    <row r="820" spans="5:12" ht="23.45" customHeight="1" x14ac:dyDescent="0.25">
      <c r="E820"/>
      <c r="L820"/>
    </row>
    <row r="821" spans="5:12" ht="23.45" customHeight="1" x14ac:dyDescent="0.25">
      <c r="E821"/>
      <c r="L821"/>
    </row>
    <row r="822" spans="5:12" ht="23.45" customHeight="1" x14ac:dyDescent="0.25">
      <c r="E822"/>
      <c r="L822"/>
    </row>
    <row r="823" spans="5:12" ht="23.45" customHeight="1" x14ac:dyDescent="0.25">
      <c r="E823"/>
      <c r="L823"/>
    </row>
    <row r="824" spans="5:12" ht="23.45" customHeight="1" x14ac:dyDescent="0.25">
      <c r="E824"/>
      <c r="L824"/>
    </row>
    <row r="825" spans="5:12" ht="23.45" customHeight="1" x14ac:dyDescent="0.25">
      <c r="E825"/>
      <c r="L825"/>
    </row>
    <row r="826" spans="5:12" ht="23.45" customHeight="1" x14ac:dyDescent="0.25">
      <c r="E826"/>
      <c r="L826"/>
    </row>
    <row r="827" spans="5:12" ht="23.45" customHeight="1" x14ac:dyDescent="0.25">
      <c r="E827"/>
      <c r="L827"/>
    </row>
    <row r="828" spans="5:12" ht="23.45" customHeight="1" x14ac:dyDescent="0.25">
      <c r="E828"/>
      <c r="L828"/>
    </row>
    <row r="829" spans="5:12" ht="23.45" customHeight="1" x14ac:dyDescent="0.25">
      <c r="E829"/>
      <c r="L829"/>
    </row>
    <row r="830" spans="5:12" ht="23.45" customHeight="1" x14ac:dyDescent="0.25">
      <c r="E830"/>
      <c r="L830"/>
    </row>
    <row r="831" spans="5:12" ht="23.45" customHeight="1" x14ac:dyDescent="0.25">
      <c r="E831"/>
      <c r="L831"/>
    </row>
    <row r="832" spans="5:12" ht="23.45" customHeight="1" x14ac:dyDescent="0.25">
      <c r="E832"/>
      <c r="L832"/>
    </row>
    <row r="833" spans="5:12" ht="23.45" customHeight="1" x14ac:dyDescent="0.25">
      <c r="E833"/>
      <c r="L833"/>
    </row>
    <row r="834" spans="5:12" ht="23.45" customHeight="1" x14ac:dyDescent="0.25">
      <c r="E834"/>
      <c r="L834"/>
    </row>
    <row r="835" spans="5:12" ht="23.45" customHeight="1" x14ac:dyDescent="0.25">
      <c r="E835"/>
      <c r="L835"/>
    </row>
    <row r="836" spans="5:12" ht="23.45" customHeight="1" x14ac:dyDescent="0.25">
      <c r="E836"/>
      <c r="L836"/>
    </row>
    <row r="837" spans="5:12" ht="23.45" customHeight="1" x14ac:dyDescent="0.25">
      <c r="E837"/>
      <c r="L837"/>
    </row>
    <row r="838" spans="5:12" ht="23.45" customHeight="1" x14ac:dyDescent="0.25">
      <c r="E838"/>
      <c r="L838"/>
    </row>
    <row r="839" spans="5:12" ht="23.45" customHeight="1" x14ac:dyDescent="0.25">
      <c r="E839"/>
      <c r="L839"/>
    </row>
    <row r="840" spans="5:12" ht="23.45" customHeight="1" x14ac:dyDescent="0.25">
      <c r="E840"/>
      <c r="L840"/>
    </row>
    <row r="841" spans="5:12" ht="23.45" customHeight="1" x14ac:dyDescent="0.25">
      <c r="E841"/>
      <c r="L841"/>
    </row>
    <row r="842" spans="5:12" ht="23.45" customHeight="1" x14ac:dyDescent="0.25">
      <c r="E842"/>
      <c r="L842"/>
    </row>
    <row r="843" spans="5:12" ht="23.45" customHeight="1" x14ac:dyDescent="0.25">
      <c r="E843"/>
      <c r="L843"/>
    </row>
    <row r="844" spans="5:12" ht="23.45" customHeight="1" x14ac:dyDescent="0.25">
      <c r="E844"/>
      <c r="L844"/>
    </row>
    <row r="845" spans="5:12" ht="23.45" customHeight="1" x14ac:dyDescent="0.25">
      <c r="E845"/>
      <c r="L845"/>
    </row>
    <row r="846" spans="5:12" ht="23.45" customHeight="1" x14ac:dyDescent="0.25">
      <c r="E846"/>
      <c r="L846"/>
    </row>
    <row r="847" spans="5:12" ht="23.45" customHeight="1" x14ac:dyDescent="0.25">
      <c r="E847"/>
      <c r="L847"/>
    </row>
    <row r="848" spans="5:12" ht="23.45" customHeight="1" x14ac:dyDescent="0.25">
      <c r="E848"/>
      <c r="L848"/>
    </row>
    <row r="849" spans="5:12" ht="23.45" customHeight="1" x14ac:dyDescent="0.25">
      <c r="E849"/>
      <c r="L849"/>
    </row>
    <row r="850" spans="5:12" ht="23.45" customHeight="1" x14ac:dyDescent="0.25">
      <c r="E850"/>
      <c r="L850"/>
    </row>
    <row r="851" spans="5:12" ht="23.45" customHeight="1" x14ac:dyDescent="0.25">
      <c r="E851"/>
      <c r="L851"/>
    </row>
    <row r="852" spans="5:12" ht="23.45" customHeight="1" x14ac:dyDescent="0.25">
      <c r="E852"/>
      <c r="L852"/>
    </row>
    <row r="853" spans="5:12" ht="23.45" customHeight="1" x14ac:dyDescent="0.25">
      <c r="E853"/>
      <c r="L853"/>
    </row>
    <row r="854" spans="5:12" ht="23.45" customHeight="1" x14ac:dyDescent="0.25">
      <c r="E854"/>
      <c r="L854"/>
    </row>
    <row r="855" spans="5:12" ht="23.45" customHeight="1" x14ac:dyDescent="0.25">
      <c r="E855"/>
      <c r="L855"/>
    </row>
    <row r="856" spans="5:12" ht="23.45" customHeight="1" x14ac:dyDescent="0.25">
      <c r="E856"/>
      <c r="L856"/>
    </row>
    <row r="857" spans="5:12" ht="23.45" customHeight="1" x14ac:dyDescent="0.25">
      <c r="E857"/>
      <c r="L857"/>
    </row>
    <row r="858" spans="5:12" ht="23.45" customHeight="1" x14ac:dyDescent="0.25">
      <c r="E858"/>
      <c r="L858"/>
    </row>
    <row r="859" spans="5:12" ht="23.45" customHeight="1" x14ac:dyDescent="0.25">
      <c r="E859"/>
      <c r="L859"/>
    </row>
    <row r="860" spans="5:12" ht="23.45" customHeight="1" x14ac:dyDescent="0.25">
      <c r="E860"/>
      <c r="L860"/>
    </row>
    <row r="861" spans="5:12" ht="23.45" customHeight="1" x14ac:dyDescent="0.25">
      <c r="E861"/>
      <c r="L861"/>
    </row>
    <row r="862" spans="5:12" ht="23.45" customHeight="1" x14ac:dyDescent="0.25">
      <c r="E862"/>
      <c r="L862"/>
    </row>
    <row r="863" spans="5:12" ht="23.45" customHeight="1" x14ac:dyDescent="0.25">
      <c r="E863"/>
      <c r="L863"/>
    </row>
    <row r="864" spans="5:12" ht="23.45" customHeight="1" x14ac:dyDescent="0.25">
      <c r="E864"/>
      <c r="L864"/>
    </row>
    <row r="865" spans="5:12" ht="23.45" customHeight="1" x14ac:dyDescent="0.25">
      <c r="E865"/>
      <c r="L865"/>
    </row>
    <row r="866" spans="5:12" ht="23.45" customHeight="1" x14ac:dyDescent="0.25">
      <c r="E866"/>
      <c r="L866"/>
    </row>
    <row r="867" spans="5:12" ht="23.45" customHeight="1" x14ac:dyDescent="0.25">
      <c r="E867"/>
      <c r="L867"/>
    </row>
    <row r="868" spans="5:12" ht="23.45" customHeight="1" x14ac:dyDescent="0.25">
      <c r="E868"/>
      <c r="L868"/>
    </row>
    <row r="869" spans="5:12" ht="23.45" customHeight="1" x14ac:dyDescent="0.25">
      <c r="E869"/>
      <c r="L869"/>
    </row>
    <row r="870" spans="5:12" ht="23.45" customHeight="1" x14ac:dyDescent="0.25">
      <c r="E870"/>
      <c r="L870"/>
    </row>
    <row r="871" spans="5:12" ht="23.45" customHeight="1" x14ac:dyDescent="0.25">
      <c r="E871"/>
      <c r="L871"/>
    </row>
    <row r="872" spans="5:12" ht="23.45" customHeight="1" x14ac:dyDescent="0.25">
      <c r="E872"/>
      <c r="L872"/>
    </row>
    <row r="873" spans="5:12" ht="23.45" customHeight="1" x14ac:dyDescent="0.25">
      <c r="E873"/>
      <c r="L873"/>
    </row>
    <row r="874" spans="5:12" ht="23.45" customHeight="1" x14ac:dyDescent="0.25">
      <c r="E874"/>
      <c r="L874"/>
    </row>
    <row r="875" spans="5:12" ht="23.45" customHeight="1" x14ac:dyDescent="0.25">
      <c r="E875"/>
      <c r="L875"/>
    </row>
    <row r="876" spans="5:12" ht="23.45" customHeight="1" x14ac:dyDescent="0.25">
      <c r="E876"/>
      <c r="L876"/>
    </row>
    <row r="877" spans="5:12" ht="23.45" customHeight="1" x14ac:dyDescent="0.25">
      <c r="E877"/>
      <c r="L877"/>
    </row>
    <row r="878" spans="5:12" ht="23.45" customHeight="1" x14ac:dyDescent="0.25">
      <c r="E878"/>
      <c r="L878"/>
    </row>
    <row r="879" spans="5:12" ht="23.45" customHeight="1" x14ac:dyDescent="0.25">
      <c r="E879"/>
      <c r="L879"/>
    </row>
    <row r="880" spans="5:12" ht="23.45" customHeight="1" x14ac:dyDescent="0.25">
      <c r="E880"/>
      <c r="L880"/>
    </row>
    <row r="881" spans="5:12" ht="23.45" customHeight="1" x14ac:dyDescent="0.25">
      <c r="E881"/>
      <c r="L881"/>
    </row>
    <row r="882" spans="5:12" ht="23.45" customHeight="1" x14ac:dyDescent="0.25">
      <c r="E882"/>
      <c r="L882"/>
    </row>
    <row r="883" spans="5:12" ht="23.45" customHeight="1" x14ac:dyDescent="0.25">
      <c r="E883"/>
      <c r="L883"/>
    </row>
    <row r="884" spans="5:12" ht="23.45" customHeight="1" x14ac:dyDescent="0.25">
      <c r="E884"/>
      <c r="L884"/>
    </row>
    <row r="885" spans="5:12" ht="23.45" customHeight="1" x14ac:dyDescent="0.25">
      <c r="E885"/>
      <c r="L885"/>
    </row>
    <row r="886" spans="5:12" ht="23.45" customHeight="1" x14ac:dyDescent="0.25">
      <c r="E886"/>
      <c r="L886"/>
    </row>
    <row r="887" spans="5:12" ht="23.45" customHeight="1" x14ac:dyDescent="0.25">
      <c r="E887"/>
      <c r="L887"/>
    </row>
    <row r="888" spans="5:12" ht="23.45" customHeight="1" x14ac:dyDescent="0.25">
      <c r="E888"/>
      <c r="L888"/>
    </row>
    <row r="889" spans="5:12" ht="23.45" customHeight="1" x14ac:dyDescent="0.25">
      <c r="E889"/>
      <c r="L889"/>
    </row>
    <row r="890" spans="5:12" ht="23.45" customHeight="1" x14ac:dyDescent="0.25">
      <c r="E890"/>
      <c r="L890"/>
    </row>
    <row r="891" spans="5:12" ht="23.45" customHeight="1" x14ac:dyDescent="0.25">
      <c r="E891"/>
      <c r="L891"/>
    </row>
    <row r="892" spans="5:12" ht="23.45" customHeight="1" x14ac:dyDescent="0.25">
      <c r="E892"/>
      <c r="L892"/>
    </row>
    <row r="893" spans="5:12" ht="23.45" customHeight="1" x14ac:dyDescent="0.25">
      <c r="E893"/>
      <c r="L893"/>
    </row>
    <row r="894" spans="5:12" ht="23.45" customHeight="1" x14ac:dyDescent="0.25">
      <c r="E894"/>
      <c r="L894"/>
    </row>
    <row r="895" spans="5:12" ht="23.45" customHeight="1" x14ac:dyDescent="0.25">
      <c r="E895"/>
      <c r="L895"/>
    </row>
    <row r="896" spans="5:12" ht="23.45" customHeight="1" x14ac:dyDescent="0.25">
      <c r="E896"/>
      <c r="L896"/>
    </row>
    <row r="897" spans="5:12" ht="23.45" customHeight="1" x14ac:dyDescent="0.25">
      <c r="E897"/>
      <c r="L897"/>
    </row>
    <row r="898" spans="5:12" ht="23.45" customHeight="1" x14ac:dyDescent="0.25">
      <c r="E898"/>
      <c r="L898"/>
    </row>
    <row r="899" spans="5:12" ht="23.45" customHeight="1" x14ac:dyDescent="0.25">
      <c r="E899"/>
      <c r="L899"/>
    </row>
    <row r="900" spans="5:12" ht="23.45" customHeight="1" x14ac:dyDescent="0.25">
      <c r="E900"/>
      <c r="L900"/>
    </row>
    <row r="901" spans="5:12" ht="23.45" customHeight="1" x14ac:dyDescent="0.25">
      <c r="E901"/>
      <c r="L901"/>
    </row>
    <row r="902" spans="5:12" ht="23.45" customHeight="1" x14ac:dyDescent="0.25">
      <c r="E902"/>
      <c r="L902"/>
    </row>
    <row r="903" spans="5:12" ht="23.45" customHeight="1" x14ac:dyDescent="0.25">
      <c r="E903"/>
      <c r="L903"/>
    </row>
    <row r="904" spans="5:12" ht="23.45" customHeight="1" x14ac:dyDescent="0.25">
      <c r="E904"/>
      <c r="L904"/>
    </row>
    <row r="905" spans="5:12" ht="23.45" customHeight="1" x14ac:dyDescent="0.25">
      <c r="E905"/>
      <c r="L905"/>
    </row>
    <row r="906" spans="5:12" ht="23.45" customHeight="1" x14ac:dyDescent="0.25">
      <c r="E906"/>
      <c r="L906"/>
    </row>
    <row r="907" spans="5:12" ht="23.45" customHeight="1" x14ac:dyDescent="0.25">
      <c r="E907"/>
      <c r="L907"/>
    </row>
    <row r="908" spans="5:12" ht="23.45" customHeight="1" x14ac:dyDescent="0.25">
      <c r="E908"/>
      <c r="L908"/>
    </row>
    <row r="909" spans="5:12" ht="23.45" customHeight="1" x14ac:dyDescent="0.25">
      <c r="E909"/>
      <c r="L909"/>
    </row>
    <row r="910" spans="5:12" ht="23.45" customHeight="1" x14ac:dyDescent="0.25">
      <c r="E910"/>
      <c r="L910"/>
    </row>
    <row r="911" spans="5:12" ht="23.45" customHeight="1" x14ac:dyDescent="0.25">
      <c r="E911"/>
      <c r="L911"/>
    </row>
    <row r="912" spans="5:12" ht="23.45" customHeight="1" x14ac:dyDescent="0.25">
      <c r="E912"/>
      <c r="L912"/>
    </row>
    <row r="913" spans="5:12" ht="23.45" customHeight="1" x14ac:dyDescent="0.25">
      <c r="E913"/>
      <c r="L913"/>
    </row>
    <row r="914" spans="5:12" ht="23.45" customHeight="1" x14ac:dyDescent="0.25">
      <c r="E914"/>
      <c r="L914"/>
    </row>
    <row r="915" spans="5:12" ht="23.45" customHeight="1" x14ac:dyDescent="0.25">
      <c r="E915"/>
      <c r="L915"/>
    </row>
    <row r="916" spans="5:12" ht="23.45" customHeight="1" x14ac:dyDescent="0.25">
      <c r="E916"/>
      <c r="L916"/>
    </row>
    <row r="917" spans="5:12" ht="23.45" customHeight="1" x14ac:dyDescent="0.25">
      <c r="E917"/>
      <c r="L917"/>
    </row>
    <row r="918" spans="5:12" ht="23.45" customHeight="1" x14ac:dyDescent="0.25">
      <c r="E918"/>
      <c r="L918"/>
    </row>
    <row r="919" spans="5:12" ht="23.45" customHeight="1" x14ac:dyDescent="0.25">
      <c r="E919"/>
      <c r="L919"/>
    </row>
    <row r="920" spans="5:12" ht="23.45" customHeight="1" x14ac:dyDescent="0.25">
      <c r="E920"/>
      <c r="L920"/>
    </row>
    <row r="921" spans="5:12" ht="23.45" customHeight="1" x14ac:dyDescent="0.25">
      <c r="E921"/>
      <c r="L921"/>
    </row>
    <row r="922" spans="5:12" ht="23.45" customHeight="1" x14ac:dyDescent="0.25">
      <c r="E922"/>
      <c r="L922"/>
    </row>
    <row r="923" spans="5:12" ht="23.45" customHeight="1" x14ac:dyDescent="0.25">
      <c r="E923"/>
      <c r="L923"/>
    </row>
    <row r="924" spans="5:12" ht="23.45" customHeight="1" x14ac:dyDescent="0.25">
      <c r="E924"/>
      <c r="L924"/>
    </row>
    <row r="925" spans="5:12" ht="23.45" customHeight="1" x14ac:dyDescent="0.25">
      <c r="E925"/>
      <c r="L925"/>
    </row>
    <row r="926" spans="5:12" ht="23.45" customHeight="1" x14ac:dyDescent="0.25">
      <c r="E926"/>
      <c r="L926"/>
    </row>
    <row r="927" spans="5:12" ht="23.45" customHeight="1" x14ac:dyDescent="0.25">
      <c r="E927"/>
      <c r="L927"/>
    </row>
    <row r="928" spans="5:12" ht="23.45" customHeight="1" x14ac:dyDescent="0.25">
      <c r="E928"/>
      <c r="L928"/>
    </row>
    <row r="929" spans="5:12" ht="23.45" customHeight="1" x14ac:dyDescent="0.25">
      <c r="E929"/>
      <c r="L929"/>
    </row>
    <row r="930" spans="5:12" ht="23.45" customHeight="1" x14ac:dyDescent="0.25">
      <c r="E930"/>
      <c r="L930"/>
    </row>
    <row r="931" spans="5:12" ht="23.45" customHeight="1" x14ac:dyDescent="0.25">
      <c r="E931"/>
      <c r="L931"/>
    </row>
    <row r="932" spans="5:12" ht="23.45" customHeight="1" x14ac:dyDescent="0.25">
      <c r="E932"/>
      <c r="L932"/>
    </row>
    <row r="933" spans="5:12" ht="23.45" customHeight="1" x14ac:dyDescent="0.25">
      <c r="E933"/>
      <c r="L933"/>
    </row>
    <row r="934" spans="5:12" ht="23.45" customHeight="1" x14ac:dyDescent="0.25">
      <c r="E934"/>
      <c r="L934"/>
    </row>
    <row r="935" spans="5:12" ht="23.45" customHeight="1" x14ac:dyDescent="0.25">
      <c r="E935"/>
      <c r="L935"/>
    </row>
    <row r="936" spans="5:12" ht="23.45" customHeight="1" x14ac:dyDescent="0.25">
      <c r="E936"/>
      <c r="L936"/>
    </row>
    <row r="937" spans="5:12" ht="23.45" customHeight="1" x14ac:dyDescent="0.25">
      <c r="E937"/>
      <c r="L937"/>
    </row>
    <row r="938" spans="5:12" ht="23.45" customHeight="1" x14ac:dyDescent="0.25">
      <c r="E938"/>
      <c r="L938"/>
    </row>
    <row r="939" spans="5:12" ht="23.45" customHeight="1" x14ac:dyDescent="0.25">
      <c r="E939"/>
      <c r="L939"/>
    </row>
    <row r="940" spans="5:12" ht="23.45" customHeight="1" x14ac:dyDescent="0.25">
      <c r="E940"/>
      <c r="L940"/>
    </row>
    <row r="941" spans="5:12" ht="23.45" customHeight="1" x14ac:dyDescent="0.25">
      <c r="E941"/>
      <c r="L941"/>
    </row>
    <row r="942" spans="5:12" ht="23.45" customHeight="1" x14ac:dyDescent="0.25">
      <c r="E942"/>
      <c r="L942"/>
    </row>
    <row r="943" spans="5:12" ht="23.45" customHeight="1" x14ac:dyDescent="0.25">
      <c r="E943"/>
      <c r="L943"/>
    </row>
    <row r="944" spans="5:12" ht="23.45" customHeight="1" x14ac:dyDescent="0.25">
      <c r="E944"/>
      <c r="L944"/>
    </row>
    <row r="945" spans="5:12" ht="23.45" customHeight="1" x14ac:dyDescent="0.25">
      <c r="E945"/>
      <c r="L945"/>
    </row>
    <row r="946" spans="5:12" ht="23.45" customHeight="1" x14ac:dyDescent="0.25">
      <c r="E946"/>
      <c r="L946"/>
    </row>
    <row r="947" spans="5:12" ht="23.45" customHeight="1" x14ac:dyDescent="0.25">
      <c r="E947"/>
      <c r="L947"/>
    </row>
    <row r="948" spans="5:12" ht="23.45" customHeight="1" x14ac:dyDescent="0.25">
      <c r="E948"/>
      <c r="L948"/>
    </row>
    <row r="949" spans="5:12" ht="23.45" customHeight="1" x14ac:dyDescent="0.25">
      <c r="E949"/>
      <c r="L949"/>
    </row>
    <row r="950" spans="5:12" ht="23.45" customHeight="1" x14ac:dyDescent="0.25">
      <c r="E950"/>
      <c r="L950"/>
    </row>
    <row r="951" spans="5:12" ht="23.45" customHeight="1" x14ac:dyDescent="0.25">
      <c r="E951"/>
      <c r="L951"/>
    </row>
    <row r="952" spans="5:12" ht="23.45" customHeight="1" x14ac:dyDescent="0.25">
      <c r="E952"/>
      <c r="L952"/>
    </row>
    <row r="953" spans="5:12" ht="23.45" customHeight="1" x14ac:dyDescent="0.25">
      <c r="E953"/>
      <c r="L953"/>
    </row>
    <row r="954" spans="5:12" ht="23.45" customHeight="1" x14ac:dyDescent="0.25">
      <c r="E954"/>
      <c r="L954"/>
    </row>
    <row r="955" spans="5:12" ht="23.45" customHeight="1" x14ac:dyDescent="0.25">
      <c r="E955"/>
      <c r="L955"/>
    </row>
    <row r="956" spans="5:12" ht="23.45" customHeight="1" x14ac:dyDescent="0.25">
      <c r="E956"/>
      <c r="L956"/>
    </row>
    <row r="957" spans="5:12" ht="23.45" customHeight="1" x14ac:dyDescent="0.25">
      <c r="E957"/>
      <c r="L957"/>
    </row>
    <row r="958" spans="5:12" ht="23.45" customHeight="1" x14ac:dyDescent="0.25">
      <c r="E958"/>
      <c r="L958"/>
    </row>
    <row r="959" spans="5:12" ht="23.45" customHeight="1" x14ac:dyDescent="0.25">
      <c r="E959"/>
      <c r="L959"/>
    </row>
    <row r="960" spans="5:12" ht="23.45" customHeight="1" x14ac:dyDescent="0.25">
      <c r="E960"/>
      <c r="L960"/>
    </row>
    <row r="961" spans="5:12" ht="23.45" customHeight="1" x14ac:dyDescent="0.25">
      <c r="E961"/>
      <c r="L961"/>
    </row>
    <row r="962" spans="5:12" ht="23.45" customHeight="1" x14ac:dyDescent="0.25">
      <c r="E962"/>
      <c r="L962"/>
    </row>
    <row r="963" spans="5:12" ht="23.45" customHeight="1" x14ac:dyDescent="0.25">
      <c r="E963"/>
      <c r="L963"/>
    </row>
    <row r="964" spans="5:12" ht="23.45" customHeight="1" x14ac:dyDescent="0.25">
      <c r="E964"/>
      <c r="L964"/>
    </row>
    <row r="965" spans="5:12" ht="23.45" customHeight="1" x14ac:dyDescent="0.25">
      <c r="E965"/>
      <c r="L965"/>
    </row>
    <row r="966" spans="5:12" ht="23.45" customHeight="1" x14ac:dyDescent="0.25">
      <c r="E966"/>
      <c r="L966"/>
    </row>
    <row r="967" spans="5:12" ht="23.45" customHeight="1" x14ac:dyDescent="0.25">
      <c r="E967"/>
      <c r="L967"/>
    </row>
    <row r="968" spans="5:12" ht="23.45" customHeight="1" x14ac:dyDescent="0.25">
      <c r="E968"/>
      <c r="L968"/>
    </row>
    <row r="969" spans="5:12" ht="23.45" customHeight="1" x14ac:dyDescent="0.25">
      <c r="E969"/>
      <c r="L969"/>
    </row>
    <row r="970" spans="5:12" ht="23.45" customHeight="1" x14ac:dyDescent="0.25">
      <c r="E970"/>
      <c r="L970"/>
    </row>
    <row r="971" spans="5:12" ht="23.45" customHeight="1" x14ac:dyDescent="0.25">
      <c r="E971"/>
      <c r="L971"/>
    </row>
    <row r="972" spans="5:12" ht="23.45" customHeight="1" x14ac:dyDescent="0.25">
      <c r="E972"/>
      <c r="L972"/>
    </row>
    <row r="973" spans="5:12" ht="23.45" customHeight="1" x14ac:dyDescent="0.25">
      <c r="E973"/>
      <c r="L973"/>
    </row>
    <row r="974" spans="5:12" ht="23.45" customHeight="1" x14ac:dyDescent="0.25">
      <c r="E974"/>
      <c r="L974"/>
    </row>
    <row r="975" spans="5:12" ht="23.45" customHeight="1" x14ac:dyDescent="0.25">
      <c r="E975"/>
      <c r="L975"/>
    </row>
    <row r="976" spans="5:12" ht="23.45" customHeight="1" x14ac:dyDescent="0.25">
      <c r="E976"/>
      <c r="L976"/>
    </row>
    <row r="977" spans="5:12" ht="23.45" customHeight="1" x14ac:dyDescent="0.25">
      <c r="E977"/>
      <c r="L977"/>
    </row>
    <row r="978" spans="5:12" ht="23.45" customHeight="1" x14ac:dyDescent="0.25">
      <c r="E978"/>
      <c r="L978"/>
    </row>
    <row r="979" spans="5:12" ht="23.45" customHeight="1" x14ac:dyDescent="0.25">
      <c r="E979"/>
      <c r="L979"/>
    </row>
    <row r="980" spans="5:12" ht="23.45" customHeight="1" x14ac:dyDescent="0.25">
      <c r="E980"/>
      <c r="L980"/>
    </row>
    <row r="981" spans="5:12" ht="23.45" customHeight="1" x14ac:dyDescent="0.25">
      <c r="E981"/>
      <c r="L981"/>
    </row>
    <row r="982" spans="5:12" ht="23.45" customHeight="1" x14ac:dyDescent="0.25">
      <c r="E982"/>
      <c r="L982"/>
    </row>
    <row r="983" spans="5:12" ht="23.45" customHeight="1" x14ac:dyDescent="0.25">
      <c r="E983"/>
      <c r="L983"/>
    </row>
    <row r="984" spans="5:12" ht="23.45" customHeight="1" x14ac:dyDescent="0.25">
      <c r="E984"/>
      <c r="L984"/>
    </row>
    <row r="985" spans="5:12" ht="23.45" customHeight="1" x14ac:dyDescent="0.25">
      <c r="E985"/>
      <c r="L985"/>
    </row>
    <row r="986" spans="5:12" ht="23.45" customHeight="1" x14ac:dyDescent="0.25">
      <c r="E986"/>
      <c r="L986"/>
    </row>
    <row r="987" spans="5:12" ht="23.45" customHeight="1" x14ac:dyDescent="0.25">
      <c r="E987"/>
      <c r="L987"/>
    </row>
    <row r="988" spans="5:12" ht="23.45" customHeight="1" x14ac:dyDescent="0.25">
      <c r="E988"/>
      <c r="L988"/>
    </row>
    <row r="989" spans="5:12" ht="23.45" customHeight="1" x14ac:dyDescent="0.25">
      <c r="E989"/>
      <c r="L989"/>
    </row>
    <row r="990" spans="5:12" ht="23.45" customHeight="1" x14ac:dyDescent="0.25">
      <c r="E990"/>
      <c r="L990"/>
    </row>
    <row r="991" spans="5:12" ht="23.45" customHeight="1" x14ac:dyDescent="0.25">
      <c r="E991"/>
      <c r="L991"/>
    </row>
    <row r="992" spans="5:12" ht="23.45" customHeight="1" x14ac:dyDescent="0.25">
      <c r="E992"/>
      <c r="L992"/>
    </row>
    <row r="993" spans="5:12" ht="23.45" customHeight="1" x14ac:dyDescent="0.25">
      <c r="E993"/>
      <c r="L993"/>
    </row>
    <row r="994" spans="5:12" ht="23.45" customHeight="1" x14ac:dyDescent="0.25">
      <c r="E994"/>
      <c r="L994"/>
    </row>
    <row r="995" spans="5:12" ht="23.45" customHeight="1" x14ac:dyDescent="0.25">
      <c r="E995"/>
      <c r="L995"/>
    </row>
    <row r="996" spans="5:12" ht="23.45" customHeight="1" x14ac:dyDescent="0.25">
      <c r="E996"/>
      <c r="L996"/>
    </row>
    <row r="997" spans="5:12" ht="23.45" customHeight="1" x14ac:dyDescent="0.25">
      <c r="E997"/>
      <c r="L997"/>
    </row>
    <row r="998" spans="5:12" ht="23.45" customHeight="1" x14ac:dyDescent="0.25">
      <c r="E998"/>
      <c r="L998"/>
    </row>
    <row r="999" spans="5:12" ht="23.45" customHeight="1" x14ac:dyDescent="0.25">
      <c r="E999"/>
      <c r="L999"/>
    </row>
    <row r="1000" spans="5:12" ht="23.45" customHeight="1" x14ac:dyDescent="0.25">
      <c r="E1000"/>
      <c r="L1000"/>
    </row>
    <row r="1001" spans="5:12" ht="23.45" customHeight="1" x14ac:dyDescent="0.25">
      <c r="E1001"/>
      <c r="L1001"/>
    </row>
    <row r="1002" spans="5:12" ht="23.45" customHeight="1" x14ac:dyDescent="0.25">
      <c r="E1002"/>
      <c r="L1002"/>
    </row>
    <row r="1003" spans="5:12" ht="23.45" customHeight="1" x14ac:dyDescent="0.25">
      <c r="E1003"/>
      <c r="L1003"/>
    </row>
    <row r="1004" spans="5:12" ht="23.45" customHeight="1" x14ac:dyDescent="0.25">
      <c r="E1004"/>
      <c r="L1004"/>
    </row>
    <row r="1005" spans="5:12" ht="23.45" customHeight="1" x14ac:dyDescent="0.25">
      <c r="E1005"/>
      <c r="L1005"/>
    </row>
    <row r="1006" spans="5:12" ht="23.45" customHeight="1" x14ac:dyDescent="0.25">
      <c r="E1006"/>
      <c r="L1006"/>
    </row>
    <row r="1007" spans="5:12" ht="23.45" customHeight="1" x14ac:dyDescent="0.25">
      <c r="E1007"/>
      <c r="L1007"/>
    </row>
    <row r="1008" spans="5:12" ht="23.45" customHeight="1" x14ac:dyDescent="0.25">
      <c r="E1008"/>
      <c r="L1008"/>
    </row>
    <row r="1009" spans="5:12" ht="23.45" customHeight="1" x14ac:dyDescent="0.25">
      <c r="E1009"/>
      <c r="L1009"/>
    </row>
    <row r="1010" spans="5:12" ht="23.45" customHeight="1" x14ac:dyDescent="0.25">
      <c r="E1010"/>
      <c r="L1010"/>
    </row>
    <row r="1011" spans="5:12" ht="23.45" customHeight="1" x14ac:dyDescent="0.25">
      <c r="E1011"/>
      <c r="L1011"/>
    </row>
    <row r="1012" spans="5:12" ht="23.45" customHeight="1" x14ac:dyDescent="0.25">
      <c r="E1012"/>
      <c r="L1012"/>
    </row>
    <row r="1013" spans="5:12" ht="23.45" customHeight="1" x14ac:dyDescent="0.25">
      <c r="E1013"/>
      <c r="L1013"/>
    </row>
    <row r="1014" spans="5:12" ht="23.45" customHeight="1" x14ac:dyDescent="0.25">
      <c r="E1014"/>
      <c r="L1014"/>
    </row>
    <row r="1015" spans="5:12" ht="23.45" customHeight="1" x14ac:dyDescent="0.25">
      <c r="E1015"/>
      <c r="L1015"/>
    </row>
    <row r="1016" spans="5:12" ht="23.45" customHeight="1" x14ac:dyDescent="0.25">
      <c r="E1016"/>
      <c r="L1016"/>
    </row>
    <row r="1017" spans="5:12" ht="23.45" customHeight="1" x14ac:dyDescent="0.25">
      <c r="E1017"/>
      <c r="L1017"/>
    </row>
    <row r="1018" spans="5:12" ht="23.45" customHeight="1" x14ac:dyDescent="0.25">
      <c r="E1018"/>
      <c r="L1018"/>
    </row>
    <row r="1019" spans="5:12" ht="23.45" customHeight="1" x14ac:dyDescent="0.25">
      <c r="E1019"/>
      <c r="L1019"/>
    </row>
    <row r="1020" spans="5:12" ht="23.45" customHeight="1" x14ac:dyDescent="0.25">
      <c r="E1020"/>
      <c r="L1020"/>
    </row>
    <row r="1021" spans="5:12" ht="23.45" customHeight="1" x14ac:dyDescent="0.25">
      <c r="E1021"/>
      <c r="L1021"/>
    </row>
    <row r="1022" spans="5:12" ht="23.45" customHeight="1" x14ac:dyDescent="0.25">
      <c r="E1022"/>
      <c r="L1022"/>
    </row>
    <row r="1023" spans="5:12" ht="23.45" customHeight="1" x14ac:dyDescent="0.25">
      <c r="E1023"/>
      <c r="L1023"/>
    </row>
    <row r="1024" spans="5:12" ht="23.45" customHeight="1" x14ac:dyDescent="0.25">
      <c r="E1024"/>
      <c r="L1024"/>
    </row>
    <row r="1025" spans="5:12" ht="23.45" customHeight="1" x14ac:dyDescent="0.25">
      <c r="E1025"/>
      <c r="L1025"/>
    </row>
    <row r="1026" spans="5:12" ht="23.45" customHeight="1" x14ac:dyDescent="0.25">
      <c r="E1026"/>
      <c r="L1026"/>
    </row>
    <row r="1027" spans="5:12" ht="23.45" customHeight="1" x14ac:dyDescent="0.25">
      <c r="E1027"/>
      <c r="L1027"/>
    </row>
    <row r="1028" spans="5:12" ht="23.45" customHeight="1" x14ac:dyDescent="0.25">
      <c r="E1028"/>
      <c r="L1028"/>
    </row>
    <row r="1029" spans="5:12" ht="23.45" customHeight="1" x14ac:dyDescent="0.25">
      <c r="E1029"/>
      <c r="L1029"/>
    </row>
    <row r="1030" spans="5:12" ht="23.45" customHeight="1" x14ac:dyDescent="0.25">
      <c r="E1030"/>
      <c r="L1030"/>
    </row>
    <row r="1031" spans="5:12" ht="23.45" customHeight="1" x14ac:dyDescent="0.25">
      <c r="E1031"/>
      <c r="L1031"/>
    </row>
    <row r="1032" spans="5:12" ht="23.45" customHeight="1" x14ac:dyDescent="0.25">
      <c r="E1032"/>
      <c r="L1032"/>
    </row>
    <row r="1033" spans="5:12" ht="23.45" customHeight="1" x14ac:dyDescent="0.25">
      <c r="E1033"/>
      <c r="L1033"/>
    </row>
    <row r="1034" spans="5:12" ht="23.45" customHeight="1" x14ac:dyDescent="0.25">
      <c r="E1034"/>
      <c r="L1034"/>
    </row>
    <row r="1035" spans="5:12" ht="23.45" customHeight="1" x14ac:dyDescent="0.25">
      <c r="E1035"/>
      <c r="L1035"/>
    </row>
    <row r="1036" spans="5:12" ht="23.45" customHeight="1" x14ac:dyDescent="0.25">
      <c r="E1036"/>
      <c r="L1036"/>
    </row>
    <row r="1037" spans="5:12" ht="23.45" customHeight="1" x14ac:dyDescent="0.25">
      <c r="E1037"/>
      <c r="L1037"/>
    </row>
    <row r="1038" spans="5:12" ht="23.45" customHeight="1" x14ac:dyDescent="0.25">
      <c r="E1038"/>
      <c r="L1038"/>
    </row>
    <row r="1039" spans="5:12" ht="23.45" customHeight="1" x14ac:dyDescent="0.25">
      <c r="E1039"/>
      <c r="L1039"/>
    </row>
    <row r="1040" spans="5:12" ht="23.45" customHeight="1" x14ac:dyDescent="0.25">
      <c r="E1040"/>
      <c r="L1040"/>
    </row>
    <row r="1041" spans="5:12" ht="23.45" customHeight="1" x14ac:dyDescent="0.25">
      <c r="E1041"/>
      <c r="L1041"/>
    </row>
    <row r="1042" spans="5:12" ht="23.45" customHeight="1" x14ac:dyDescent="0.25">
      <c r="E1042"/>
      <c r="L1042"/>
    </row>
    <row r="1043" spans="5:12" ht="23.45" customHeight="1" x14ac:dyDescent="0.25">
      <c r="E1043"/>
      <c r="L1043"/>
    </row>
    <row r="1044" spans="5:12" ht="23.45" customHeight="1" x14ac:dyDescent="0.25">
      <c r="E1044"/>
      <c r="L1044"/>
    </row>
    <row r="1045" spans="5:12" ht="23.45" customHeight="1" x14ac:dyDescent="0.25">
      <c r="E1045"/>
      <c r="L1045"/>
    </row>
    <row r="1046" spans="5:12" ht="23.45" customHeight="1" x14ac:dyDescent="0.25">
      <c r="E1046"/>
      <c r="L1046"/>
    </row>
    <row r="1047" spans="5:12" ht="23.45" customHeight="1" x14ac:dyDescent="0.25">
      <c r="E1047"/>
      <c r="L1047"/>
    </row>
    <row r="1048" spans="5:12" ht="23.45" customHeight="1" x14ac:dyDescent="0.25">
      <c r="E1048"/>
      <c r="L1048"/>
    </row>
    <row r="1049" spans="5:12" ht="23.45" customHeight="1" x14ac:dyDescent="0.25">
      <c r="E1049"/>
      <c r="L1049"/>
    </row>
    <row r="1050" spans="5:12" ht="23.45" customHeight="1" x14ac:dyDescent="0.25">
      <c r="E1050"/>
      <c r="L1050"/>
    </row>
    <row r="1051" spans="5:12" ht="23.45" customHeight="1" x14ac:dyDescent="0.25">
      <c r="E1051"/>
      <c r="L1051"/>
    </row>
    <row r="1052" spans="5:12" ht="23.45" customHeight="1" x14ac:dyDescent="0.25">
      <c r="E1052"/>
      <c r="L1052"/>
    </row>
    <row r="1053" spans="5:12" ht="23.45" customHeight="1" x14ac:dyDescent="0.25">
      <c r="E1053"/>
      <c r="L1053"/>
    </row>
    <row r="1054" spans="5:12" ht="23.45" customHeight="1" x14ac:dyDescent="0.25">
      <c r="E1054"/>
      <c r="L1054"/>
    </row>
    <row r="1055" spans="5:12" ht="23.45" customHeight="1" x14ac:dyDescent="0.25">
      <c r="E1055"/>
      <c r="L1055"/>
    </row>
    <row r="1056" spans="5:12" ht="23.45" customHeight="1" x14ac:dyDescent="0.25">
      <c r="E1056"/>
      <c r="L1056"/>
    </row>
    <row r="1057" spans="5:12" ht="23.45" customHeight="1" x14ac:dyDescent="0.25">
      <c r="E1057"/>
      <c r="L1057"/>
    </row>
    <row r="1058" spans="5:12" ht="23.45" customHeight="1" x14ac:dyDescent="0.25">
      <c r="E1058"/>
      <c r="L1058"/>
    </row>
    <row r="1059" spans="5:12" ht="23.45" customHeight="1" x14ac:dyDescent="0.25">
      <c r="E1059"/>
      <c r="L1059"/>
    </row>
    <row r="1060" spans="5:12" ht="23.45" customHeight="1" x14ac:dyDescent="0.25">
      <c r="E1060"/>
      <c r="L1060"/>
    </row>
    <row r="1061" spans="5:12" ht="23.45" customHeight="1" x14ac:dyDescent="0.25">
      <c r="E1061"/>
      <c r="L1061"/>
    </row>
    <row r="1062" spans="5:12" ht="23.45" customHeight="1" x14ac:dyDescent="0.25">
      <c r="E1062"/>
      <c r="L1062"/>
    </row>
    <row r="1063" spans="5:12" ht="23.45" customHeight="1" x14ac:dyDescent="0.25">
      <c r="E1063"/>
      <c r="L1063"/>
    </row>
    <row r="1064" spans="5:12" ht="23.45" customHeight="1" x14ac:dyDescent="0.25">
      <c r="E1064"/>
      <c r="L1064"/>
    </row>
    <row r="1065" spans="5:12" ht="23.45" customHeight="1" x14ac:dyDescent="0.25">
      <c r="E1065"/>
      <c r="L1065"/>
    </row>
    <row r="1066" spans="5:12" ht="23.45" customHeight="1" x14ac:dyDescent="0.25">
      <c r="E1066"/>
      <c r="L1066"/>
    </row>
    <row r="1067" spans="5:12" ht="23.45" customHeight="1" x14ac:dyDescent="0.25">
      <c r="E1067"/>
      <c r="L1067"/>
    </row>
    <row r="1068" spans="5:12" ht="23.45" customHeight="1" x14ac:dyDescent="0.25">
      <c r="E1068"/>
      <c r="L1068"/>
    </row>
    <row r="1069" spans="5:12" ht="23.45" customHeight="1" x14ac:dyDescent="0.25">
      <c r="E1069"/>
      <c r="L1069"/>
    </row>
    <row r="1070" spans="5:12" ht="23.45" customHeight="1" x14ac:dyDescent="0.25">
      <c r="E1070"/>
      <c r="L1070"/>
    </row>
    <row r="1071" spans="5:12" ht="23.45" customHeight="1" x14ac:dyDescent="0.25">
      <c r="E1071"/>
      <c r="L1071"/>
    </row>
    <row r="1072" spans="5:12" ht="23.45" customHeight="1" x14ac:dyDescent="0.25">
      <c r="E1072"/>
      <c r="L1072"/>
    </row>
    <row r="1073" spans="5:12" ht="23.45" customHeight="1" x14ac:dyDescent="0.25">
      <c r="E1073"/>
      <c r="L1073"/>
    </row>
    <row r="1074" spans="5:12" ht="23.45" customHeight="1" x14ac:dyDescent="0.25">
      <c r="E1074"/>
      <c r="L1074"/>
    </row>
    <row r="1075" spans="5:12" ht="23.45" customHeight="1" x14ac:dyDescent="0.25">
      <c r="E1075"/>
      <c r="L1075"/>
    </row>
    <row r="1076" spans="5:12" ht="23.45" customHeight="1" x14ac:dyDescent="0.25">
      <c r="E1076"/>
      <c r="L1076"/>
    </row>
    <row r="1077" spans="5:12" ht="23.45" customHeight="1" x14ac:dyDescent="0.25">
      <c r="E1077"/>
      <c r="L1077"/>
    </row>
    <row r="1078" spans="5:12" ht="23.45" customHeight="1" x14ac:dyDescent="0.25">
      <c r="E1078"/>
      <c r="L1078"/>
    </row>
    <row r="1079" spans="5:12" ht="23.45" customHeight="1" x14ac:dyDescent="0.25">
      <c r="E1079"/>
      <c r="L1079"/>
    </row>
    <row r="1080" spans="5:12" ht="23.45" customHeight="1" x14ac:dyDescent="0.25">
      <c r="E1080"/>
      <c r="L1080"/>
    </row>
    <row r="1081" spans="5:12" ht="23.45" customHeight="1" x14ac:dyDescent="0.25">
      <c r="E1081"/>
      <c r="L1081"/>
    </row>
    <row r="1082" spans="5:12" ht="23.45" customHeight="1" x14ac:dyDescent="0.25">
      <c r="E1082"/>
      <c r="L1082"/>
    </row>
    <row r="1083" spans="5:12" ht="23.45" customHeight="1" x14ac:dyDescent="0.25">
      <c r="E1083"/>
      <c r="L1083"/>
    </row>
    <row r="1084" spans="5:12" ht="23.45" customHeight="1" x14ac:dyDescent="0.25">
      <c r="E1084"/>
      <c r="L1084"/>
    </row>
    <row r="1085" spans="5:12" ht="23.45" customHeight="1" x14ac:dyDescent="0.25">
      <c r="E1085"/>
      <c r="L1085"/>
    </row>
    <row r="1086" spans="5:12" ht="23.45" customHeight="1" x14ac:dyDescent="0.25">
      <c r="E1086"/>
      <c r="L1086"/>
    </row>
    <row r="1087" spans="5:12" ht="23.45" customHeight="1" x14ac:dyDescent="0.25">
      <c r="E1087"/>
      <c r="L1087"/>
    </row>
    <row r="1088" spans="5:12" ht="23.45" customHeight="1" x14ac:dyDescent="0.25">
      <c r="E1088"/>
      <c r="L1088"/>
    </row>
    <row r="1089" spans="5:12" ht="23.45" customHeight="1" x14ac:dyDescent="0.25">
      <c r="E1089"/>
      <c r="L1089"/>
    </row>
    <row r="1090" spans="5:12" ht="23.45" customHeight="1" x14ac:dyDescent="0.25">
      <c r="E1090"/>
      <c r="L1090"/>
    </row>
    <row r="1091" spans="5:12" ht="23.45" customHeight="1" x14ac:dyDescent="0.25">
      <c r="E1091"/>
      <c r="L1091"/>
    </row>
    <row r="1092" spans="5:12" ht="23.45" customHeight="1" x14ac:dyDescent="0.25">
      <c r="E1092"/>
      <c r="L1092"/>
    </row>
    <row r="1093" spans="5:12" ht="23.45" customHeight="1" x14ac:dyDescent="0.25">
      <c r="E1093"/>
      <c r="L1093"/>
    </row>
    <row r="1094" spans="5:12" ht="23.45" customHeight="1" x14ac:dyDescent="0.25">
      <c r="E1094"/>
      <c r="L1094"/>
    </row>
    <row r="1095" spans="5:12" ht="23.45" customHeight="1" x14ac:dyDescent="0.25">
      <c r="E1095"/>
      <c r="L1095"/>
    </row>
    <row r="1096" spans="5:12" ht="23.45" customHeight="1" x14ac:dyDescent="0.25">
      <c r="E1096"/>
      <c r="L1096"/>
    </row>
    <row r="1097" spans="5:12" ht="23.45" customHeight="1" x14ac:dyDescent="0.25">
      <c r="E1097"/>
      <c r="L1097"/>
    </row>
    <row r="1098" spans="5:12" ht="23.45" customHeight="1" x14ac:dyDescent="0.25">
      <c r="E1098"/>
      <c r="L1098"/>
    </row>
    <row r="1099" spans="5:12" ht="23.45" customHeight="1" x14ac:dyDescent="0.25">
      <c r="E1099"/>
      <c r="L1099"/>
    </row>
    <row r="1100" spans="5:12" ht="23.45" customHeight="1" x14ac:dyDescent="0.25">
      <c r="E1100"/>
      <c r="L1100"/>
    </row>
    <row r="1101" spans="5:12" ht="23.45" customHeight="1" x14ac:dyDescent="0.25">
      <c r="E1101"/>
      <c r="L1101"/>
    </row>
    <row r="1102" spans="5:12" ht="23.45" customHeight="1" x14ac:dyDescent="0.25">
      <c r="E1102"/>
      <c r="L1102"/>
    </row>
    <row r="1103" spans="5:12" ht="23.45" customHeight="1" x14ac:dyDescent="0.25">
      <c r="E1103"/>
      <c r="L1103"/>
    </row>
    <row r="1104" spans="5:12" ht="23.45" customHeight="1" x14ac:dyDescent="0.25">
      <c r="E1104"/>
      <c r="L1104"/>
    </row>
    <row r="1105" spans="5:12" ht="23.45" customHeight="1" x14ac:dyDescent="0.25">
      <c r="E1105"/>
      <c r="L1105"/>
    </row>
    <row r="1106" spans="5:12" ht="23.45" customHeight="1" x14ac:dyDescent="0.25">
      <c r="E1106"/>
      <c r="L1106"/>
    </row>
    <row r="1107" spans="5:12" ht="23.45" customHeight="1" x14ac:dyDescent="0.25">
      <c r="E1107"/>
      <c r="L1107"/>
    </row>
    <row r="1108" spans="5:12" ht="23.45" customHeight="1" x14ac:dyDescent="0.25">
      <c r="E1108"/>
      <c r="L1108"/>
    </row>
    <row r="1109" spans="5:12" ht="23.45" customHeight="1" x14ac:dyDescent="0.25">
      <c r="E1109"/>
      <c r="L1109"/>
    </row>
    <row r="1110" spans="5:12" ht="23.45" customHeight="1" x14ac:dyDescent="0.25">
      <c r="E1110"/>
      <c r="L1110"/>
    </row>
    <row r="1111" spans="5:12" ht="23.45" customHeight="1" x14ac:dyDescent="0.25">
      <c r="E1111"/>
      <c r="L1111"/>
    </row>
    <row r="1112" spans="5:12" ht="23.45" customHeight="1" x14ac:dyDescent="0.25">
      <c r="E1112"/>
      <c r="L1112"/>
    </row>
    <row r="1113" spans="5:12" ht="23.45" customHeight="1" x14ac:dyDescent="0.25">
      <c r="E1113"/>
      <c r="L1113"/>
    </row>
    <row r="1114" spans="5:12" ht="23.45" customHeight="1" x14ac:dyDescent="0.25">
      <c r="E1114"/>
      <c r="L1114"/>
    </row>
    <row r="1115" spans="5:12" ht="23.45" customHeight="1" x14ac:dyDescent="0.25">
      <c r="E1115"/>
      <c r="L1115"/>
    </row>
    <row r="1116" spans="5:12" ht="23.45" customHeight="1" x14ac:dyDescent="0.25">
      <c r="E1116"/>
      <c r="L1116"/>
    </row>
    <row r="1117" spans="5:12" ht="23.45" customHeight="1" x14ac:dyDescent="0.25">
      <c r="E1117"/>
      <c r="L1117"/>
    </row>
    <row r="1118" spans="5:12" ht="23.45" customHeight="1" x14ac:dyDescent="0.25">
      <c r="E1118"/>
      <c r="L1118"/>
    </row>
    <row r="1119" spans="5:12" ht="23.45" customHeight="1" x14ac:dyDescent="0.25">
      <c r="E1119"/>
      <c r="L1119"/>
    </row>
    <row r="1120" spans="5:12" ht="23.45" customHeight="1" x14ac:dyDescent="0.25">
      <c r="E1120"/>
      <c r="L1120"/>
    </row>
    <row r="1121" spans="5:12" ht="23.45" customHeight="1" x14ac:dyDescent="0.25">
      <c r="E1121"/>
      <c r="L1121"/>
    </row>
    <row r="1122" spans="5:12" ht="23.45" customHeight="1" x14ac:dyDescent="0.25">
      <c r="E1122"/>
      <c r="L1122"/>
    </row>
    <row r="1123" spans="5:12" ht="23.45" customHeight="1" x14ac:dyDescent="0.25">
      <c r="E1123"/>
      <c r="L1123"/>
    </row>
    <row r="1124" spans="5:12" ht="23.45" customHeight="1" x14ac:dyDescent="0.25">
      <c r="E1124"/>
      <c r="L1124"/>
    </row>
    <row r="1125" spans="5:12" ht="23.45" customHeight="1" x14ac:dyDescent="0.25">
      <c r="E1125"/>
      <c r="L1125"/>
    </row>
    <row r="1126" spans="5:12" ht="23.45" customHeight="1" x14ac:dyDescent="0.25">
      <c r="E1126"/>
      <c r="L1126"/>
    </row>
    <row r="1127" spans="5:12" ht="23.45" customHeight="1" x14ac:dyDescent="0.25">
      <c r="E1127"/>
      <c r="L1127"/>
    </row>
    <row r="1128" spans="5:12" ht="23.45" customHeight="1" x14ac:dyDescent="0.25">
      <c r="E1128"/>
      <c r="L1128"/>
    </row>
    <row r="1129" spans="5:12" ht="23.45" customHeight="1" x14ac:dyDescent="0.25">
      <c r="E1129"/>
      <c r="L1129"/>
    </row>
    <row r="1130" spans="5:12" ht="23.45" customHeight="1" x14ac:dyDescent="0.25">
      <c r="E1130"/>
      <c r="L1130"/>
    </row>
    <row r="1131" spans="5:12" ht="23.45" customHeight="1" x14ac:dyDescent="0.25">
      <c r="E1131"/>
      <c r="L1131"/>
    </row>
    <row r="1132" spans="5:12" ht="23.45" customHeight="1" x14ac:dyDescent="0.25">
      <c r="E1132"/>
      <c r="L1132"/>
    </row>
    <row r="1133" spans="5:12" ht="23.45" customHeight="1" x14ac:dyDescent="0.25">
      <c r="E1133"/>
      <c r="L1133"/>
    </row>
    <row r="1134" spans="5:12" ht="23.45" customHeight="1" x14ac:dyDescent="0.25">
      <c r="E1134"/>
      <c r="L1134"/>
    </row>
    <row r="1135" spans="5:12" ht="23.45" customHeight="1" x14ac:dyDescent="0.25">
      <c r="E1135"/>
      <c r="L1135"/>
    </row>
    <row r="1136" spans="5:12" ht="23.45" customHeight="1" x14ac:dyDescent="0.25">
      <c r="E1136"/>
      <c r="L1136"/>
    </row>
    <row r="1137" spans="5:12" ht="23.45" customHeight="1" x14ac:dyDescent="0.25">
      <c r="E1137"/>
      <c r="L1137"/>
    </row>
    <row r="1138" spans="5:12" ht="23.45" customHeight="1" x14ac:dyDescent="0.25">
      <c r="E1138"/>
      <c r="L1138"/>
    </row>
    <row r="1139" spans="5:12" ht="23.45" customHeight="1" x14ac:dyDescent="0.25">
      <c r="E1139"/>
      <c r="L1139"/>
    </row>
    <row r="1140" spans="5:12" ht="23.45" customHeight="1" x14ac:dyDescent="0.25">
      <c r="E1140"/>
      <c r="L1140"/>
    </row>
    <row r="1141" spans="5:12" ht="23.45" customHeight="1" x14ac:dyDescent="0.25">
      <c r="E1141"/>
      <c r="L1141"/>
    </row>
    <row r="1142" spans="5:12" ht="23.45" customHeight="1" x14ac:dyDescent="0.25">
      <c r="E1142"/>
      <c r="L1142"/>
    </row>
    <row r="1143" spans="5:12" ht="23.45" customHeight="1" x14ac:dyDescent="0.25">
      <c r="E1143"/>
      <c r="L1143"/>
    </row>
    <row r="1144" spans="5:12" ht="23.45" customHeight="1" x14ac:dyDescent="0.25">
      <c r="E1144"/>
      <c r="L1144"/>
    </row>
    <row r="1145" spans="5:12" ht="23.45" customHeight="1" x14ac:dyDescent="0.25">
      <c r="E1145"/>
      <c r="L1145"/>
    </row>
    <row r="1146" spans="5:12" ht="23.45" customHeight="1" x14ac:dyDescent="0.25">
      <c r="E1146"/>
      <c r="L1146"/>
    </row>
    <row r="1147" spans="5:12" ht="23.45" customHeight="1" x14ac:dyDescent="0.25">
      <c r="E1147"/>
      <c r="L1147"/>
    </row>
    <row r="1148" spans="5:12" ht="23.45" customHeight="1" x14ac:dyDescent="0.25">
      <c r="E1148"/>
      <c r="L1148"/>
    </row>
    <row r="1149" spans="5:12" ht="23.45" customHeight="1" x14ac:dyDescent="0.25">
      <c r="E1149"/>
      <c r="L1149"/>
    </row>
    <row r="1150" spans="5:12" ht="23.45" customHeight="1" x14ac:dyDescent="0.25">
      <c r="E1150"/>
      <c r="L1150"/>
    </row>
    <row r="1151" spans="5:12" ht="23.45" customHeight="1" x14ac:dyDescent="0.25">
      <c r="E1151"/>
      <c r="L1151"/>
    </row>
    <row r="1152" spans="5:12" ht="23.45" customHeight="1" x14ac:dyDescent="0.25">
      <c r="E1152"/>
      <c r="L1152"/>
    </row>
    <row r="1153" spans="5:12" ht="23.45" customHeight="1" x14ac:dyDescent="0.25">
      <c r="E1153"/>
      <c r="L1153"/>
    </row>
    <row r="1154" spans="5:12" ht="23.45" customHeight="1" x14ac:dyDescent="0.25">
      <c r="E1154"/>
      <c r="L1154"/>
    </row>
    <row r="1155" spans="5:12" ht="23.45" customHeight="1" x14ac:dyDescent="0.25">
      <c r="E1155"/>
      <c r="L1155"/>
    </row>
    <row r="1156" spans="5:12" ht="23.45" customHeight="1" x14ac:dyDescent="0.25">
      <c r="E1156"/>
      <c r="L1156"/>
    </row>
    <row r="1157" spans="5:12" ht="23.45" customHeight="1" x14ac:dyDescent="0.25">
      <c r="E1157"/>
      <c r="L1157"/>
    </row>
    <row r="1158" spans="5:12" ht="23.45" customHeight="1" x14ac:dyDescent="0.25">
      <c r="E1158"/>
      <c r="L1158"/>
    </row>
    <row r="1159" spans="5:12" ht="23.45" customHeight="1" x14ac:dyDescent="0.25">
      <c r="E1159"/>
      <c r="L1159"/>
    </row>
    <row r="1160" spans="5:12" ht="23.45" customHeight="1" x14ac:dyDescent="0.25">
      <c r="E1160"/>
      <c r="L1160"/>
    </row>
    <row r="1161" spans="5:12" ht="23.45" customHeight="1" x14ac:dyDescent="0.25">
      <c r="E1161"/>
      <c r="L1161"/>
    </row>
    <row r="1162" spans="5:12" ht="23.45" customHeight="1" x14ac:dyDescent="0.25">
      <c r="E1162"/>
      <c r="L1162"/>
    </row>
    <row r="1163" spans="5:12" ht="23.45" customHeight="1" x14ac:dyDescent="0.25">
      <c r="E1163"/>
      <c r="L1163"/>
    </row>
    <row r="1164" spans="5:12" ht="23.45" customHeight="1" x14ac:dyDescent="0.25">
      <c r="E1164"/>
      <c r="L1164"/>
    </row>
    <row r="1165" spans="5:12" ht="23.45" customHeight="1" x14ac:dyDescent="0.25">
      <c r="E1165"/>
      <c r="L1165"/>
    </row>
    <row r="1166" spans="5:12" ht="23.45" customHeight="1" x14ac:dyDescent="0.25">
      <c r="E1166"/>
      <c r="L1166"/>
    </row>
    <row r="1167" spans="5:12" ht="23.45" customHeight="1" x14ac:dyDescent="0.25">
      <c r="E1167"/>
      <c r="L1167"/>
    </row>
    <row r="1168" spans="5:12" ht="23.45" customHeight="1" x14ac:dyDescent="0.25">
      <c r="E1168"/>
      <c r="L1168"/>
    </row>
    <row r="1169" spans="5:12" ht="23.45" customHeight="1" x14ac:dyDescent="0.25">
      <c r="E1169"/>
      <c r="L1169"/>
    </row>
    <row r="1170" spans="5:12" ht="23.45" customHeight="1" x14ac:dyDescent="0.25">
      <c r="E1170"/>
      <c r="L1170"/>
    </row>
    <row r="1171" spans="5:12" ht="23.45" customHeight="1" x14ac:dyDescent="0.25">
      <c r="E1171"/>
      <c r="L1171"/>
    </row>
    <row r="1172" spans="5:12" ht="23.45" customHeight="1" x14ac:dyDescent="0.25">
      <c r="E1172"/>
      <c r="L1172"/>
    </row>
    <row r="1173" spans="5:12" ht="23.45" customHeight="1" x14ac:dyDescent="0.25">
      <c r="E1173"/>
      <c r="L1173"/>
    </row>
    <row r="1174" spans="5:12" ht="23.45" customHeight="1" x14ac:dyDescent="0.25">
      <c r="E1174"/>
      <c r="L1174"/>
    </row>
    <row r="1175" spans="5:12" ht="23.45" customHeight="1" x14ac:dyDescent="0.25">
      <c r="E1175"/>
      <c r="L1175"/>
    </row>
    <row r="1176" spans="5:12" ht="23.45" customHeight="1" x14ac:dyDescent="0.25">
      <c r="E1176"/>
      <c r="L1176"/>
    </row>
    <row r="1177" spans="5:12" ht="23.45" customHeight="1" x14ac:dyDescent="0.25">
      <c r="E1177"/>
      <c r="L1177"/>
    </row>
    <row r="1178" spans="5:12" ht="23.45" customHeight="1" x14ac:dyDescent="0.25">
      <c r="E1178"/>
      <c r="L1178"/>
    </row>
    <row r="1179" spans="5:12" ht="23.45" customHeight="1" x14ac:dyDescent="0.25">
      <c r="E1179"/>
      <c r="L1179"/>
    </row>
    <row r="1180" spans="5:12" ht="23.45" customHeight="1" x14ac:dyDescent="0.25">
      <c r="E1180"/>
      <c r="L1180"/>
    </row>
    <row r="1181" spans="5:12" ht="23.45" customHeight="1" x14ac:dyDescent="0.25">
      <c r="E1181"/>
      <c r="L1181"/>
    </row>
    <row r="1182" spans="5:12" ht="23.45" customHeight="1" x14ac:dyDescent="0.25">
      <c r="E1182"/>
      <c r="L1182"/>
    </row>
    <row r="1183" spans="5:12" ht="23.45" customHeight="1" x14ac:dyDescent="0.25">
      <c r="E1183"/>
      <c r="L1183"/>
    </row>
    <row r="1184" spans="5:12" ht="23.45" customHeight="1" x14ac:dyDescent="0.25">
      <c r="E1184"/>
      <c r="L1184"/>
    </row>
    <row r="1185" spans="5:12" ht="23.45" customHeight="1" x14ac:dyDescent="0.25">
      <c r="E1185"/>
      <c r="L1185"/>
    </row>
    <row r="1186" spans="5:12" ht="23.45" customHeight="1" x14ac:dyDescent="0.25">
      <c r="E1186"/>
      <c r="L1186"/>
    </row>
    <row r="1187" spans="5:12" ht="23.45" customHeight="1" x14ac:dyDescent="0.25">
      <c r="E1187"/>
      <c r="L1187"/>
    </row>
    <row r="1188" spans="5:12" ht="23.45" customHeight="1" x14ac:dyDescent="0.25">
      <c r="E1188"/>
      <c r="L1188"/>
    </row>
    <row r="1189" spans="5:12" ht="23.45" customHeight="1" x14ac:dyDescent="0.25">
      <c r="E1189"/>
      <c r="L1189"/>
    </row>
    <row r="1190" spans="5:12" ht="23.45" customHeight="1" x14ac:dyDescent="0.25">
      <c r="E1190"/>
      <c r="L1190"/>
    </row>
    <row r="1191" spans="5:12" ht="23.45" customHeight="1" x14ac:dyDescent="0.25">
      <c r="E1191"/>
      <c r="L1191"/>
    </row>
    <row r="1192" spans="5:12" ht="23.45" customHeight="1" x14ac:dyDescent="0.25">
      <c r="E1192"/>
      <c r="L1192"/>
    </row>
    <row r="1193" spans="5:12" ht="23.45" customHeight="1" x14ac:dyDescent="0.25">
      <c r="E1193"/>
      <c r="L1193"/>
    </row>
    <row r="1194" spans="5:12" ht="23.45" customHeight="1" x14ac:dyDescent="0.25">
      <c r="E1194"/>
      <c r="L1194"/>
    </row>
    <row r="1195" spans="5:12" ht="23.45" customHeight="1" x14ac:dyDescent="0.25">
      <c r="E1195"/>
      <c r="L1195"/>
    </row>
    <row r="1196" spans="5:12" ht="23.45" customHeight="1" x14ac:dyDescent="0.25">
      <c r="E1196"/>
      <c r="L1196"/>
    </row>
    <row r="1197" spans="5:12" ht="23.45" customHeight="1" x14ac:dyDescent="0.25">
      <c r="E1197"/>
      <c r="L1197"/>
    </row>
    <row r="1198" spans="5:12" ht="23.45" customHeight="1" x14ac:dyDescent="0.25">
      <c r="E1198"/>
      <c r="L1198"/>
    </row>
    <row r="1199" spans="5:12" ht="23.45" customHeight="1" x14ac:dyDescent="0.25">
      <c r="E1199"/>
      <c r="L1199"/>
    </row>
    <row r="1200" spans="5:12" ht="23.45" customHeight="1" x14ac:dyDescent="0.25">
      <c r="E1200"/>
      <c r="L1200"/>
    </row>
    <row r="1201" spans="5:12" ht="23.45" customHeight="1" x14ac:dyDescent="0.25">
      <c r="E1201"/>
      <c r="L1201"/>
    </row>
    <row r="1202" spans="5:12" ht="23.45" customHeight="1" x14ac:dyDescent="0.25">
      <c r="E1202"/>
      <c r="L1202"/>
    </row>
    <row r="1203" spans="5:12" ht="23.45" customHeight="1" x14ac:dyDescent="0.25">
      <c r="E1203"/>
      <c r="L1203"/>
    </row>
    <row r="1204" spans="5:12" ht="23.45" customHeight="1" x14ac:dyDescent="0.25">
      <c r="E1204"/>
      <c r="L1204"/>
    </row>
    <row r="1205" spans="5:12" ht="23.45" customHeight="1" x14ac:dyDescent="0.25">
      <c r="E1205"/>
      <c r="L1205"/>
    </row>
    <row r="1206" spans="5:12" ht="23.45" customHeight="1" x14ac:dyDescent="0.25">
      <c r="E1206"/>
      <c r="L1206"/>
    </row>
    <row r="1207" spans="5:12" ht="23.45" customHeight="1" x14ac:dyDescent="0.25">
      <c r="E1207"/>
      <c r="L1207"/>
    </row>
    <row r="1208" spans="5:12" ht="23.45" customHeight="1" x14ac:dyDescent="0.25">
      <c r="E1208"/>
      <c r="L1208"/>
    </row>
    <row r="1209" spans="5:12" ht="23.45" customHeight="1" x14ac:dyDescent="0.25">
      <c r="E1209"/>
      <c r="L1209"/>
    </row>
    <row r="1210" spans="5:12" ht="23.45" customHeight="1" x14ac:dyDescent="0.25">
      <c r="E1210"/>
      <c r="L1210"/>
    </row>
    <row r="1211" spans="5:12" ht="23.45" customHeight="1" x14ac:dyDescent="0.25">
      <c r="E1211"/>
      <c r="L1211"/>
    </row>
    <row r="1212" spans="5:12" ht="23.45" customHeight="1" x14ac:dyDescent="0.25">
      <c r="E1212"/>
      <c r="L1212"/>
    </row>
    <row r="1213" spans="5:12" ht="23.45" customHeight="1" x14ac:dyDescent="0.25">
      <c r="E1213"/>
      <c r="L1213"/>
    </row>
    <row r="1214" spans="5:12" ht="23.45" customHeight="1" x14ac:dyDescent="0.25">
      <c r="E1214"/>
      <c r="L1214"/>
    </row>
    <row r="1215" spans="5:12" ht="23.45" customHeight="1" x14ac:dyDescent="0.25">
      <c r="E1215"/>
      <c r="L1215"/>
    </row>
    <row r="1216" spans="5:12" ht="23.45" customHeight="1" x14ac:dyDescent="0.25">
      <c r="E1216"/>
      <c r="L1216"/>
    </row>
    <row r="1217" spans="5:12" ht="23.45" customHeight="1" x14ac:dyDescent="0.25">
      <c r="E1217"/>
      <c r="L1217"/>
    </row>
    <row r="1218" spans="5:12" ht="23.45" customHeight="1" x14ac:dyDescent="0.25">
      <c r="E1218"/>
      <c r="L1218"/>
    </row>
    <row r="1219" spans="5:12" ht="23.45" customHeight="1" x14ac:dyDescent="0.25">
      <c r="E1219"/>
      <c r="L1219"/>
    </row>
    <row r="1220" spans="5:12" ht="23.45" customHeight="1" x14ac:dyDescent="0.25">
      <c r="E1220"/>
      <c r="L1220"/>
    </row>
    <row r="1221" spans="5:12" ht="23.45" customHeight="1" x14ac:dyDescent="0.25">
      <c r="E1221"/>
      <c r="L1221"/>
    </row>
    <row r="1222" spans="5:12" ht="23.45" customHeight="1" x14ac:dyDescent="0.25">
      <c r="E1222"/>
      <c r="L1222"/>
    </row>
    <row r="1223" spans="5:12" ht="23.45" customHeight="1" x14ac:dyDescent="0.25">
      <c r="E1223"/>
      <c r="L1223"/>
    </row>
    <row r="1224" spans="5:12" ht="23.45" customHeight="1" x14ac:dyDescent="0.25">
      <c r="E1224"/>
      <c r="L1224"/>
    </row>
    <row r="1225" spans="5:12" ht="23.45" customHeight="1" x14ac:dyDescent="0.25">
      <c r="E1225"/>
      <c r="L1225"/>
    </row>
    <row r="1226" spans="5:12" ht="23.45" customHeight="1" x14ac:dyDescent="0.25">
      <c r="E1226"/>
      <c r="L1226"/>
    </row>
    <row r="1227" spans="5:12" ht="23.45" customHeight="1" x14ac:dyDescent="0.25">
      <c r="E1227"/>
      <c r="L1227"/>
    </row>
    <row r="1228" spans="5:12" ht="23.45" customHeight="1" x14ac:dyDescent="0.25">
      <c r="E1228"/>
      <c r="L1228"/>
    </row>
    <row r="1229" spans="5:12" ht="23.45" customHeight="1" x14ac:dyDescent="0.25">
      <c r="E1229"/>
      <c r="L1229"/>
    </row>
    <row r="1230" spans="5:12" ht="23.45" customHeight="1" x14ac:dyDescent="0.25">
      <c r="E1230"/>
      <c r="L1230"/>
    </row>
    <row r="1231" spans="5:12" ht="23.45" customHeight="1" x14ac:dyDescent="0.25">
      <c r="E1231"/>
      <c r="L1231"/>
    </row>
    <row r="1232" spans="5:12" ht="23.45" customHeight="1" x14ac:dyDescent="0.25">
      <c r="E1232"/>
      <c r="L1232"/>
    </row>
    <row r="1233" spans="5:12" ht="23.45" customHeight="1" x14ac:dyDescent="0.25">
      <c r="E1233"/>
      <c r="L1233"/>
    </row>
    <row r="1234" spans="5:12" ht="23.45" customHeight="1" x14ac:dyDescent="0.25">
      <c r="E1234"/>
      <c r="L1234"/>
    </row>
    <row r="1235" spans="5:12" ht="23.45" customHeight="1" x14ac:dyDescent="0.25">
      <c r="E1235"/>
      <c r="L1235"/>
    </row>
    <row r="1236" spans="5:12" ht="23.45" customHeight="1" x14ac:dyDescent="0.25">
      <c r="E1236"/>
      <c r="L1236"/>
    </row>
    <row r="1237" spans="5:12" ht="23.45" customHeight="1" x14ac:dyDescent="0.25">
      <c r="E1237"/>
      <c r="L1237"/>
    </row>
    <row r="1238" spans="5:12" ht="23.45" customHeight="1" x14ac:dyDescent="0.25">
      <c r="E1238"/>
      <c r="L1238"/>
    </row>
    <row r="1239" spans="5:12" ht="23.45" customHeight="1" x14ac:dyDescent="0.25">
      <c r="E1239"/>
      <c r="L1239"/>
    </row>
    <row r="1240" spans="5:12" ht="23.45" customHeight="1" x14ac:dyDescent="0.25">
      <c r="E1240"/>
      <c r="L1240"/>
    </row>
    <row r="1241" spans="5:12" ht="23.45" customHeight="1" x14ac:dyDescent="0.25">
      <c r="E1241"/>
      <c r="L1241"/>
    </row>
    <row r="1242" spans="5:12" ht="23.45" customHeight="1" x14ac:dyDescent="0.25">
      <c r="E1242"/>
      <c r="L1242"/>
    </row>
    <row r="1243" spans="5:12" ht="23.45" customHeight="1" x14ac:dyDescent="0.25">
      <c r="E1243"/>
      <c r="L1243"/>
    </row>
    <row r="1244" spans="5:12" ht="23.45" customHeight="1" x14ac:dyDescent="0.25">
      <c r="E1244"/>
      <c r="L1244"/>
    </row>
    <row r="1245" spans="5:12" ht="23.45" customHeight="1" x14ac:dyDescent="0.25">
      <c r="E1245"/>
      <c r="L1245"/>
    </row>
    <row r="1246" spans="5:12" ht="23.45" customHeight="1" x14ac:dyDescent="0.25">
      <c r="E1246"/>
      <c r="L1246"/>
    </row>
    <row r="1247" spans="5:12" ht="23.45" customHeight="1" x14ac:dyDescent="0.25">
      <c r="E1247"/>
      <c r="L1247"/>
    </row>
    <row r="1248" spans="5:12" ht="23.45" customHeight="1" x14ac:dyDescent="0.25">
      <c r="E1248"/>
      <c r="L1248"/>
    </row>
    <row r="1249" spans="5:12" ht="23.45" customHeight="1" x14ac:dyDescent="0.25">
      <c r="E1249"/>
      <c r="L1249"/>
    </row>
    <row r="1250" spans="5:12" ht="23.45" customHeight="1" x14ac:dyDescent="0.25">
      <c r="E1250"/>
      <c r="L1250"/>
    </row>
    <row r="1251" spans="5:12" ht="23.45" customHeight="1" x14ac:dyDescent="0.25">
      <c r="E1251"/>
      <c r="L1251"/>
    </row>
    <row r="1252" spans="5:12" ht="23.45" customHeight="1" x14ac:dyDescent="0.25">
      <c r="E1252"/>
      <c r="L1252"/>
    </row>
    <row r="1253" spans="5:12" ht="23.45" customHeight="1" x14ac:dyDescent="0.25">
      <c r="E1253"/>
      <c r="L1253"/>
    </row>
    <row r="1254" spans="5:12" ht="23.45" customHeight="1" x14ac:dyDescent="0.25">
      <c r="E1254"/>
      <c r="L1254"/>
    </row>
    <row r="1255" spans="5:12" ht="23.45" customHeight="1" x14ac:dyDescent="0.25">
      <c r="E1255"/>
      <c r="L1255"/>
    </row>
    <row r="1256" spans="5:12" ht="23.45" customHeight="1" x14ac:dyDescent="0.25">
      <c r="E1256"/>
      <c r="L1256"/>
    </row>
    <row r="1257" spans="5:12" ht="23.45" customHeight="1" x14ac:dyDescent="0.25">
      <c r="E1257"/>
      <c r="L1257"/>
    </row>
    <row r="1258" spans="5:12" ht="23.45" customHeight="1" x14ac:dyDescent="0.25">
      <c r="E1258"/>
      <c r="L1258"/>
    </row>
    <row r="1259" spans="5:12" ht="23.45" customHeight="1" x14ac:dyDescent="0.25">
      <c r="E1259"/>
      <c r="L1259"/>
    </row>
    <row r="1260" spans="5:12" ht="23.45" customHeight="1" x14ac:dyDescent="0.25">
      <c r="E1260"/>
      <c r="L1260"/>
    </row>
    <row r="1261" spans="5:12" ht="23.45" customHeight="1" x14ac:dyDescent="0.25">
      <c r="E1261"/>
      <c r="L1261"/>
    </row>
    <row r="1262" spans="5:12" ht="23.45" customHeight="1" x14ac:dyDescent="0.25">
      <c r="E1262"/>
      <c r="L1262"/>
    </row>
    <row r="1263" spans="5:12" ht="23.45" customHeight="1" x14ac:dyDescent="0.25">
      <c r="E1263"/>
      <c r="L1263"/>
    </row>
    <row r="1264" spans="5:12" ht="23.45" customHeight="1" x14ac:dyDescent="0.25">
      <c r="E1264"/>
      <c r="L1264"/>
    </row>
    <row r="1265" spans="5:12" ht="23.45" customHeight="1" x14ac:dyDescent="0.25">
      <c r="E1265"/>
      <c r="L1265"/>
    </row>
    <row r="1266" spans="5:12" ht="23.45" customHeight="1" x14ac:dyDescent="0.25">
      <c r="E1266"/>
      <c r="L1266"/>
    </row>
    <row r="1267" spans="5:12" ht="23.45" customHeight="1" x14ac:dyDescent="0.25">
      <c r="E1267"/>
      <c r="L1267"/>
    </row>
    <row r="1268" spans="5:12" ht="23.45" customHeight="1" x14ac:dyDescent="0.25">
      <c r="E1268"/>
      <c r="L1268"/>
    </row>
    <row r="1269" spans="5:12" ht="23.45" customHeight="1" x14ac:dyDescent="0.25">
      <c r="E1269"/>
      <c r="L1269"/>
    </row>
    <row r="1270" spans="5:12" ht="23.45" customHeight="1" x14ac:dyDescent="0.25">
      <c r="E1270"/>
      <c r="L1270"/>
    </row>
    <row r="1271" spans="5:12" ht="23.45" customHeight="1" x14ac:dyDescent="0.25">
      <c r="E1271"/>
      <c r="L1271"/>
    </row>
    <row r="1272" spans="5:12" ht="23.45" customHeight="1" x14ac:dyDescent="0.25">
      <c r="E1272"/>
      <c r="L1272"/>
    </row>
    <row r="1273" spans="5:12" ht="23.45" customHeight="1" x14ac:dyDescent="0.25">
      <c r="E1273"/>
      <c r="L1273"/>
    </row>
    <row r="1274" spans="5:12" ht="23.45" customHeight="1" x14ac:dyDescent="0.25">
      <c r="E1274"/>
      <c r="L1274"/>
    </row>
    <row r="1275" spans="5:12" ht="23.45" customHeight="1" x14ac:dyDescent="0.25">
      <c r="E1275"/>
      <c r="L1275"/>
    </row>
    <row r="1276" spans="5:12" ht="23.45" customHeight="1" x14ac:dyDescent="0.25">
      <c r="E1276"/>
      <c r="L1276"/>
    </row>
    <row r="1277" spans="5:12" ht="23.45" customHeight="1" x14ac:dyDescent="0.25">
      <c r="E1277"/>
      <c r="L1277"/>
    </row>
    <row r="1278" spans="5:12" ht="23.45" customHeight="1" x14ac:dyDescent="0.25">
      <c r="E1278"/>
      <c r="L1278"/>
    </row>
    <row r="1279" spans="5:12" ht="23.45" customHeight="1" x14ac:dyDescent="0.25">
      <c r="E1279"/>
      <c r="L1279"/>
    </row>
    <row r="1280" spans="5:12" ht="23.45" customHeight="1" x14ac:dyDescent="0.25">
      <c r="E1280"/>
      <c r="L1280"/>
    </row>
    <row r="1281" spans="5:12" ht="23.45" customHeight="1" x14ac:dyDescent="0.25">
      <c r="E1281"/>
      <c r="L1281"/>
    </row>
    <row r="1282" spans="5:12" ht="23.45" customHeight="1" x14ac:dyDescent="0.25">
      <c r="E1282"/>
      <c r="L1282"/>
    </row>
    <row r="1283" spans="5:12" ht="23.45" customHeight="1" x14ac:dyDescent="0.25">
      <c r="E1283"/>
      <c r="L1283"/>
    </row>
    <row r="1284" spans="5:12" ht="23.45" customHeight="1" x14ac:dyDescent="0.25">
      <c r="E1284"/>
      <c r="L1284"/>
    </row>
    <row r="1285" spans="5:12" ht="23.45" customHeight="1" x14ac:dyDescent="0.25">
      <c r="E1285"/>
      <c r="L1285"/>
    </row>
    <row r="1286" spans="5:12" ht="23.45" customHeight="1" x14ac:dyDescent="0.25">
      <c r="E1286"/>
      <c r="L1286"/>
    </row>
    <row r="1287" spans="5:12" ht="23.45" customHeight="1" x14ac:dyDescent="0.25">
      <c r="E1287"/>
      <c r="L1287"/>
    </row>
    <row r="1288" spans="5:12" ht="23.45" customHeight="1" x14ac:dyDescent="0.25">
      <c r="E1288"/>
      <c r="L1288"/>
    </row>
    <row r="1289" spans="5:12" ht="23.45" customHeight="1" x14ac:dyDescent="0.25">
      <c r="E1289"/>
      <c r="L1289"/>
    </row>
    <row r="1290" spans="5:12" ht="23.45" customHeight="1" x14ac:dyDescent="0.25">
      <c r="E1290"/>
      <c r="L1290"/>
    </row>
    <row r="1291" spans="5:12" ht="23.45" customHeight="1" x14ac:dyDescent="0.25">
      <c r="E1291"/>
      <c r="L1291"/>
    </row>
    <row r="1292" spans="5:12" ht="23.45" customHeight="1" x14ac:dyDescent="0.25">
      <c r="E1292"/>
      <c r="L1292"/>
    </row>
    <row r="1293" spans="5:12" ht="23.45" customHeight="1" x14ac:dyDescent="0.25">
      <c r="E1293"/>
      <c r="L1293"/>
    </row>
    <row r="1294" spans="5:12" ht="23.45" customHeight="1" x14ac:dyDescent="0.25">
      <c r="E1294"/>
      <c r="L1294"/>
    </row>
    <row r="1295" spans="5:12" ht="23.45" customHeight="1" x14ac:dyDescent="0.25">
      <c r="E1295"/>
      <c r="L1295"/>
    </row>
    <row r="1296" spans="5:12" ht="23.45" customHeight="1" x14ac:dyDescent="0.25">
      <c r="E1296"/>
      <c r="L1296"/>
    </row>
    <row r="1297" spans="5:12" ht="23.45" customHeight="1" x14ac:dyDescent="0.25">
      <c r="E1297"/>
      <c r="L1297"/>
    </row>
    <row r="1298" spans="5:12" ht="23.45" customHeight="1" x14ac:dyDescent="0.25">
      <c r="E1298"/>
      <c r="L1298"/>
    </row>
    <row r="1299" spans="5:12" ht="23.45" customHeight="1" x14ac:dyDescent="0.25">
      <c r="E1299"/>
      <c r="L1299"/>
    </row>
    <row r="1300" spans="5:12" ht="23.45" customHeight="1" x14ac:dyDescent="0.25">
      <c r="E1300"/>
      <c r="L1300"/>
    </row>
    <row r="1301" spans="5:12" ht="23.45" customHeight="1" x14ac:dyDescent="0.25">
      <c r="E1301"/>
      <c r="L1301"/>
    </row>
    <row r="1302" spans="5:12" ht="23.45" customHeight="1" x14ac:dyDescent="0.25">
      <c r="E1302"/>
      <c r="L1302"/>
    </row>
    <row r="1303" spans="5:12" ht="23.45" customHeight="1" x14ac:dyDescent="0.25">
      <c r="E1303"/>
      <c r="L1303"/>
    </row>
    <row r="1304" spans="5:12" ht="23.45" customHeight="1" x14ac:dyDescent="0.25">
      <c r="E1304"/>
      <c r="L1304"/>
    </row>
    <row r="1305" spans="5:12" ht="23.45" customHeight="1" x14ac:dyDescent="0.25">
      <c r="E1305"/>
      <c r="L1305"/>
    </row>
    <row r="1306" spans="5:12" ht="23.45" customHeight="1" x14ac:dyDescent="0.25">
      <c r="E1306"/>
      <c r="L1306"/>
    </row>
    <row r="1307" spans="5:12" ht="23.45" customHeight="1" x14ac:dyDescent="0.25">
      <c r="E1307"/>
      <c r="L1307"/>
    </row>
    <row r="1308" spans="5:12" ht="23.45" customHeight="1" x14ac:dyDescent="0.25">
      <c r="E1308"/>
      <c r="L1308"/>
    </row>
    <row r="1309" spans="5:12" ht="23.45" customHeight="1" x14ac:dyDescent="0.25">
      <c r="E1309"/>
      <c r="L1309"/>
    </row>
    <row r="1310" spans="5:12" ht="23.45" customHeight="1" x14ac:dyDescent="0.25">
      <c r="E1310"/>
      <c r="L1310"/>
    </row>
    <row r="1311" spans="5:12" ht="23.45" customHeight="1" x14ac:dyDescent="0.25">
      <c r="E1311"/>
      <c r="L1311"/>
    </row>
    <row r="1312" spans="5:12" ht="23.45" customHeight="1" x14ac:dyDescent="0.25">
      <c r="E1312"/>
      <c r="L1312"/>
    </row>
    <row r="1313" spans="5:12" ht="23.45" customHeight="1" x14ac:dyDescent="0.25">
      <c r="E1313"/>
      <c r="L1313"/>
    </row>
    <row r="1314" spans="5:12" ht="23.45" customHeight="1" x14ac:dyDescent="0.25">
      <c r="E1314"/>
      <c r="L1314"/>
    </row>
    <row r="1315" spans="5:12" ht="23.45" customHeight="1" x14ac:dyDescent="0.25">
      <c r="E1315"/>
      <c r="L1315"/>
    </row>
    <row r="1316" spans="5:12" ht="23.45" customHeight="1" x14ac:dyDescent="0.25">
      <c r="E1316"/>
      <c r="L1316"/>
    </row>
    <row r="1317" spans="5:12" ht="23.45" customHeight="1" x14ac:dyDescent="0.25">
      <c r="E1317"/>
      <c r="L1317"/>
    </row>
    <row r="1318" spans="5:12" ht="23.45" customHeight="1" x14ac:dyDescent="0.25">
      <c r="E1318"/>
      <c r="L1318"/>
    </row>
    <row r="1319" spans="5:12" ht="23.45" customHeight="1" x14ac:dyDescent="0.25">
      <c r="E1319"/>
      <c r="L1319"/>
    </row>
    <row r="1320" spans="5:12" ht="23.45" customHeight="1" x14ac:dyDescent="0.25">
      <c r="E1320"/>
      <c r="L1320"/>
    </row>
    <row r="1321" spans="5:12" ht="23.45" customHeight="1" x14ac:dyDescent="0.25">
      <c r="E1321"/>
      <c r="L1321"/>
    </row>
    <row r="1322" spans="5:12" ht="23.45" customHeight="1" x14ac:dyDescent="0.25">
      <c r="E1322"/>
      <c r="L1322"/>
    </row>
    <row r="1323" spans="5:12" ht="23.45" customHeight="1" x14ac:dyDescent="0.25">
      <c r="E1323"/>
      <c r="L1323"/>
    </row>
    <row r="1324" spans="5:12" ht="23.45" customHeight="1" x14ac:dyDescent="0.25">
      <c r="E1324"/>
      <c r="L1324"/>
    </row>
    <row r="1325" spans="5:12" ht="23.45" customHeight="1" x14ac:dyDescent="0.25">
      <c r="E1325"/>
      <c r="L1325"/>
    </row>
    <row r="1326" spans="5:12" ht="23.45" customHeight="1" x14ac:dyDescent="0.25">
      <c r="E1326"/>
      <c r="L1326"/>
    </row>
    <row r="1327" spans="5:12" ht="23.45" customHeight="1" x14ac:dyDescent="0.25">
      <c r="E1327"/>
      <c r="L1327"/>
    </row>
    <row r="1328" spans="5:12" ht="23.45" customHeight="1" x14ac:dyDescent="0.25">
      <c r="E1328"/>
      <c r="L1328"/>
    </row>
    <row r="1329" spans="5:12" ht="23.45" customHeight="1" x14ac:dyDescent="0.25">
      <c r="E1329"/>
      <c r="L1329"/>
    </row>
    <row r="1330" spans="5:12" ht="23.45" customHeight="1" x14ac:dyDescent="0.25">
      <c r="E1330"/>
      <c r="L1330"/>
    </row>
    <row r="1331" spans="5:12" ht="23.45" customHeight="1" x14ac:dyDescent="0.25">
      <c r="E1331"/>
      <c r="L1331"/>
    </row>
    <row r="1332" spans="5:12" ht="23.45" customHeight="1" x14ac:dyDescent="0.25">
      <c r="E1332"/>
      <c r="L1332"/>
    </row>
    <row r="1333" spans="5:12" ht="23.45" customHeight="1" x14ac:dyDescent="0.25">
      <c r="E1333"/>
      <c r="L1333"/>
    </row>
    <row r="1334" spans="5:12" ht="23.45" customHeight="1" x14ac:dyDescent="0.25">
      <c r="E1334"/>
      <c r="L1334"/>
    </row>
    <row r="1335" spans="5:12" ht="23.45" customHeight="1" x14ac:dyDescent="0.25">
      <c r="E1335"/>
      <c r="L1335"/>
    </row>
    <row r="1336" spans="5:12" ht="23.45" customHeight="1" x14ac:dyDescent="0.25">
      <c r="E1336"/>
      <c r="L1336"/>
    </row>
    <row r="1337" spans="5:12" ht="23.45" customHeight="1" x14ac:dyDescent="0.25">
      <c r="E1337"/>
      <c r="L1337"/>
    </row>
    <row r="1338" spans="5:12" ht="23.45" customHeight="1" x14ac:dyDescent="0.25">
      <c r="E1338"/>
      <c r="L1338"/>
    </row>
    <row r="1339" spans="5:12" ht="23.45" customHeight="1" x14ac:dyDescent="0.25">
      <c r="E1339"/>
      <c r="L1339"/>
    </row>
    <row r="1340" spans="5:12" ht="23.45" customHeight="1" x14ac:dyDescent="0.25">
      <c r="E1340"/>
      <c r="L1340"/>
    </row>
    <row r="1341" spans="5:12" ht="23.45" customHeight="1" x14ac:dyDescent="0.25">
      <c r="E1341"/>
      <c r="L1341"/>
    </row>
    <row r="1342" spans="5:12" ht="23.45" customHeight="1" x14ac:dyDescent="0.25">
      <c r="E1342"/>
      <c r="L1342"/>
    </row>
    <row r="1343" spans="5:12" ht="23.45" customHeight="1" x14ac:dyDescent="0.25">
      <c r="E1343"/>
      <c r="L1343"/>
    </row>
    <row r="1344" spans="5:12" ht="23.45" customHeight="1" x14ac:dyDescent="0.25">
      <c r="E1344"/>
      <c r="L1344"/>
    </row>
    <row r="1345" spans="5:12" ht="23.45" customHeight="1" x14ac:dyDescent="0.25">
      <c r="E1345"/>
      <c r="L1345"/>
    </row>
    <row r="1346" spans="5:12" ht="23.45" customHeight="1" x14ac:dyDescent="0.25">
      <c r="E1346"/>
      <c r="L1346"/>
    </row>
    <row r="1347" spans="5:12" ht="23.45" customHeight="1" x14ac:dyDescent="0.25">
      <c r="E1347"/>
      <c r="L1347"/>
    </row>
    <row r="1348" spans="5:12" ht="23.45" customHeight="1" x14ac:dyDescent="0.25">
      <c r="E1348"/>
      <c r="L1348"/>
    </row>
    <row r="1349" spans="5:12" ht="23.45" customHeight="1" x14ac:dyDescent="0.25">
      <c r="E1349"/>
      <c r="L1349"/>
    </row>
    <row r="1350" spans="5:12" ht="23.45" customHeight="1" x14ac:dyDescent="0.25">
      <c r="E1350"/>
      <c r="L1350"/>
    </row>
    <row r="1351" spans="5:12" ht="23.45" customHeight="1" x14ac:dyDescent="0.25">
      <c r="E1351"/>
      <c r="L1351"/>
    </row>
    <row r="1352" spans="5:12" ht="23.45" customHeight="1" x14ac:dyDescent="0.25">
      <c r="E1352"/>
      <c r="L1352"/>
    </row>
    <row r="1353" spans="5:12" ht="23.45" customHeight="1" x14ac:dyDescent="0.25">
      <c r="E1353"/>
      <c r="L1353"/>
    </row>
    <row r="1354" spans="5:12" ht="23.45" customHeight="1" x14ac:dyDescent="0.25">
      <c r="E1354"/>
      <c r="L1354"/>
    </row>
    <row r="1355" spans="5:12" ht="23.45" customHeight="1" x14ac:dyDescent="0.25">
      <c r="E1355"/>
      <c r="L1355"/>
    </row>
    <row r="1356" spans="5:12" ht="23.45" customHeight="1" x14ac:dyDescent="0.25">
      <c r="E1356"/>
      <c r="L1356"/>
    </row>
    <row r="1357" spans="5:12" ht="23.45" customHeight="1" x14ac:dyDescent="0.25">
      <c r="E1357"/>
      <c r="L1357"/>
    </row>
    <row r="1358" spans="5:12" ht="23.45" customHeight="1" x14ac:dyDescent="0.25">
      <c r="E1358"/>
      <c r="L1358"/>
    </row>
    <row r="1359" spans="5:12" ht="23.45" customHeight="1" x14ac:dyDescent="0.25">
      <c r="E1359"/>
      <c r="L1359"/>
    </row>
    <row r="1360" spans="5:12" ht="23.45" customHeight="1" x14ac:dyDescent="0.25">
      <c r="E1360"/>
      <c r="L1360"/>
    </row>
    <row r="1361" spans="5:12" ht="23.45" customHeight="1" x14ac:dyDescent="0.25">
      <c r="E1361"/>
      <c r="L1361"/>
    </row>
    <row r="1362" spans="5:12" ht="23.45" customHeight="1" x14ac:dyDescent="0.25">
      <c r="E1362"/>
      <c r="L1362"/>
    </row>
    <row r="1363" spans="5:12" ht="23.45" customHeight="1" x14ac:dyDescent="0.25">
      <c r="E1363"/>
      <c r="L1363"/>
    </row>
    <row r="1364" spans="5:12" ht="23.45" customHeight="1" x14ac:dyDescent="0.25">
      <c r="E1364"/>
      <c r="L1364"/>
    </row>
    <row r="1365" spans="5:12" ht="23.45" customHeight="1" x14ac:dyDescent="0.25">
      <c r="E1365"/>
      <c r="L1365"/>
    </row>
    <row r="1366" spans="5:12" ht="23.45" customHeight="1" x14ac:dyDescent="0.25">
      <c r="E1366"/>
      <c r="L1366"/>
    </row>
    <row r="1367" spans="5:12" ht="23.45" customHeight="1" x14ac:dyDescent="0.25">
      <c r="E1367"/>
      <c r="L1367"/>
    </row>
    <row r="1368" spans="5:12" ht="23.45" customHeight="1" x14ac:dyDescent="0.25">
      <c r="E1368"/>
      <c r="L1368"/>
    </row>
    <row r="1369" spans="5:12" ht="23.45" customHeight="1" x14ac:dyDescent="0.25">
      <c r="E1369"/>
      <c r="L1369"/>
    </row>
    <row r="1370" spans="5:12" ht="23.45" customHeight="1" x14ac:dyDescent="0.25">
      <c r="E1370"/>
      <c r="L1370"/>
    </row>
    <row r="1371" spans="5:12" ht="23.45" customHeight="1" x14ac:dyDescent="0.25">
      <c r="E1371"/>
      <c r="L1371"/>
    </row>
    <row r="1372" spans="5:12" ht="23.45" customHeight="1" x14ac:dyDescent="0.25">
      <c r="E1372"/>
      <c r="L1372"/>
    </row>
    <row r="1373" spans="5:12" ht="23.45" customHeight="1" x14ac:dyDescent="0.25">
      <c r="E1373"/>
      <c r="L1373"/>
    </row>
    <row r="1374" spans="5:12" ht="23.45" customHeight="1" x14ac:dyDescent="0.25">
      <c r="E1374"/>
      <c r="L1374"/>
    </row>
    <row r="1375" spans="5:12" ht="23.45" customHeight="1" x14ac:dyDescent="0.25">
      <c r="E1375"/>
      <c r="L1375"/>
    </row>
    <row r="1376" spans="5:12" ht="23.45" customHeight="1" x14ac:dyDescent="0.25">
      <c r="E1376"/>
      <c r="L1376"/>
    </row>
    <row r="1377" spans="5:12" ht="23.45" customHeight="1" x14ac:dyDescent="0.25">
      <c r="E1377"/>
      <c r="L1377"/>
    </row>
    <row r="1378" spans="5:12" ht="23.45" customHeight="1" x14ac:dyDescent="0.25">
      <c r="E1378"/>
      <c r="L1378"/>
    </row>
    <row r="1379" spans="5:12" ht="23.45" customHeight="1" x14ac:dyDescent="0.25">
      <c r="E1379"/>
      <c r="L1379"/>
    </row>
    <row r="1380" spans="5:12" ht="23.45" customHeight="1" x14ac:dyDescent="0.25">
      <c r="E1380"/>
      <c r="L1380"/>
    </row>
    <row r="1381" spans="5:12" ht="23.45" customHeight="1" x14ac:dyDescent="0.25">
      <c r="E1381"/>
      <c r="L1381"/>
    </row>
    <row r="1382" spans="5:12" ht="23.45" customHeight="1" x14ac:dyDescent="0.25">
      <c r="E1382"/>
      <c r="L1382"/>
    </row>
    <row r="1383" spans="5:12" ht="23.45" customHeight="1" x14ac:dyDescent="0.25">
      <c r="E1383"/>
      <c r="L1383"/>
    </row>
    <row r="1384" spans="5:12" ht="23.45" customHeight="1" x14ac:dyDescent="0.25">
      <c r="E1384"/>
      <c r="L1384"/>
    </row>
    <row r="1385" spans="5:12" ht="23.45" customHeight="1" x14ac:dyDescent="0.25">
      <c r="E1385"/>
      <c r="L1385"/>
    </row>
    <row r="1386" spans="5:12" ht="23.45" customHeight="1" x14ac:dyDescent="0.25">
      <c r="E1386"/>
      <c r="L1386"/>
    </row>
    <row r="1387" spans="5:12" ht="23.45" customHeight="1" x14ac:dyDescent="0.25">
      <c r="E1387"/>
      <c r="L1387"/>
    </row>
    <row r="1388" spans="5:12" ht="23.45" customHeight="1" x14ac:dyDescent="0.25">
      <c r="E1388"/>
      <c r="L1388"/>
    </row>
    <row r="1389" spans="5:12" ht="23.45" customHeight="1" x14ac:dyDescent="0.25">
      <c r="E1389"/>
      <c r="L1389"/>
    </row>
    <row r="1390" spans="5:12" ht="23.45" customHeight="1" x14ac:dyDescent="0.25">
      <c r="E1390"/>
      <c r="L1390"/>
    </row>
    <row r="1391" spans="5:12" ht="23.45" customHeight="1" x14ac:dyDescent="0.25">
      <c r="E1391"/>
      <c r="L1391"/>
    </row>
    <row r="1392" spans="5:12" ht="23.45" customHeight="1" x14ac:dyDescent="0.25">
      <c r="E1392"/>
      <c r="L1392"/>
    </row>
    <row r="1393" spans="5:12" ht="23.45" customHeight="1" x14ac:dyDescent="0.25">
      <c r="E1393"/>
      <c r="L1393"/>
    </row>
    <row r="1394" spans="5:12" ht="23.45" customHeight="1" x14ac:dyDescent="0.25">
      <c r="E1394"/>
      <c r="L1394"/>
    </row>
    <row r="1395" spans="5:12" ht="23.45" customHeight="1" x14ac:dyDescent="0.25">
      <c r="E1395"/>
      <c r="L1395"/>
    </row>
    <row r="1396" spans="5:12" ht="23.45" customHeight="1" x14ac:dyDescent="0.25">
      <c r="E1396"/>
      <c r="L1396"/>
    </row>
    <row r="1397" spans="5:12" ht="23.45" customHeight="1" x14ac:dyDescent="0.25">
      <c r="E1397"/>
      <c r="L1397"/>
    </row>
    <row r="1398" spans="5:12" ht="23.45" customHeight="1" x14ac:dyDescent="0.25">
      <c r="E1398"/>
      <c r="L1398"/>
    </row>
    <row r="1399" spans="5:12" ht="23.45" customHeight="1" x14ac:dyDescent="0.25">
      <c r="E1399"/>
      <c r="L1399"/>
    </row>
    <row r="1400" spans="5:12" ht="23.45" customHeight="1" x14ac:dyDescent="0.25">
      <c r="E1400"/>
      <c r="L1400"/>
    </row>
    <row r="1401" spans="5:12" ht="23.45" customHeight="1" x14ac:dyDescent="0.25">
      <c r="E1401"/>
      <c r="L1401"/>
    </row>
    <row r="1402" spans="5:12" ht="23.45" customHeight="1" x14ac:dyDescent="0.25">
      <c r="E1402"/>
      <c r="L1402"/>
    </row>
    <row r="1403" spans="5:12" ht="23.45" customHeight="1" x14ac:dyDescent="0.25">
      <c r="E1403"/>
      <c r="L1403"/>
    </row>
    <row r="1404" spans="5:12" ht="23.45" customHeight="1" x14ac:dyDescent="0.25">
      <c r="E1404"/>
      <c r="L1404"/>
    </row>
    <row r="1405" spans="5:12" ht="23.45" customHeight="1" x14ac:dyDescent="0.25">
      <c r="E1405"/>
      <c r="L1405"/>
    </row>
    <row r="1406" spans="5:12" ht="23.45" customHeight="1" x14ac:dyDescent="0.25">
      <c r="E1406"/>
      <c r="L1406"/>
    </row>
    <row r="1407" spans="5:12" ht="23.45" customHeight="1" x14ac:dyDescent="0.25">
      <c r="E1407"/>
      <c r="L1407"/>
    </row>
    <row r="1408" spans="5:12" ht="23.45" customHeight="1" x14ac:dyDescent="0.25">
      <c r="E1408"/>
      <c r="L1408"/>
    </row>
    <row r="1409" spans="5:12" ht="23.45" customHeight="1" x14ac:dyDescent="0.25">
      <c r="E1409"/>
      <c r="L1409"/>
    </row>
    <row r="1410" spans="5:12" ht="23.45" customHeight="1" x14ac:dyDescent="0.25">
      <c r="E1410"/>
      <c r="L1410"/>
    </row>
    <row r="1411" spans="5:12" ht="23.45" customHeight="1" x14ac:dyDescent="0.25">
      <c r="E1411"/>
      <c r="L1411"/>
    </row>
    <row r="1412" spans="5:12" ht="23.45" customHeight="1" x14ac:dyDescent="0.25">
      <c r="E1412"/>
      <c r="L1412"/>
    </row>
    <row r="1413" spans="5:12" ht="23.45" customHeight="1" x14ac:dyDescent="0.25">
      <c r="E1413"/>
      <c r="L1413"/>
    </row>
    <row r="1414" spans="5:12" ht="23.45" customHeight="1" x14ac:dyDescent="0.25">
      <c r="E1414"/>
      <c r="L1414"/>
    </row>
    <row r="1415" spans="5:12" ht="23.45" customHeight="1" x14ac:dyDescent="0.25">
      <c r="E1415"/>
      <c r="L1415"/>
    </row>
    <row r="1416" spans="5:12" ht="23.45" customHeight="1" x14ac:dyDescent="0.25">
      <c r="E1416"/>
      <c r="L1416"/>
    </row>
    <row r="1417" spans="5:12" ht="23.45" customHeight="1" x14ac:dyDescent="0.25">
      <c r="E1417"/>
      <c r="L1417"/>
    </row>
    <row r="1418" spans="5:12" ht="23.45" customHeight="1" x14ac:dyDescent="0.25">
      <c r="E1418"/>
      <c r="L1418"/>
    </row>
    <row r="1419" spans="5:12" ht="23.45" customHeight="1" x14ac:dyDescent="0.25">
      <c r="E1419"/>
      <c r="L1419"/>
    </row>
    <row r="1420" spans="5:12" ht="23.45" customHeight="1" x14ac:dyDescent="0.25">
      <c r="E1420"/>
      <c r="L1420"/>
    </row>
    <row r="1421" spans="5:12" ht="23.45" customHeight="1" x14ac:dyDescent="0.25">
      <c r="E1421"/>
      <c r="L1421"/>
    </row>
    <row r="1422" spans="5:12" ht="23.45" customHeight="1" x14ac:dyDescent="0.25">
      <c r="E1422"/>
      <c r="L1422"/>
    </row>
    <row r="1423" spans="5:12" ht="23.45" customHeight="1" x14ac:dyDescent="0.25">
      <c r="E1423"/>
      <c r="L1423"/>
    </row>
    <row r="1424" spans="5:12" ht="23.45" customHeight="1" x14ac:dyDescent="0.25">
      <c r="E1424"/>
      <c r="L1424"/>
    </row>
    <row r="1425" spans="5:12" ht="23.45" customHeight="1" x14ac:dyDescent="0.25">
      <c r="E1425"/>
      <c r="L1425"/>
    </row>
    <row r="1426" spans="5:12" ht="23.45" customHeight="1" x14ac:dyDescent="0.25">
      <c r="E1426"/>
      <c r="L1426"/>
    </row>
    <row r="1427" spans="5:12" ht="23.45" customHeight="1" x14ac:dyDescent="0.25">
      <c r="E1427"/>
      <c r="L1427"/>
    </row>
    <row r="1428" spans="5:12" ht="23.45" customHeight="1" x14ac:dyDescent="0.25">
      <c r="E1428"/>
      <c r="L1428"/>
    </row>
    <row r="1429" spans="5:12" ht="23.45" customHeight="1" x14ac:dyDescent="0.25">
      <c r="E1429"/>
      <c r="L1429"/>
    </row>
    <row r="1430" spans="5:12" ht="23.45" customHeight="1" x14ac:dyDescent="0.25">
      <c r="E1430"/>
      <c r="L1430"/>
    </row>
    <row r="1431" spans="5:12" ht="23.45" customHeight="1" x14ac:dyDescent="0.25">
      <c r="E1431"/>
      <c r="L1431"/>
    </row>
    <row r="1432" spans="5:12" ht="23.45" customHeight="1" x14ac:dyDescent="0.25">
      <c r="E1432"/>
      <c r="L1432"/>
    </row>
    <row r="1433" spans="5:12" ht="23.45" customHeight="1" x14ac:dyDescent="0.25">
      <c r="E1433"/>
      <c r="L1433"/>
    </row>
    <row r="1434" spans="5:12" ht="23.45" customHeight="1" x14ac:dyDescent="0.25">
      <c r="E1434"/>
      <c r="L1434"/>
    </row>
    <row r="1435" spans="5:12" ht="23.45" customHeight="1" x14ac:dyDescent="0.25">
      <c r="E1435"/>
      <c r="L1435"/>
    </row>
    <row r="1436" spans="5:12" ht="23.45" customHeight="1" x14ac:dyDescent="0.25">
      <c r="E1436"/>
      <c r="L1436"/>
    </row>
    <row r="1437" spans="5:12" ht="23.45" customHeight="1" x14ac:dyDescent="0.25">
      <c r="E1437"/>
      <c r="L1437"/>
    </row>
    <row r="1438" spans="5:12" ht="23.45" customHeight="1" x14ac:dyDescent="0.25">
      <c r="E1438"/>
      <c r="L1438"/>
    </row>
    <row r="1439" spans="5:12" ht="23.45" customHeight="1" x14ac:dyDescent="0.25">
      <c r="E1439"/>
      <c r="L1439"/>
    </row>
    <row r="1440" spans="5:12" ht="23.45" customHeight="1" x14ac:dyDescent="0.25">
      <c r="E1440"/>
      <c r="L1440"/>
    </row>
    <row r="1441" spans="5:12" ht="23.45" customHeight="1" x14ac:dyDescent="0.25">
      <c r="E1441"/>
      <c r="L1441"/>
    </row>
    <row r="1442" spans="5:12" ht="23.45" customHeight="1" x14ac:dyDescent="0.25">
      <c r="E1442"/>
      <c r="L1442"/>
    </row>
    <row r="1443" spans="5:12" ht="23.45" customHeight="1" x14ac:dyDescent="0.25">
      <c r="E1443"/>
      <c r="L1443"/>
    </row>
    <row r="1444" spans="5:12" ht="23.45" customHeight="1" x14ac:dyDescent="0.25">
      <c r="E1444"/>
      <c r="L1444"/>
    </row>
    <row r="1445" spans="5:12" ht="23.45" customHeight="1" x14ac:dyDescent="0.25">
      <c r="E1445"/>
      <c r="L1445"/>
    </row>
    <row r="1446" spans="5:12" ht="23.45" customHeight="1" x14ac:dyDescent="0.25">
      <c r="E1446"/>
      <c r="L1446"/>
    </row>
    <row r="1447" spans="5:12" ht="23.45" customHeight="1" x14ac:dyDescent="0.25">
      <c r="E1447"/>
      <c r="L1447"/>
    </row>
    <row r="1448" spans="5:12" ht="23.45" customHeight="1" x14ac:dyDescent="0.25">
      <c r="E1448"/>
      <c r="L1448"/>
    </row>
    <row r="1449" spans="5:12" ht="23.45" customHeight="1" x14ac:dyDescent="0.25">
      <c r="E1449"/>
      <c r="L1449"/>
    </row>
    <row r="1450" spans="5:12" ht="23.45" customHeight="1" x14ac:dyDescent="0.25">
      <c r="E1450"/>
      <c r="L1450"/>
    </row>
    <row r="1451" spans="5:12" ht="23.45" customHeight="1" x14ac:dyDescent="0.25">
      <c r="E1451"/>
      <c r="L1451"/>
    </row>
    <row r="1452" spans="5:12" ht="23.45" customHeight="1" x14ac:dyDescent="0.25">
      <c r="E1452"/>
      <c r="L1452"/>
    </row>
    <row r="1453" spans="5:12" ht="23.45" customHeight="1" x14ac:dyDescent="0.25">
      <c r="E1453"/>
      <c r="L1453"/>
    </row>
    <row r="1454" spans="5:12" ht="23.45" customHeight="1" x14ac:dyDescent="0.25">
      <c r="E1454"/>
      <c r="L1454"/>
    </row>
    <row r="1455" spans="5:12" ht="23.45" customHeight="1" x14ac:dyDescent="0.25">
      <c r="E1455"/>
      <c r="L1455"/>
    </row>
    <row r="1456" spans="5:12" ht="23.45" customHeight="1" x14ac:dyDescent="0.25">
      <c r="E1456"/>
      <c r="L1456"/>
    </row>
    <row r="1457" spans="5:12" ht="23.45" customHeight="1" x14ac:dyDescent="0.25">
      <c r="E1457"/>
      <c r="L1457"/>
    </row>
    <row r="1458" spans="5:12" ht="23.45" customHeight="1" x14ac:dyDescent="0.25">
      <c r="E1458"/>
      <c r="L1458"/>
    </row>
    <row r="1459" spans="5:12" ht="23.45" customHeight="1" x14ac:dyDescent="0.25">
      <c r="E1459"/>
      <c r="L1459"/>
    </row>
    <row r="1460" spans="5:12" ht="23.45" customHeight="1" x14ac:dyDescent="0.25">
      <c r="E1460"/>
      <c r="L1460"/>
    </row>
    <row r="1461" spans="5:12" ht="23.45" customHeight="1" x14ac:dyDescent="0.25">
      <c r="E1461"/>
      <c r="L1461"/>
    </row>
    <row r="1462" spans="5:12" ht="23.45" customHeight="1" x14ac:dyDescent="0.25">
      <c r="E1462"/>
      <c r="L1462"/>
    </row>
    <row r="1463" spans="5:12" ht="23.45" customHeight="1" x14ac:dyDescent="0.25">
      <c r="E1463"/>
      <c r="L1463"/>
    </row>
    <row r="1464" spans="5:12" ht="23.45" customHeight="1" x14ac:dyDescent="0.25">
      <c r="E1464"/>
      <c r="L1464"/>
    </row>
    <row r="1465" spans="5:12" ht="23.45" customHeight="1" x14ac:dyDescent="0.25">
      <c r="E1465"/>
      <c r="L1465"/>
    </row>
    <row r="1466" spans="5:12" ht="23.45" customHeight="1" x14ac:dyDescent="0.25">
      <c r="E1466"/>
      <c r="L1466"/>
    </row>
    <row r="1467" spans="5:12" ht="23.45" customHeight="1" x14ac:dyDescent="0.25">
      <c r="E1467"/>
      <c r="L1467"/>
    </row>
    <row r="1468" spans="5:12" ht="23.45" customHeight="1" x14ac:dyDescent="0.25">
      <c r="E1468"/>
      <c r="L1468"/>
    </row>
    <row r="1469" spans="5:12" ht="23.45" customHeight="1" x14ac:dyDescent="0.25">
      <c r="E1469"/>
      <c r="L1469"/>
    </row>
    <row r="1470" spans="5:12" ht="23.45" customHeight="1" x14ac:dyDescent="0.25">
      <c r="E1470"/>
      <c r="L1470"/>
    </row>
    <row r="1471" spans="5:12" ht="23.45" customHeight="1" x14ac:dyDescent="0.25">
      <c r="E1471"/>
      <c r="L1471"/>
    </row>
    <row r="1472" spans="5:12" ht="23.45" customHeight="1" x14ac:dyDescent="0.25">
      <c r="E1472"/>
      <c r="L1472"/>
    </row>
    <row r="1473" spans="5:12" ht="23.45" customHeight="1" x14ac:dyDescent="0.25">
      <c r="E1473"/>
      <c r="L1473"/>
    </row>
    <row r="1474" spans="5:12" ht="23.45" customHeight="1" x14ac:dyDescent="0.25">
      <c r="E1474"/>
      <c r="L1474"/>
    </row>
    <row r="1475" spans="5:12" ht="23.45" customHeight="1" x14ac:dyDescent="0.25">
      <c r="E1475"/>
      <c r="L1475"/>
    </row>
    <row r="1476" spans="5:12" ht="23.45" customHeight="1" x14ac:dyDescent="0.25">
      <c r="E1476"/>
      <c r="L1476"/>
    </row>
    <row r="1477" spans="5:12" ht="23.45" customHeight="1" x14ac:dyDescent="0.25">
      <c r="E1477"/>
      <c r="L1477"/>
    </row>
    <row r="1478" spans="5:12" ht="23.45" customHeight="1" x14ac:dyDescent="0.25">
      <c r="E1478"/>
      <c r="L1478"/>
    </row>
    <row r="1479" spans="5:12" ht="23.45" customHeight="1" x14ac:dyDescent="0.25">
      <c r="E1479"/>
      <c r="L1479"/>
    </row>
    <row r="1480" spans="5:12" ht="23.45" customHeight="1" x14ac:dyDescent="0.25">
      <c r="E1480"/>
      <c r="L1480"/>
    </row>
    <row r="1481" spans="5:12" ht="23.45" customHeight="1" x14ac:dyDescent="0.25">
      <c r="E1481"/>
      <c r="L1481"/>
    </row>
    <row r="1482" spans="5:12" ht="23.45" customHeight="1" x14ac:dyDescent="0.25">
      <c r="E1482"/>
      <c r="L1482"/>
    </row>
    <row r="1483" spans="5:12" ht="23.45" customHeight="1" x14ac:dyDescent="0.25">
      <c r="E1483"/>
      <c r="L1483"/>
    </row>
    <row r="1484" spans="5:12" ht="23.45" customHeight="1" x14ac:dyDescent="0.25">
      <c r="E1484"/>
      <c r="L1484"/>
    </row>
    <row r="1485" spans="5:12" ht="23.45" customHeight="1" x14ac:dyDescent="0.25">
      <c r="E1485"/>
      <c r="L1485"/>
    </row>
    <row r="1486" spans="5:12" ht="23.45" customHeight="1" x14ac:dyDescent="0.25">
      <c r="E1486"/>
      <c r="L1486"/>
    </row>
    <row r="1487" spans="5:12" ht="23.45" customHeight="1" x14ac:dyDescent="0.25">
      <c r="E1487"/>
      <c r="L1487"/>
    </row>
    <row r="1488" spans="5:12" ht="23.45" customHeight="1" x14ac:dyDescent="0.25">
      <c r="E1488"/>
      <c r="L1488"/>
    </row>
    <row r="1489" spans="5:12" ht="23.45" customHeight="1" x14ac:dyDescent="0.25">
      <c r="E1489"/>
      <c r="L1489"/>
    </row>
    <row r="1490" spans="5:12" ht="23.45" customHeight="1" x14ac:dyDescent="0.25">
      <c r="E1490"/>
      <c r="L1490"/>
    </row>
    <row r="1491" spans="5:12" ht="23.45" customHeight="1" x14ac:dyDescent="0.25">
      <c r="E1491"/>
      <c r="L1491"/>
    </row>
    <row r="1492" spans="5:12" ht="23.45" customHeight="1" x14ac:dyDescent="0.25">
      <c r="E1492"/>
      <c r="L1492"/>
    </row>
    <row r="1493" spans="5:12" ht="23.45" customHeight="1" x14ac:dyDescent="0.25">
      <c r="E1493"/>
      <c r="L1493"/>
    </row>
    <row r="1494" spans="5:12" ht="23.45" customHeight="1" x14ac:dyDescent="0.25">
      <c r="E1494"/>
      <c r="L1494"/>
    </row>
    <row r="1495" spans="5:12" ht="23.45" customHeight="1" x14ac:dyDescent="0.25">
      <c r="E1495"/>
      <c r="L1495"/>
    </row>
    <row r="1496" spans="5:12" ht="23.45" customHeight="1" x14ac:dyDescent="0.25">
      <c r="E1496"/>
      <c r="L1496"/>
    </row>
    <row r="1497" spans="5:12" ht="23.45" customHeight="1" x14ac:dyDescent="0.25">
      <c r="E1497"/>
      <c r="L1497"/>
    </row>
    <row r="1498" spans="5:12" ht="23.45" customHeight="1" x14ac:dyDescent="0.25">
      <c r="E1498"/>
      <c r="L1498"/>
    </row>
    <row r="1499" spans="5:12" ht="23.45" customHeight="1" x14ac:dyDescent="0.25">
      <c r="E1499"/>
      <c r="L1499"/>
    </row>
    <row r="1500" spans="5:12" ht="23.45" customHeight="1" x14ac:dyDescent="0.25">
      <c r="E1500"/>
      <c r="L1500"/>
    </row>
    <row r="1501" spans="5:12" ht="23.45" customHeight="1" x14ac:dyDescent="0.25">
      <c r="E1501"/>
      <c r="L1501"/>
    </row>
    <row r="1502" spans="5:12" ht="23.45" customHeight="1" x14ac:dyDescent="0.25">
      <c r="E1502"/>
      <c r="L1502"/>
    </row>
    <row r="1503" spans="5:12" ht="23.45" customHeight="1" x14ac:dyDescent="0.25">
      <c r="E1503"/>
      <c r="L1503"/>
    </row>
    <row r="1504" spans="5:12" ht="23.45" customHeight="1" x14ac:dyDescent="0.25">
      <c r="E1504"/>
      <c r="L1504"/>
    </row>
    <row r="1505" spans="5:12" ht="23.45" customHeight="1" x14ac:dyDescent="0.25">
      <c r="E1505"/>
      <c r="L1505"/>
    </row>
    <row r="1506" spans="5:12" ht="23.45" customHeight="1" x14ac:dyDescent="0.25">
      <c r="E1506"/>
      <c r="L1506"/>
    </row>
    <row r="1507" spans="5:12" ht="23.45" customHeight="1" x14ac:dyDescent="0.25">
      <c r="E1507"/>
      <c r="L1507"/>
    </row>
    <row r="1508" spans="5:12" ht="23.45" customHeight="1" x14ac:dyDescent="0.25">
      <c r="E1508"/>
      <c r="L1508"/>
    </row>
    <row r="1509" spans="5:12" ht="23.45" customHeight="1" x14ac:dyDescent="0.25">
      <c r="E1509"/>
      <c r="L1509"/>
    </row>
    <row r="1510" spans="5:12" ht="23.45" customHeight="1" x14ac:dyDescent="0.25">
      <c r="E1510"/>
      <c r="L1510"/>
    </row>
    <row r="1511" spans="5:12" ht="23.45" customHeight="1" x14ac:dyDescent="0.25">
      <c r="E1511"/>
      <c r="L1511"/>
    </row>
    <row r="1512" spans="5:12" ht="23.45" customHeight="1" x14ac:dyDescent="0.25">
      <c r="E1512"/>
      <c r="L1512"/>
    </row>
    <row r="1513" spans="5:12" ht="23.45" customHeight="1" x14ac:dyDescent="0.25">
      <c r="E1513"/>
      <c r="L1513"/>
    </row>
    <row r="1514" spans="5:12" ht="23.45" customHeight="1" x14ac:dyDescent="0.25">
      <c r="E1514"/>
      <c r="L1514"/>
    </row>
    <row r="1515" spans="5:12" ht="23.45" customHeight="1" x14ac:dyDescent="0.25">
      <c r="E1515"/>
      <c r="L1515"/>
    </row>
    <row r="1516" spans="5:12" ht="23.45" customHeight="1" x14ac:dyDescent="0.25">
      <c r="E1516"/>
      <c r="L1516"/>
    </row>
    <row r="1517" spans="5:12" ht="23.45" customHeight="1" x14ac:dyDescent="0.25">
      <c r="E1517"/>
      <c r="L1517"/>
    </row>
    <row r="1518" spans="5:12" ht="23.45" customHeight="1" x14ac:dyDescent="0.25">
      <c r="E1518"/>
      <c r="L1518"/>
    </row>
    <row r="1519" spans="5:12" ht="23.45" customHeight="1" x14ac:dyDescent="0.25">
      <c r="E1519"/>
      <c r="L1519"/>
    </row>
    <row r="1520" spans="5:12" ht="23.45" customHeight="1" x14ac:dyDescent="0.25">
      <c r="E1520"/>
      <c r="L1520"/>
    </row>
    <row r="1521" spans="5:12" ht="23.45" customHeight="1" x14ac:dyDescent="0.25">
      <c r="E1521"/>
      <c r="L1521"/>
    </row>
    <row r="1522" spans="5:12" ht="23.45" customHeight="1" x14ac:dyDescent="0.25">
      <c r="E1522"/>
      <c r="L1522"/>
    </row>
    <row r="1523" spans="5:12" ht="23.45" customHeight="1" x14ac:dyDescent="0.25">
      <c r="E1523"/>
      <c r="L1523"/>
    </row>
    <row r="1524" spans="5:12" ht="23.45" customHeight="1" x14ac:dyDescent="0.25">
      <c r="E1524"/>
      <c r="L1524"/>
    </row>
    <row r="1525" spans="5:12" ht="23.45" customHeight="1" x14ac:dyDescent="0.25">
      <c r="E1525"/>
      <c r="L1525"/>
    </row>
    <row r="1526" spans="5:12" ht="23.45" customHeight="1" x14ac:dyDescent="0.25">
      <c r="E1526"/>
      <c r="L1526"/>
    </row>
    <row r="1527" spans="5:12" ht="23.45" customHeight="1" x14ac:dyDescent="0.25">
      <c r="E1527"/>
      <c r="L1527"/>
    </row>
    <row r="1528" spans="5:12" ht="23.45" customHeight="1" x14ac:dyDescent="0.25">
      <c r="E1528"/>
      <c r="L1528"/>
    </row>
    <row r="1529" spans="5:12" ht="23.45" customHeight="1" x14ac:dyDescent="0.25">
      <c r="E1529"/>
      <c r="L1529"/>
    </row>
    <row r="1530" spans="5:12" ht="23.45" customHeight="1" x14ac:dyDescent="0.25">
      <c r="E1530"/>
      <c r="L1530"/>
    </row>
    <row r="1531" spans="5:12" ht="23.45" customHeight="1" x14ac:dyDescent="0.25">
      <c r="E1531"/>
      <c r="L1531"/>
    </row>
    <row r="1532" spans="5:12" ht="23.45" customHeight="1" x14ac:dyDescent="0.25">
      <c r="E1532"/>
      <c r="L1532"/>
    </row>
    <row r="1533" spans="5:12" ht="23.45" customHeight="1" x14ac:dyDescent="0.25">
      <c r="E1533"/>
      <c r="L1533"/>
    </row>
    <row r="1534" spans="5:12" ht="23.45" customHeight="1" x14ac:dyDescent="0.25">
      <c r="E1534"/>
      <c r="L1534"/>
    </row>
    <row r="1535" spans="5:12" ht="23.45" customHeight="1" x14ac:dyDescent="0.25">
      <c r="E1535"/>
      <c r="L1535"/>
    </row>
    <row r="1536" spans="5:12" ht="23.45" customHeight="1" x14ac:dyDescent="0.25">
      <c r="E1536"/>
      <c r="L1536"/>
    </row>
    <row r="1537" spans="5:12" ht="23.45" customHeight="1" x14ac:dyDescent="0.25">
      <c r="E1537"/>
      <c r="L1537"/>
    </row>
    <row r="1538" spans="5:12" ht="23.45" customHeight="1" x14ac:dyDescent="0.25">
      <c r="E1538"/>
      <c r="L1538"/>
    </row>
    <row r="1539" spans="5:12" ht="23.45" customHeight="1" x14ac:dyDescent="0.25">
      <c r="E1539"/>
      <c r="L1539"/>
    </row>
    <row r="1540" spans="5:12" ht="23.45" customHeight="1" x14ac:dyDescent="0.25">
      <c r="E1540"/>
      <c r="L1540"/>
    </row>
    <row r="1541" spans="5:12" ht="23.45" customHeight="1" x14ac:dyDescent="0.25">
      <c r="E1541"/>
      <c r="L1541"/>
    </row>
    <row r="1542" spans="5:12" ht="23.45" customHeight="1" x14ac:dyDescent="0.25">
      <c r="E1542"/>
      <c r="L1542"/>
    </row>
    <row r="1543" spans="5:12" ht="23.45" customHeight="1" x14ac:dyDescent="0.25">
      <c r="E1543"/>
      <c r="L1543"/>
    </row>
    <row r="1544" spans="5:12" ht="23.45" customHeight="1" x14ac:dyDescent="0.25">
      <c r="E1544"/>
      <c r="L1544"/>
    </row>
    <row r="1545" spans="5:12" ht="23.45" customHeight="1" x14ac:dyDescent="0.25">
      <c r="E1545"/>
      <c r="L1545"/>
    </row>
    <row r="1546" spans="5:12" ht="23.45" customHeight="1" x14ac:dyDescent="0.25">
      <c r="E1546"/>
      <c r="L1546"/>
    </row>
    <row r="1547" spans="5:12" ht="23.45" customHeight="1" x14ac:dyDescent="0.25">
      <c r="E1547"/>
      <c r="L1547"/>
    </row>
    <row r="1548" spans="5:12" ht="23.45" customHeight="1" x14ac:dyDescent="0.25">
      <c r="E1548"/>
      <c r="L1548"/>
    </row>
    <row r="1549" spans="5:12" ht="23.45" customHeight="1" x14ac:dyDescent="0.25">
      <c r="E1549"/>
      <c r="L1549"/>
    </row>
    <row r="1550" spans="5:12" ht="23.45" customHeight="1" x14ac:dyDescent="0.25">
      <c r="E1550"/>
      <c r="L1550"/>
    </row>
    <row r="1551" spans="5:12" ht="23.45" customHeight="1" x14ac:dyDescent="0.25">
      <c r="E1551"/>
      <c r="L1551"/>
    </row>
    <row r="1552" spans="5:12" ht="23.45" customHeight="1" x14ac:dyDescent="0.25">
      <c r="E1552"/>
      <c r="L1552"/>
    </row>
    <row r="1553" spans="5:12" ht="23.45" customHeight="1" x14ac:dyDescent="0.25">
      <c r="E1553"/>
      <c r="L1553"/>
    </row>
    <row r="1554" spans="5:12" ht="23.45" customHeight="1" x14ac:dyDescent="0.25">
      <c r="E1554"/>
      <c r="L1554"/>
    </row>
    <row r="1555" spans="5:12" ht="23.45" customHeight="1" x14ac:dyDescent="0.25">
      <c r="E1555"/>
      <c r="L1555"/>
    </row>
    <row r="1556" spans="5:12" ht="23.45" customHeight="1" x14ac:dyDescent="0.25">
      <c r="E1556"/>
      <c r="L1556"/>
    </row>
    <row r="1557" spans="5:12" ht="23.45" customHeight="1" x14ac:dyDescent="0.25">
      <c r="E1557"/>
      <c r="L1557"/>
    </row>
    <row r="1558" spans="5:12" ht="23.45" customHeight="1" x14ac:dyDescent="0.25">
      <c r="E1558"/>
      <c r="L1558"/>
    </row>
    <row r="1559" spans="5:12" ht="23.45" customHeight="1" x14ac:dyDescent="0.25">
      <c r="E1559"/>
      <c r="L1559"/>
    </row>
    <row r="1560" spans="5:12" ht="23.45" customHeight="1" x14ac:dyDescent="0.25">
      <c r="E1560"/>
      <c r="L1560"/>
    </row>
    <row r="1561" spans="5:12" ht="23.45" customHeight="1" x14ac:dyDescent="0.25">
      <c r="E1561"/>
      <c r="L1561"/>
    </row>
    <row r="1562" spans="5:12" ht="23.45" customHeight="1" x14ac:dyDescent="0.25">
      <c r="E1562"/>
      <c r="L1562"/>
    </row>
    <row r="1563" spans="5:12" ht="23.45" customHeight="1" x14ac:dyDescent="0.25">
      <c r="E1563"/>
      <c r="L1563"/>
    </row>
    <row r="1564" spans="5:12" ht="23.45" customHeight="1" x14ac:dyDescent="0.25">
      <c r="E1564"/>
      <c r="L1564"/>
    </row>
    <row r="1565" spans="5:12" ht="23.45" customHeight="1" x14ac:dyDescent="0.25">
      <c r="E1565"/>
      <c r="L1565"/>
    </row>
    <row r="1566" spans="5:12" ht="23.45" customHeight="1" x14ac:dyDescent="0.25">
      <c r="E1566"/>
      <c r="L1566"/>
    </row>
    <row r="1567" spans="5:12" ht="23.45" customHeight="1" x14ac:dyDescent="0.25">
      <c r="E1567"/>
      <c r="L1567"/>
    </row>
    <row r="1568" spans="5:12" ht="23.45" customHeight="1" x14ac:dyDescent="0.25">
      <c r="E1568"/>
      <c r="L1568"/>
    </row>
    <row r="1569" spans="5:12" ht="23.45" customHeight="1" x14ac:dyDescent="0.25">
      <c r="E1569"/>
      <c r="L1569"/>
    </row>
    <row r="1570" spans="5:12" ht="23.45" customHeight="1" x14ac:dyDescent="0.25">
      <c r="E1570"/>
      <c r="L1570"/>
    </row>
    <row r="1571" spans="5:12" ht="23.45" customHeight="1" x14ac:dyDescent="0.25">
      <c r="E1571"/>
      <c r="L1571"/>
    </row>
    <row r="1572" spans="5:12" ht="23.45" customHeight="1" x14ac:dyDescent="0.25">
      <c r="E1572"/>
      <c r="L1572"/>
    </row>
    <row r="1573" spans="5:12" ht="23.45" customHeight="1" x14ac:dyDescent="0.25">
      <c r="E1573"/>
      <c r="L1573"/>
    </row>
    <row r="1574" spans="5:12" ht="23.45" customHeight="1" x14ac:dyDescent="0.25">
      <c r="E1574"/>
      <c r="L1574"/>
    </row>
    <row r="1575" spans="5:12" ht="23.45" customHeight="1" x14ac:dyDescent="0.25">
      <c r="E1575"/>
      <c r="L1575"/>
    </row>
    <row r="1576" spans="5:12" ht="23.45" customHeight="1" x14ac:dyDescent="0.25">
      <c r="E1576"/>
      <c r="L1576"/>
    </row>
    <row r="1577" spans="5:12" ht="23.45" customHeight="1" x14ac:dyDescent="0.25">
      <c r="E1577"/>
      <c r="L1577"/>
    </row>
    <row r="1578" spans="5:12" ht="23.45" customHeight="1" x14ac:dyDescent="0.25">
      <c r="E1578"/>
      <c r="L1578"/>
    </row>
    <row r="1579" spans="5:12" ht="23.45" customHeight="1" x14ac:dyDescent="0.25">
      <c r="E1579"/>
      <c r="L1579"/>
    </row>
    <row r="1580" spans="5:12" ht="23.45" customHeight="1" x14ac:dyDescent="0.25">
      <c r="E1580"/>
      <c r="L1580"/>
    </row>
    <row r="1581" spans="5:12" ht="23.45" customHeight="1" x14ac:dyDescent="0.25">
      <c r="E1581"/>
      <c r="L1581"/>
    </row>
    <row r="1582" spans="5:12" ht="23.45" customHeight="1" x14ac:dyDescent="0.25">
      <c r="E1582"/>
      <c r="L1582"/>
    </row>
    <row r="1583" spans="5:12" ht="23.45" customHeight="1" x14ac:dyDescent="0.25">
      <c r="E1583"/>
      <c r="L1583"/>
    </row>
    <row r="1584" spans="5:12" ht="23.45" customHeight="1" x14ac:dyDescent="0.25">
      <c r="E1584"/>
      <c r="L1584"/>
    </row>
    <row r="1585" spans="5:12" ht="23.45" customHeight="1" x14ac:dyDescent="0.25">
      <c r="E1585"/>
      <c r="L1585"/>
    </row>
    <row r="1586" spans="5:12" ht="23.45" customHeight="1" x14ac:dyDescent="0.25">
      <c r="E1586"/>
      <c r="L1586"/>
    </row>
    <row r="1587" spans="5:12" ht="23.45" customHeight="1" x14ac:dyDescent="0.25">
      <c r="E1587"/>
      <c r="L1587"/>
    </row>
    <row r="1588" spans="5:12" ht="23.45" customHeight="1" x14ac:dyDescent="0.25">
      <c r="E1588"/>
      <c r="L1588"/>
    </row>
    <row r="1589" spans="5:12" ht="23.45" customHeight="1" x14ac:dyDescent="0.25">
      <c r="E1589"/>
      <c r="L1589"/>
    </row>
    <row r="1590" spans="5:12" ht="23.45" customHeight="1" x14ac:dyDescent="0.25">
      <c r="E1590"/>
      <c r="L1590"/>
    </row>
    <row r="1591" spans="5:12" ht="23.45" customHeight="1" x14ac:dyDescent="0.25">
      <c r="E1591"/>
      <c r="L1591"/>
    </row>
    <row r="1592" spans="5:12" ht="23.45" customHeight="1" x14ac:dyDescent="0.25">
      <c r="E1592"/>
      <c r="L1592"/>
    </row>
    <row r="1593" spans="5:12" ht="23.45" customHeight="1" x14ac:dyDescent="0.25">
      <c r="E1593"/>
      <c r="L1593"/>
    </row>
    <row r="1594" spans="5:12" ht="23.45" customHeight="1" x14ac:dyDescent="0.25">
      <c r="E1594"/>
      <c r="L1594"/>
    </row>
    <row r="1595" spans="5:12" ht="23.45" customHeight="1" x14ac:dyDescent="0.25">
      <c r="E1595"/>
      <c r="L1595"/>
    </row>
    <row r="1596" spans="5:12" ht="23.45" customHeight="1" x14ac:dyDescent="0.25">
      <c r="E1596"/>
      <c r="L1596"/>
    </row>
    <row r="1597" spans="5:12" ht="23.45" customHeight="1" x14ac:dyDescent="0.25">
      <c r="E1597"/>
      <c r="L1597"/>
    </row>
    <row r="1598" spans="5:12" ht="23.45" customHeight="1" x14ac:dyDescent="0.25">
      <c r="E1598"/>
      <c r="L1598"/>
    </row>
    <row r="1599" spans="5:12" ht="23.45" customHeight="1" x14ac:dyDescent="0.25">
      <c r="E1599"/>
      <c r="L1599"/>
    </row>
    <row r="1600" spans="5:12" ht="23.45" customHeight="1" x14ac:dyDescent="0.25">
      <c r="E1600"/>
      <c r="L1600"/>
    </row>
    <row r="1601" spans="5:12" ht="23.45" customHeight="1" x14ac:dyDescent="0.25">
      <c r="E1601"/>
      <c r="L1601"/>
    </row>
    <row r="1602" spans="5:12" ht="23.45" customHeight="1" x14ac:dyDescent="0.25">
      <c r="E1602"/>
      <c r="L1602"/>
    </row>
    <row r="1603" spans="5:12" ht="23.45" customHeight="1" x14ac:dyDescent="0.25">
      <c r="E1603"/>
      <c r="L1603"/>
    </row>
    <row r="1604" spans="5:12" ht="23.45" customHeight="1" x14ac:dyDescent="0.25">
      <c r="E1604"/>
      <c r="L1604"/>
    </row>
    <row r="1605" spans="5:12" ht="23.45" customHeight="1" x14ac:dyDescent="0.25">
      <c r="E1605"/>
      <c r="L1605"/>
    </row>
    <row r="1606" spans="5:12" ht="23.45" customHeight="1" x14ac:dyDescent="0.25">
      <c r="E1606"/>
      <c r="L1606"/>
    </row>
    <row r="1607" spans="5:12" ht="23.45" customHeight="1" x14ac:dyDescent="0.25">
      <c r="E1607"/>
      <c r="L1607"/>
    </row>
    <row r="1608" spans="5:12" ht="23.45" customHeight="1" x14ac:dyDescent="0.25">
      <c r="E1608"/>
      <c r="L1608"/>
    </row>
    <row r="1609" spans="5:12" ht="23.45" customHeight="1" x14ac:dyDescent="0.25">
      <c r="E1609"/>
      <c r="L1609"/>
    </row>
    <row r="1610" spans="5:12" ht="23.45" customHeight="1" x14ac:dyDescent="0.25">
      <c r="E1610"/>
      <c r="L1610"/>
    </row>
    <row r="1611" spans="5:12" ht="23.45" customHeight="1" x14ac:dyDescent="0.25">
      <c r="E1611"/>
      <c r="L1611"/>
    </row>
    <row r="1612" spans="5:12" ht="23.45" customHeight="1" x14ac:dyDescent="0.25">
      <c r="E1612"/>
      <c r="L1612"/>
    </row>
    <row r="1613" spans="5:12" ht="23.45" customHeight="1" x14ac:dyDescent="0.25">
      <c r="E1613"/>
      <c r="L1613"/>
    </row>
    <row r="1614" spans="5:12" ht="23.45" customHeight="1" x14ac:dyDescent="0.25">
      <c r="E1614"/>
      <c r="L1614"/>
    </row>
    <row r="1615" spans="5:12" ht="23.45" customHeight="1" x14ac:dyDescent="0.25">
      <c r="E1615"/>
      <c r="L1615"/>
    </row>
    <row r="1616" spans="5:12" ht="23.45" customHeight="1" x14ac:dyDescent="0.25">
      <c r="E1616"/>
      <c r="L1616"/>
    </row>
    <row r="1617" spans="5:12" ht="23.45" customHeight="1" x14ac:dyDescent="0.25">
      <c r="E1617"/>
      <c r="L1617"/>
    </row>
    <row r="1618" spans="5:12" ht="23.45" customHeight="1" x14ac:dyDescent="0.25">
      <c r="E1618"/>
      <c r="L1618"/>
    </row>
    <row r="1619" spans="5:12" ht="23.45" customHeight="1" x14ac:dyDescent="0.25">
      <c r="E1619"/>
      <c r="L1619"/>
    </row>
    <row r="1620" spans="5:12" ht="23.45" customHeight="1" x14ac:dyDescent="0.25">
      <c r="E1620"/>
      <c r="L1620"/>
    </row>
    <row r="1621" spans="5:12" ht="23.45" customHeight="1" x14ac:dyDescent="0.25">
      <c r="E1621"/>
      <c r="L1621"/>
    </row>
    <row r="1622" spans="5:12" ht="23.45" customHeight="1" x14ac:dyDescent="0.25">
      <c r="E1622"/>
      <c r="L1622"/>
    </row>
    <row r="1623" spans="5:12" ht="23.45" customHeight="1" x14ac:dyDescent="0.25">
      <c r="E1623"/>
      <c r="L1623"/>
    </row>
    <row r="1624" spans="5:12" ht="23.45" customHeight="1" x14ac:dyDescent="0.25">
      <c r="E1624"/>
      <c r="L1624"/>
    </row>
    <row r="1625" spans="5:12" ht="23.45" customHeight="1" x14ac:dyDescent="0.25">
      <c r="E1625"/>
      <c r="L1625"/>
    </row>
    <row r="1626" spans="5:12" ht="23.45" customHeight="1" x14ac:dyDescent="0.25">
      <c r="E1626"/>
      <c r="L1626"/>
    </row>
    <row r="1627" spans="5:12" ht="23.45" customHeight="1" x14ac:dyDescent="0.25">
      <c r="E1627"/>
      <c r="L1627"/>
    </row>
    <row r="1628" spans="5:12" ht="23.45" customHeight="1" x14ac:dyDescent="0.25">
      <c r="E1628"/>
      <c r="L1628"/>
    </row>
    <row r="1629" spans="5:12" ht="23.45" customHeight="1" x14ac:dyDescent="0.25">
      <c r="E1629"/>
      <c r="L1629"/>
    </row>
    <row r="1630" spans="5:12" ht="23.45" customHeight="1" x14ac:dyDescent="0.25">
      <c r="E1630"/>
      <c r="L1630"/>
    </row>
    <row r="1631" spans="5:12" ht="23.45" customHeight="1" x14ac:dyDescent="0.25">
      <c r="E1631"/>
      <c r="L1631"/>
    </row>
    <row r="1632" spans="5:12" ht="23.45" customHeight="1" x14ac:dyDescent="0.25">
      <c r="E1632"/>
      <c r="L1632"/>
    </row>
    <row r="1633" spans="5:12" ht="23.45" customHeight="1" x14ac:dyDescent="0.25">
      <c r="E1633"/>
      <c r="L1633"/>
    </row>
    <row r="1634" spans="5:12" ht="23.45" customHeight="1" x14ac:dyDescent="0.25">
      <c r="E1634"/>
      <c r="L1634"/>
    </row>
    <row r="1635" spans="5:12" ht="23.45" customHeight="1" x14ac:dyDescent="0.25">
      <c r="E1635"/>
      <c r="L1635"/>
    </row>
    <row r="1636" spans="5:12" ht="23.45" customHeight="1" x14ac:dyDescent="0.25">
      <c r="E1636"/>
      <c r="L1636"/>
    </row>
    <row r="1637" spans="5:12" ht="23.45" customHeight="1" x14ac:dyDescent="0.25">
      <c r="E1637"/>
      <c r="L1637"/>
    </row>
    <row r="1638" spans="5:12" ht="23.45" customHeight="1" x14ac:dyDescent="0.25">
      <c r="E1638"/>
      <c r="L1638"/>
    </row>
    <row r="1639" spans="5:12" ht="23.45" customHeight="1" x14ac:dyDescent="0.25">
      <c r="E1639"/>
      <c r="L1639"/>
    </row>
    <row r="1640" spans="5:12" ht="23.45" customHeight="1" x14ac:dyDescent="0.25">
      <c r="E1640"/>
      <c r="L1640"/>
    </row>
    <row r="1641" spans="5:12" ht="23.45" customHeight="1" x14ac:dyDescent="0.25">
      <c r="E1641"/>
      <c r="L1641"/>
    </row>
    <row r="1642" spans="5:12" ht="23.45" customHeight="1" x14ac:dyDescent="0.25">
      <c r="E1642"/>
      <c r="L1642"/>
    </row>
    <row r="1643" spans="5:12" ht="23.45" customHeight="1" x14ac:dyDescent="0.25">
      <c r="E1643"/>
      <c r="L1643"/>
    </row>
    <row r="1644" spans="5:12" ht="23.45" customHeight="1" x14ac:dyDescent="0.25">
      <c r="E1644"/>
      <c r="L1644"/>
    </row>
    <row r="1645" spans="5:12" ht="23.45" customHeight="1" x14ac:dyDescent="0.25">
      <c r="E1645"/>
      <c r="L1645"/>
    </row>
    <row r="1646" spans="5:12" ht="23.45" customHeight="1" x14ac:dyDescent="0.25">
      <c r="E1646"/>
      <c r="L1646"/>
    </row>
    <row r="1647" spans="5:12" ht="23.45" customHeight="1" x14ac:dyDescent="0.25">
      <c r="E1647"/>
      <c r="L1647"/>
    </row>
    <row r="1648" spans="5:12" ht="23.45" customHeight="1" x14ac:dyDescent="0.25">
      <c r="E1648"/>
      <c r="L1648"/>
    </row>
    <row r="1649" spans="5:12" ht="23.45" customHeight="1" x14ac:dyDescent="0.25">
      <c r="E1649"/>
      <c r="L1649"/>
    </row>
    <row r="1650" spans="5:12" ht="23.45" customHeight="1" x14ac:dyDescent="0.25">
      <c r="E1650"/>
      <c r="L1650"/>
    </row>
    <row r="1651" spans="5:12" ht="23.45" customHeight="1" x14ac:dyDescent="0.25">
      <c r="E1651"/>
      <c r="L1651"/>
    </row>
    <row r="1652" spans="5:12" ht="23.45" customHeight="1" x14ac:dyDescent="0.25">
      <c r="E1652"/>
      <c r="L1652"/>
    </row>
    <row r="1653" spans="5:12" ht="23.45" customHeight="1" x14ac:dyDescent="0.25">
      <c r="E1653"/>
      <c r="L1653"/>
    </row>
    <row r="1654" spans="5:12" ht="23.45" customHeight="1" x14ac:dyDescent="0.25">
      <c r="E1654"/>
      <c r="L1654"/>
    </row>
    <row r="1655" spans="5:12" ht="23.45" customHeight="1" x14ac:dyDescent="0.25">
      <c r="E1655"/>
      <c r="L1655"/>
    </row>
    <row r="1656" spans="5:12" ht="23.45" customHeight="1" x14ac:dyDescent="0.25">
      <c r="E1656"/>
      <c r="L1656"/>
    </row>
    <row r="1657" spans="5:12" ht="23.45" customHeight="1" x14ac:dyDescent="0.25">
      <c r="E1657"/>
      <c r="L1657"/>
    </row>
    <row r="1658" spans="5:12" ht="23.45" customHeight="1" x14ac:dyDescent="0.25">
      <c r="E1658"/>
      <c r="L1658"/>
    </row>
    <row r="1659" spans="5:12" ht="23.45" customHeight="1" x14ac:dyDescent="0.25">
      <c r="E1659"/>
      <c r="L1659"/>
    </row>
    <row r="1660" spans="5:12" ht="23.45" customHeight="1" x14ac:dyDescent="0.25">
      <c r="E1660"/>
      <c r="L1660"/>
    </row>
    <row r="1661" spans="5:12" ht="23.45" customHeight="1" x14ac:dyDescent="0.25">
      <c r="E1661"/>
      <c r="L1661"/>
    </row>
    <row r="1662" spans="5:12" ht="23.45" customHeight="1" x14ac:dyDescent="0.25">
      <c r="E1662"/>
      <c r="L1662"/>
    </row>
    <row r="1663" spans="5:12" ht="23.45" customHeight="1" x14ac:dyDescent="0.25">
      <c r="E1663"/>
      <c r="L1663"/>
    </row>
    <row r="1664" spans="5:12" ht="23.45" customHeight="1" x14ac:dyDescent="0.25">
      <c r="E1664"/>
      <c r="L1664"/>
    </row>
    <row r="1665" spans="5:12" ht="23.45" customHeight="1" x14ac:dyDescent="0.25">
      <c r="E1665"/>
      <c r="L1665"/>
    </row>
    <row r="1666" spans="5:12" ht="23.45" customHeight="1" x14ac:dyDescent="0.25">
      <c r="E1666"/>
      <c r="L1666"/>
    </row>
    <row r="1667" spans="5:12" ht="23.45" customHeight="1" x14ac:dyDescent="0.25">
      <c r="E1667"/>
      <c r="L1667"/>
    </row>
    <row r="1668" spans="5:12" ht="23.45" customHeight="1" x14ac:dyDescent="0.25">
      <c r="E1668"/>
      <c r="L1668"/>
    </row>
    <row r="1669" spans="5:12" ht="23.45" customHeight="1" x14ac:dyDescent="0.25">
      <c r="E1669"/>
      <c r="L1669"/>
    </row>
    <row r="1670" spans="5:12" ht="23.45" customHeight="1" x14ac:dyDescent="0.25">
      <c r="E1670"/>
      <c r="L1670"/>
    </row>
    <row r="1671" spans="5:12" ht="23.45" customHeight="1" x14ac:dyDescent="0.25">
      <c r="E1671"/>
      <c r="L1671"/>
    </row>
    <row r="1672" spans="5:12" ht="23.45" customHeight="1" x14ac:dyDescent="0.25">
      <c r="E1672"/>
      <c r="L1672"/>
    </row>
    <row r="1673" spans="5:12" ht="23.45" customHeight="1" x14ac:dyDescent="0.25">
      <c r="E1673"/>
      <c r="L1673"/>
    </row>
    <row r="1674" spans="5:12" ht="23.45" customHeight="1" x14ac:dyDescent="0.25">
      <c r="E1674"/>
      <c r="L1674"/>
    </row>
    <row r="1675" spans="5:12" ht="23.45" customHeight="1" x14ac:dyDescent="0.25">
      <c r="E1675"/>
      <c r="L1675"/>
    </row>
    <row r="1676" spans="5:12" ht="23.45" customHeight="1" x14ac:dyDescent="0.25">
      <c r="E1676"/>
      <c r="L1676"/>
    </row>
    <row r="1677" spans="5:12" ht="23.45" customHeight="1" x14ac:dyDescent="0.25">
      <c r="E1677"/>
      <c r="L1677"/>
    </row>
    <row r="1678" spans="5:12" ht="23.45" customHeight="1" x14ac:dyDescent="0.25">
      <c r="E1678"/>
      <c r="L1678"/>
    </row>
    <row r="1679" spans="5:12" ht="23.45" customHeight="1" x14ac:dyDescent="0.25">
      <c r="E1679"/>
      <c r="L1679"/>
    </row>
    <row r="1680" spans="5:12" ht="23.45" customHeight="1" x14ac:dyDescent="0.25">
      <c r="E1680"/>
      <c r="L1680"/>
    </row>
    <row r="1681" spans="5:12" ht="23.45" customHeight="1" x14ac:dyDescent="0.25">
      <c r="E1681"/>
      <c r="L1681"/>
    </row>
    <row r="1682" spans="5:12" ht="23.45" customHeight="1" x14ac:dyDescent="0.25">
      <c r="E1682"/>
      <c r="L1682"/>
    </row>
    <row r="1683" spans="5:12" ht="23.45" customHeight="1" x14ac:dyDescent="0.25">
      <c r="E1683"/>
      <c r="L1683"/>
    </row>
    <row r="1684" spans="5:12" ht="23.45" customHeight="1" x14ac:dyDescent="0.25">
      <c r="E1684"/>
      <c r="L1684"/>
    </row>
    <row r="1685" spans="5:12" ht="23.45" customHeight="1" x14ac:dyDescent="0.25">
      <c r="E1685"/>
      <c r="L1685"/>
    </row>
    <row r="1686" spans="5:12" ht="23.45" customHeight="1" x14ac:dyDescent="0.25">
      <c r="E1686"/>
      <c r="L1686"/>
    </row>
    <row r="1687" spans="5:12" ht="23.45" customHeight="1" x14ac:dyDescent="0.25">
      <c r="E1687"/>
      <c r="L1687"/>
    </row>
    <row r="1688" spans="5:12" ht="23.45" customHeight="1" x14ac:dyDescent="0.25">
      <c r="E1688"/>
      <c r="L1688"/>
    </row>
    <row r="1689" spans="5:12" ht="23.45" customHeight="1" x14ac:dyDescent="0.25">
      <c r="E1689"/>
      <c r="L1689"/>
    </row>
    <row r="1690" spans="5:12" ht="23.45" customHeight="1" x14ac:dyDescent="0.25">
      <c r="E1690"/>
      <c r="L1690"/>
    </row>
    <row r="1691" spans="5:12" ht="23.45" customHeight="1" x14ac:dyDescent="0.25">
      <c r="E1691"/>
      <c r="L1691"/>
    </row>
    <row r="1692" spans="5:12" ht="23.45" customHeight="1" x14ac:dyDescent="0.25">
      <c r="E1692"/>
      <c r="L1692"/>
    </row>
    <row r="1693" spans="5:12" ht="23.45" customHeight="1" x14ac:dyDescent="0.25">
      <c r="E1693"/>
      <c r="L1693"/>
    </row>
    <row r="1694" spans="5:12" ht="23.45" customHeight="1" x14ac:dyDescent="0.25">
      <c r="E1694"/>
      <c r="L1694"/>
    </row>
    <row r="1695" spans="5:12" ht="23.45" customHeight="1" x14ac:dyDescent="0.25">
      <c r="E1695"/>
      <c r="L1695"/>
    </row>
    <row r="1696" spans="5:12" ht="23.45" customHeight="1" x14ac:dyDescent="0.25">
      <c r="E1696"/>
      <c r="L1696"/>
    </row>
    <row r="1697" spans="5:12" ht="23.45" customHeight="1" x14ac:dyDescent="0.25">
      <c r="E1697"/>
      <c r="L1697"/>
    </row>
    <row r="1698" spans="5:12" ht="23.45" customHeight="1" x14ac:dyDescent="0.25">
      <c r="E1698"/>
      <c r="L1698"/>
    </row>
    <row r="1699" spans="5:12" ht="23.45" customHeight="1" x14ac:dyDescent="0.25">
      <c r="E1699"/>
      <c r="L1699"/>
    </row>
    <row r="1700" spans="5:12" ht="23.45" customHeight="1" x14ac:dyDescent="0.25">
      <c r="E1700"/>
      <c r="L1700"/>
    </row>
    <row r="1701" spans="5:12" ht="23.45" customHeight="1" x14ac:dyDescent="0.25">
      <c r="E1701"/>
      <c r="L1701"/>
    </row>
    <row r="1702" spans="5:12" ht="23.45" customHeight="1" x14ac:dyDescent="0.25">
      <c r="E1702"/>
      <c r="L1702"/>
    </row>
    <row r="1703" spans="5:12" ht="23.45" customHeight="1" x14ac:dyDescent="0.25">
      <c r="E1703"/>
      <c r="L1703"/>
    </row>
    <row r="1704" spans="5:12" ht="23.45" customHeight="1" x14ac:dyDescent="0.25">
      <c r="E1704"/>
      <c r="L1704"/>
    </row>
    <row r="1705" spans="5:12" ht="23.45" customHeight="1" x14ac:dyDescent="0.25">
      <c r="E1705"/>
      <c r="L1705"/>
    </row>
    <row r="1706" spans="5:12" ht="23.45" customHeight="1" x14ac:dyDescent="0.25">
      <c r="E1706"/>
      <c r="L1706"/>
    </row>
    <row r="1707" spans="5:12" ht="23.45" customHeight="1" x14ac:dyDescent="0.25">
      <c r="E1707"/>
      <c r="L1707"/>
    </row>
    <row r="1708" spans="5:12" ht="23.45" customHeight="1" x14ac:dyDescent="0.25">
      <c r="E1708"/>
      <c r="L1708"/>
    </row>
    <row r="1709" spans="5:12" ht="23.45" customHeight="1" x14ac:dyDescent="0.25">
      <c r="E1709"/>
      <c r="L1709"/>
    </row>
    <row r="1710" spans="5:12" ht="23.45" customHeight="1" x14ac:dyDescent="0.25">
      <c r="E1710"/>
      <c r="L1710"/>
    </row>
    <row r="1711" spans="5:12" ht="23.45" customHeight="1" x14ac:dyDescent="0.25">
      <c r="E1711"/>
      <c r="L1711"/>
    </row>
    <row r="1712" spans="5:12" ht="23.45" customHeight="1" x14ac:dyDescent="0.25">
      <c r="E1712"/>
      <c r="L1712"/>
    </row>
    <row r="1713" spans="5:12" ht="23.45" customHeight="1" x14ac:dyDescent="0.25">
      <c r="E1713"/>
      <c r="L1713"/>
    </row>
    <row r="1714" spans="5:12" ht="23.45" customHeight="1" x14ac:dyDescent="0.25">
      <c r="E1714"/>
      <c r="L1714"/>
    </row>
    <row r="1715" spans="5:12" ht="23.45" customHeight="1" x14ac:dyDescent="0.25">
      <c r="E1715"/>
      <c r="L1715"/>
    </row>
    <row r="1716" spans="5:12" ht="23.45" customHeight="1" x14ac:dyDescent="0.25">
      <c r="E1716"/>
      <c r="L1716"/>
    </row>
    <row r="1717" spans="5:12" ht="23.45" customHeight="1" x14ac:dyDescent="0.25">
      <c r="E1717"/>
      <c r="L1717"/>
    </row>
    <row r="1718" spans="5:12" ht="23.45" customHeight="1" x14ac:dyDescent="0.25">
      <c r="E1718"/>
      <c r="L1718"/>
    </row>
    <row r="1719" spans="5:12" ht="23.45" customHeight="1" x14ac:dyDescent="0.25">
      <c r="E1719"/>
      <c r="L1719"/>
    </row>
    <row r="1720" spans="5:12" ht="23.45" customHeight="1" x14ac:dyDescent="0.25">
      <c r="E1720"/>
      <c r="L1720"/>
    </row>
    <row r="1721" spans="5:12" ht="23.45" customHeight="1" x14ac:dyDescent="0.25">
      <c r="E1721"/>
      <c r="L1721"/>
    </row>
    <row r="1722" spans="5:12" ht="23.45" customHeight="1" x14ac:dyDescent="0.25">
      <c r="E1722"/>
      <c r="L1722"/>
    </row>
    <row r="1723" spans="5:12" ht="23.45" customHeight="1" x14ac:dyDescent="0.25">
      <c r="E1723"/>
      <c r="L1723"/>
    </row>
    <row r="1724" spans="5:12" ht="23.45" customHeight="1" x14ac:dyDescent="0.25">
      <c r="E1724"/>
      <c r="L1724"/>
    </row>
    <row r="1725" spans="5:12" ht="23.45" customHeight="1" x14ac:dyDescent="0.25">
      <c r="E1725"/>
      <c r="L1725"/>
    </row>
    <row r="1726" spans="5:12" ht="23.45" customHeight="1" x14ac:dyDescent="0.25">
      <c r="E1726"/>
      <c r="L1726"/>
    </row>
    <row r="1727" spans="5:12" ht="23.45" customHeight="1" x14ac:dyDescent="0.25">
      <c r="E1727"/>
      <c r="L1727"/>
    </row>
    <row r="1728" spans="5:12" ht="23.45" customHeight="1" x14ac:dyDescent="0.25">
      <c r="E1728"/>
      <c r="L1728"/>
    </row>
    <row r="1729" spans="5:12" ht="23.45" customHeight="1" x14ac:dyDescent="0.25">
      <c r="E1729"/>
      <c r="L1729"/>
    </row>
    <row r="1730" spans="5:12" ht="23.45" customHeight="1" x14ac:dyDescent="0.25">
      <c r="E1730"/>
      <c r="L1730"/>
    </row>
    <row r="1731" spans="5:12" ht="23.45" customHeight="1" x14ac:dyDescent="0.25">
      <c r="E1731"/>
      <c r="L1731"/>
    </row>
    <row r="1732" spans="5:12" ht="23.45" customHeight="1" x14ac:dyDescent="0.25">
      <c r="E1732"/>
      <c r="L1732"/>
    </row>
    <row r="1733" spans="5:12" ht="23.45" customHeight="1" x14ac:dyDescent="0.25">
      <c r="E1733"/>
      <c r="L1733"/>
    </row>
    <row r="1734" spans="5:12" ht="23.45" customHeight="1" x14ac:dyDescent="0.25">
      <c r="E1734"/>
      <c r="L1734"/>
    </row>
    <row r="1735" spans="5:12" ht="23.45" customHeight="1" x14ac:dyDescent="0.25">
      <c r="E1735"/>
      <c r="L1735"/>
    </row>
    <row r="1736" spans="5:12" ht="23.45" customHeight="1" x14ac:dyDescent="0.25">
      <c r="E1736"/>
      <c r="L1736"/>
    </row>
    <row r="1737" spans="5:12" ht="23.45" customHeight="1" x14ac:dyDescent="0.25">
      <c r="E1737"/>
      <c r="L1737"/>
    </row>
    <row r="1738" spans="5:12" ht="23.45" customHeight="1" x14ac:dyDescent="0.25">
      <c r="E1738"/>
      <c r="L1738"/>
    </row>
    <row r="1739" spans="5:12" ht="23.45" customHeight="1" x14ac:dyDescent="0.25">
      <c r="E1739"/>
      <c r="L1739"/>
    </row>
    <row r="1740" spans="5:12" ht="23.45" customHeight="1" x14ac:dyDescent="0.25">
      <c r="E1740"/>
      <c r="L1740"/>
    </row>
    <row r="1741" spans="5:12" ht="23.45" customHeight="1" x14ac:dyDescent="0.25">
      <c r="E1741"/>
      <c r="L1741"/>
    </row>
    <row r="1742" spans="5:12" ht="23.45" customHeight="1" x14ac:dyDescent="0.25">
      <c r="E1742"/>
      <c r="L1742"/>
    </row>
    <row r="1743" spans="5:12" ht="23.45" customHeight="1" x14ac:dyDescent="0.25">
      <c r="E1743"/>
      <c r="L1743"/>
    </row>
    <row r="1744" spans="5:12" ht="23.45" customHeight="1" x14ac:dyDescent="0.25">
      <c r="E1744"/>
      <c r="L1744"/>
    </row>
    <row r="1745" spans="5:12" ht="23.45" customHeight="1" x14ac:dyDescent="0.25">
      <c r="E1745"/>
      <c r="L1745"/>
    </row>
    <row r="1746" spans="5:12" ht="23.45" customHeight="1" x14ac:dyDescent="0.25">
      <c r="E1746"/>
      <c r="L1746"/>
    </row>
    <row r="1747" spans="5:12" ht="23.45" customHeight="1" x14ac:dyDescent="0.25">
      <c r="E1747"/>
      <c r="L1747"/>
    </row>
    <row r="1748" spans="5:12" ht="23.45" customHeight="1" x14ac:dyDescent="0.25">
      <c r="E1748"/>
      <c r="L1748"/>
    </row>
    <row r="1749" spans="5:12" ht="23.45" customHeight="1" x14ac:dyDescent="0.25">
      <c r="E1749"/>
      <c r="L1749"/>
    </row>
    <row r="1750" spans="5:12" ht="23.45" customHeight="1" x14ac:dyDescent="0.25">
      <c r="E1750"/>
      <c r="L1750"/>
    </row>
    <row r="1751" spans="5:12" ht="23.45" customHeight="1" x14ac:dyDescent="0.25">
      <c r="E1751"/>
      <c r="L1751"/>
    </row>
    <row r="1752" spans="5:12" ht="23.45" customHeight="1" x14ac:dyDescent="0.25">
      <c r="E1752"/>
      <c r="L1752"/>
    </row>
    <row r="1753" spans="5:12" ht="23.45" customHeight="1" x14ac:dyDescent="0.25">
      <c r="E1753"/>
      <c r="L1753"/>
    </row>
    <row r="1754" spans="5:12" ht="23.45" customHeight="1" x14ac:dyDescent="0.25">
      <c r="E1754"/>
      <c r="L1754"/>
    </row>
    <row r="1755" spans="5:12" ht="23.45" customHeight="1" x14ac:dyDescent="0.25">
      <c r="E1755"/>
      <c r="L1755"/>
    </row>
    <row r="1756" spans="5:12" ht="23.45" customHeight="1" x14ac:dyDescent="0.25">
      <c r="E1756"/>
      <c r="L1756"/>
    </row>
    <row r="1757" spans="5:12" ht="23.45" customHeight="1" x14ac:dyDescent="0.25">
      <c r="E1757"/>
      <c r="L1757"/>
    </row>
    <row r="1758" spans="5:12" ht="23.45" customHeight="1" x14ac:dyDescent="0.25">
      <c r="E1758"/>
      <c r="L1758"/>
    </row>
    <row r="1759" spans="5:12" ht="23.45" customHeight="1" x14ac:dyDescent="0.25">
      <c r="E1759"/>
      <c r="L1759"/>
    </row>
    <row r="1760" spans="5:12" ht="23.45" customHeight="1" x14ac:dyDescent="0.25">
      <c r="E1760"/>
      <c r="L1760"/>
    </row>
    <row r="1761" spans="5:12" ht="23.45" customHeight="1" x14ac:dyDescent="0.25">
      <c r="E1761"/>
      <c r="L1761"/>
    </row>
    <row r="1762" spans="5:12" ht="23.45" customHeight="1" x14ac:dyDescent="0.25">
      <c r="E1762"/>
      <c r="L1762"/>
    </row>
    <row r="1763" spans="5:12" ht="23.45" customHeight="1" x14ac:dyDescent="0.25">
      <c r="E1763"/>
      <c r="L1763"/>
    </row>
    <row r="1764" spans="5:12" ht="23.45" customHeight="1" x14ac:dyDescent="0.25">
      <c r="E1764"/>
      <c r="L1764"/>
    </row>
    <row r="1765" spans="5:12" ht="23.45" customHeight="1" x14ac:dyDescent="0.25">
      <c r="E1765"/>
      <c r="L1765"/>
    </row>
    <row r="1766" spans="5:12" ht="23.45" customHeight="1" x14ac:dyDescent="0.25">
      <c r="E1766"/>
      <c r="L1766"/>
    </row>
    <row r="1767" spans="5:12" ht="23.45" customHeight="1" x14ac:dyDescent="0.25">
      <c r="E1767"/>
      <c r="L1767"/>
    </row>
    <row r="1768" spans="5:12" ht="23.45" customHeight="1" x14ac:dyDescent="0.25">
      <c r="E1768"/>
      <c r="L1768"/>
    </row>
    <row r="1769" spans="5:12" ht="23.45" customHeight="1" x14ac:dyDescent="0.25">
      <c r="E1769"/>
      <c r="L1769"/>
    </row>
    <row r="1770" spans="5:12" ht="23.45" customHeight="1" x14ac:dyDescent="0.25">
      <c r="E1770"/>
      <c r="L1770"/>
    </row>
    <row r="1771" spans="5:12" ht="23.45" customHeight="1" x14ac:dyDescent="0.25">
      <c r="E1771"/>
      <c r="L1771"/>
    </row>
    <row r="1772" spans="5:12" ht="23.45" customHeight="1" x14ac:dyDescent="0.25">
      <c r="E1772"/>
      <c r="L1772"/>
    </row>
    <row r="1773" spans="5:12" ht="23.45" customHeight="1" x14ac:dyDescent="0.25">
      <c r="E1773"/>
      <c r="L1773"/>
    </row>
    <row r="1774" spans="5:12" ht="23.45" customHeight="1" x14ac:dyDescent="0.25">
      <c r="E1774"/>
      <c r="L1774"/>
    </row>
    <row r="1775" spans="5:12" ht="23.45" customHeight="1" x14ac:dyDescent="0.25">
      <c r="E1775"/>
      <c r="L1775"/>
    </row>
    <row r="1776" spans="5:12" ht="23.45" customHeight="1" x14ac:dyDescent="0.25">
      <c r="E1776"/>
      <c r="L1776"/>
    </row>
    <row r="1777" spans="5:12" ht="23.45" customHeight="1" x14ac:dyDescent="0.25">
      <c r="E1777"/>
      <c r="L1777"/>
    </row>
    <row r="1778" spans="5:12" ht="23.45" customHeight="1" x14ac:dyDescent="0.25">
      <c r="E1778"/>
      <c r="L1778"/>
    </row>
    <row r="1779" spans="5:12" ht="23.45" customHeight="1" x14ac:dyDescent="0.25">
      <c r="E1779"/>
      <c r="L1779"/>
    </row>
    <row r="1780" spans="5:12" ht="23.45" customHeight="1" x14ac:dyDescent="0.25">
      <c r="E1780"/>
      <c r="L1780"/>
    </row>
    <row r="1781" spans="5:12" ht="23.45" customHeight="1" x14ac:dyDescent="0.25">
      <c r="E1781"/>
      <c r="L1781"/>
    </row>
    <row r="1782" spans="5:12" ht="23.45" customHeight="1" x14ac:dyDescent="0.25">
      <c r="E1782"/>
      <c r="L1782"/>
    </row>
    <row r="1783" spans="5:12" ht="23.45" customHeight="1" x14ac:dyDescent="0.25">
      <c r="E1783"/>
      <c r="L1783"/>
    </row>
    <row r="1784" spans="5:12" ht="23.45" customHeight="1" x14ac:dyDescent="0.25">
      <c r="E1784"/>
      <c r="L1784"/>
    </row>
    <row r="1785" spans="5:12" ht="23.45" customHeight="1" x14ac:dyDescent="0.25">
      <c r="E1785"/>
      <c r="L1785"/>
    </row>
    <row r="1786" spans="5:12" ht="23.45" customHeight="1" x14ac:dyDescent="0.25">
      <c r="E1786"/>
      <c r="L1786"/>
    </row>
    <row r="1787" spans="5:12" ht="23.45" customHeight="1" x14ac:dyDescent="0.25">
      <c r="E1787"/>
      <c r="L1787"/>
    </row>
    <row r="1788" spans="5:12" ht="23.45" customHeight="1" x14ac:dyDescent="0.25">
      <c r="E1788"/>
      <c r="L1788"/>
    </row>
    <row r="1789" spans="5:12" ht="23.45" customHeight="1" x14ac:dyDescent="0.25">
      <c r="E1789"/>
      <c r="L1789"/>
    </row>
    <row r="1790" spans="5:12" ht="23.45" customHeight="1" x14ac:dyDescent="0.25">
      <c r="E1790"/>
      <c r="L1790"/>
    </row>
    <row r="1791" spans="5:12" ht="23.45" customHeight="1" x14ac:dyDescent="0.25">
      <c r="E1791"/>
      <c r="L1791"/>
    </row>
    <row r="1792" spans="5:12" ht="23.45" customHeight="1" x14ac:dyDescent="0.25">
      <c r="E1792"/>
      <c r="L1792"/>
    </row>
    <row r="1793" spans="5:12" ht="23.45" customHeight="1" x14ac:dyDescent="0.25">
      <c r="E1793"/>
      <c r="L1793"/>
    </row>
    <row r="1794" spans="5:12" ht="23.45" customHeight="1" x14ac:dyDescent="0.25">
      <c r="E1794"/>
      <c r="L1794"/>
    </row>
    <row r="1795" spans="5:12" ht="23.45" customHeight="1" x14ac:dyDescent="0.25">
      <c r="E1795"/>
      <c r="L1795"/>
    </row>
    <row r="1796" spans="5:12" ht="23.45" customHeight="1" x14ac:dyDescent="0.25">
      <c r="E1796"/>
      <c r="L1796"/>
    </row>
    <row r="1797" spans="5:12" ht="23.45" customHeight="1" x14ac:dyDescent="0.25">
      <c r="E1797"/>
      <c r="L1797"/>
    </row>
    <row r="1798" spans="5:12" ht="23.45" customHeight="1" x14ac:dyDescent="0.25">
      <c r="E1798"/>
      <c r="L1798"/>
    </row>
    <row r="1799" spans="5:12" ht="23.45" customHeight="1" x14ac:dyDescent="0.25">
      <c r="E1799"/>
      <c r="L1799"/>
    </row>
    <row r="1800" spans="5:12" ht="23.45" customHeight="1" x14ac:dyDescent="0.25">
      <c r="E1800"/>
      <c r="L1800"/>
    </row>
    <row r="1801" spans="5:12" ht="23.45" customHeight="1" x14ac:dyDescent="0.25">
      <c r="E1801"/>
      <c r="L1801"/>
    </row>
    <row r="1802" spans="5:12" ht="23.45" customHeight="1" x14ac:dyDescent="0.25">
      <c r="E1802"/>
      <c r="L1802"/>
    </row>
    <row r="1803" spans="5:12" ht="23.45" customHeight="1" x14ac:dyDescent="0.25">
      <c r="E1803"/>
      <c r="L1803"/>
    </row>
    <row r="1804" spans="5:12" ht="23.45" customHeight="1" x14ac:dyDescent="0.25">
      <c r="E1804"/>
      <c r="L1804"/>
    </row>
    <row r="1805" spans="5:12" ht="23.45" customHeight="1" x14ac:dyDescent="0.25">
      <c r="E1805"/>
      <c r="L1805"/>
    </row>
    <row r="1806" spans="5:12" ht="23.45" customHeight="1" x14ac:dyDescent="0.25">
      <c r="E1806"/>
      <c r="L1806"/>
    </row>
    <row r="1807" spans="5:12" ht="23.45" customHeight="1" x14ac:dyDescent="0.25">
      <c r="E1807"/>
      <c r="L1807"/>
    </row>
    <row r="1808" spans="5:12" ht="23.45" customHeight="1" x14ac:dyDescent="0.25">
      <c r="E1808"/>
      <c r="L1808"/>
    </row>
    <row r="1809" spans="5:12" ht="23.45" customHeight="1" x14ac:dyDescent="0.25">
      <c r="E1809"/>
      <c r="L1809"/>
    </row>
    <row r="1810" spans="5:12" ht="23.45" customHeight="1" x14ac:dyDescent="0.25">
      <c r="E1810"/>
      <c r="L1810"/>
    </row>
    <row r="1811" spans="5:12" ht="23.45" customHeight="1" x14ac:dyDescent="0.25">
      <c r="E1811"/>
      <c r="L1811"/>
    </row>
    <row r="1812" spans="5:12" ht="23.45" customHeight="1" x14ac:dyDescent="0.25">
      <c r="E1812"/>
      <c r="L1812"/>
    </row>
    <row r="1813" spans="5:12" ht="23.45" customHeight="1" x14ac:dyDescent="0.25">
      <c r="E1813"/>
      <c r="L1813"/>
    </row>
    <row r="1814" spans="5:12" ht="23.45" customHeight="1" x14ac:dyDescent="0.25">
      <c r="E1814"/>
      <c r="L1814"/>
    </row>
    <row r="1815" spans="5:12" ht="23.45" customHeight="1" x14ac:dyDescent="0.25">
      <c r="E1815"/>
      <c r="L1815"/>
    </row>
    <row r="1816" spans="5:12" ht="23.45" customHeight="1" x14ac:dyDescent="0.25">
      <c r="E1816"/>
      <c r="L1816"/>
    </row>
    <row r="1817" spans="5:12" ht="23.45" customHeight="1" x14ac:dyDescent="0.25">
      <c r="E1817"/>
      <c r="L1817"/>
    </row>
    <row r="1818" spans="5:12" ht="23.45" customHeight="1" x14ac:dyDescent="0.25">
      <c r="E1818"/>
      <c r="L1818"/>
    </row>
    <row r="1819" spans="5:12" ht="23.45" customHeight="1" x14ac:dyDescent="0.25">
      <c r="E1819"/>
      <c r="L1819"/>
    </row>
    <row r="1820" spans="5:12" ht="23.45" customHeight="1" x14ac:dyDescent="0.25">
      <c r="E1820"/>
      <c r="L1820"/>
    </row>
    <row r="1821" spans="5:12" ht="23.45" customHeight="1" x14ac:dyDescent="0.25">
      <c r="E1821"/>
      <c r="L1821"/>
    </row>
    <row r="1822" spans="5:12" ht="23.45" customHeight="1" x14ac:dyDescent="0.25">
      <c r="E1822"/>
      <c r="L1822"/>
    </row>
    <row r="1823" spans="5:12" ht="23.45" customHeight="1" x14ac:dyDescent="0.25">
      <c r="E1823"/>
      <c r="L1823"/>
    </row>
    <row r="1824" spans="5:12" ht="23.45" customHeight="1" x14ac:dyDescent="0.25">
      <c r="E1824"/>
      <c r="L1824"/>
    </row>
    <row r="1825" spans="5:12" ht="23.45" customHeight="1" x14ac:dyDescent="0.25">
      <c r="E1825"/>
      <c r="L1825"/>
    </row>
    <row r="1826" spans="5:12" ht="23.45" customHeight="1" x14ac:dyDescent="0.25">
      <c r="E1826"/>
      <c r="L1826"/>
    </row>
    <row r="1827" spans="5:12" ht="23.45" customHeight="1" x14ac:dyDescent="0.25">
      <c r="E1827"/>
      <c r="L1827"/>
    </row>
    <row r="1828" spans="5:12" ht="23.45" customHeight="1" x14ac:dyDescent="0.25">
      <c r="E1828"/>
      <c r="L1828"/>
    </row>
    <row r="1829" spans="5:12" ht="23.45" customHeight="1" x14ac:dyDescent="0.25">
      <c r="E1829"/>
      <c r="L1829"/>
    </row>
    <row r="1830" spans="5:12" ht="23.45" customHeight="1" x14ac:dyDescent="0.25">
      <c r="E1830"/>
      <c r="L1830"/>
    </row>
    <row r="1831" spans="5:12" ht="23.45" customHeight="1" x14ac:dyDescent="0.25">
      <c r="E1831"/>
      <c r="L1831"/>
    </row>
    <row r="1832" spans="5:12" ht="23.45" customHeight="1" x14ac:dyDescent="0.25">
      <c r="E1832"/>
      <c r="L1832"/>
    </row>
    <row r="1833" spans="5:12" ht="23.45" customHeight="1" x14ac:dyDescent="0.25">
      <c r="E1833"/>
      <c r="L1833"/>
    </row>
    <row r="1834" spans="5:12" ht="23.45" customHeight="1" x14ac:dyDescent="0.25">
      <c r="E1834"/>
      <c r="L1834"/>
    </row>
    <row r="1835" spans="5:12" ht="23.45" customHeight="1" x14ac:dyDescent="0.25">
      <c r="E1835"/>
      <c r="L1835"/>
    </row>
    <row r="1836" spans="5:12" ht="23.45" customHeight="1" x14ac:dyDescent="0.25">
      <c r="E1836"/>
      <c r="L1836"/>
    </row>
    <row r="1837" spans="5:12" ht="23.45" customHeight="1" x14ac:dyDescent="0.25">
      <c r="E1837"/>
      <c r="L1837"/>
    </row>
    <row r="1838" spans="5:12" ht="23.45" customHeight="1" x14ac:dyDescent="0.25">
      <c r="E1838"/>
      <c r="L1838"/>
    </row>
    <row r="1839" spans="5:12" ht="23.45" customHeight="1" x14ac:dyDescent="0.25">
      <c r="E1839"/>
      <c r="L1839"/>
    </row>
    <row r="1840" spans="5:12" ht="23.45" customHeight="1" x14ac:dyDescent="0.25">
      <c r="E1840"/>
      <c r="L1840"/>
    </row>
    <row r="1841" spans="5:12" ht="23.45" customHeight="1" x14ac:dyDescent="0.25">
      <c r="E1841"/>
      <c r="L1841"/>
    </row>
    <row r="1842" spans="5:12" ht="23.45" customHeight="1" x14ac:dyDescent="0.25">
      <c r="E1842"/>
      <c r="L1842"/>
    </row>
    <row r="1843" spans="5:12" ht="23.45" customHeight="1" x14ac:dyDescent="0.25">
      <c r="E1843"/>
      <c r="L1843"/>
    </row>
    <row r="1844" spans="5:12" ht="23.45" customHeight="1" x14ac:dyDescent="0.25">
      <c r="E1844"/>
      <c r="L1844"/>
    </row>
    <row r="1845" spans="5:12" ht="23.45" customHeight="1" x14ac:dyDescent="0.25">
      <c r="E1845"/>
      <c r="L1845"/>
    </row>
    <row r="1846" spans="5:12" ht="23.45" customHeight="1" x14ac:dyDescent="0.25">
      <c r="E1846"/>
      <c r="L1846"/>
    </row>
    <row r="1847" spans="5:12" ht="23.45" customHeight="1" x14ac:dyDescent="0.25">
      <c r="E1847"/>
      <c r="L1847"/>
    </row>
    <row r="1848" spans="5:12" ht="23.45" customHeight="1" x14ac:dyDescent="0.25">
      <c r="E1848"/>
      <c r="L1848"/>
    </row>
    <row r="1849" spans="5:12" ht="23.45" customHeight="1" x14ac:dyDescent="0.25">
      <c r="E1849"/>
      <c r="L1849"/>
    </row>
    <row r="1850" spans="5:12" ht="23.45" customHeight="1" x14ac:dyDescent="0.25">
      <c r="E1850"/>
      <c r="L1850"/>
    </row>
    <row r="1851" spans="5:12" ht="23.45" customHeight="1" x14ac:dyDescent="0.25">
      <c r="E1851"/>
      <c r="L1851"/>
    </row>
    <row r="1852" spans="5:12" ht="23.45" customHeight="1" x14ac:dyDescent="0.25">
      <c r="E1852"/>
      <c r="L1852"/>
    </row>
    <row r="1853" spans="5:12" ht="23.45" customHeight="1" x14ac:dyDescent="0.25">
      <c r="E1853"/>
      <c r="L1853"/>
    </row>
    <row r="1854" spans="5:12" ht="23.45" customHeight="1" x14ac:dyDescent="0.25">
      <c r="E1854"/>
      <c r="L1854"/>
    </row>
    <row r="1855" spans="5:12" ht="23.45" customHeight="1" x14ac:dyDescent="0.25">
      <c r="E1855"/>
      <c r="L1855"/>
    </row>
    <row r="1856" spans="5:12" ht="23.45" customHeight="1" x14ac:dyDescent="0.25">
      <c r="E1856"/>
      <c r="L1856"/>
    </row>
    <row r="1857" spans="5:12" ht="23.45" customHeight="1" x14ac:dyDescent="0.25">
      <c r="E1857"/>
      <c r="L1857"/>
    </row>
    <row r="1858" spans="5:12" ht="23.45" customHeight="1" x14ac:dyDescent="0.25">
      <c r="E1858"/>
      <c r="L1858"/>
    </row>
    <row r="1859" spans="5:12" ht="23.45" customHeight="1" x14ac:dyDescent="0.25">
      <c r="E1859"/>
      <c r="L1859"/>
    </row>
    <row r="1860" spans="5:12" ht="23.45" customHeight="1" x14ac:dyDescent="0.25">
      <c r="E1860"/>
      <c r="L1860"/>
    </row>
    <row r="1861" spans="5:12" ht="23.45" customHeight="1" x14ac:dyDescent="0.25">
      <c r="E1861"/>
      <c r="L1861"/>
    </row>
    <row r="1862" spans="5:12" ht="23.45" customHeight="1" x14ac:dyDescent="0.25">
      <c r="E1862"/>
      <c r="L1862"/>
    </row>
    <row r="1863" spans="5:12" ht="23.45" customHeight="1" x14ac:dyDescent="0.25">
      <c r="E1863"/>
      <c r="L1863"/>
    </row>
    <row r="1864" spans="5:12" ht="23.45" customHeight="1" x14ac:dyDescent="0.25">
      <c r="E1864"/>
      <c r="L1864"/>
    </row>
    <row r="1865" spans="5:12" ht="23.45" customHeight="1" x14ac:dyDescent="0.25">
      <c r="E1865"/>
      <c r="L1865"/>
    </row>
    <row r="1866" spans="5:12" ht="23.45" customHeight="1" x14ac:dyDescent="0.25">
      <c r="E1866"/>
      <c r="L1866"/>
    </row>
    <row r="1867" spans="5:12" ht="23.45" customHeight="1" x14ac:dyDescent="0.25">
      <c r="E1867"/>
      <c r="L1867"/>
    </row>
    <row r="1868" spans="5:12" ht="23.45" customHeight="1" x14ac:dyDescent="0.25">
      <c r="E1868"/>
      <c r="L1868"/>
    </row>
    <row r="1869" spans="5:12" ht="23.45" customHeight="1" x14ac:dyDescent="0.25">
      <c r="E1869"/>
      <c r="L1869"/>
    </row>
    <row r="1870" spans="5:12" ht="23.45" customHeight="1" x14ac:dyDescent="0.25">
      <c r="E1870"/>
      <c r="L1870"/>
    </row>
    <row r="1871" spans="5:12" ht="23.45" customHeight="1" x14ac:dyDescent="0.25">
      <c r="E1871"/>
      <c r="L1871"/>
    </row>
    <row r="1872" spans="5:12" ht="23.45" customHeight="1" x14ac:dyDescent="0.25">
      <c r="E1872"/>
      <c r="L1872"/>
    </row>
    <row r="1873" spans="5:12" ht="23.45" customHeight="1" x14ac:dyDescent="0.25">
      <c r="E1873"/>
      <c r="L1873"/>
    </row>
    <row r="1874" spans="5:12" ht="23.45" customHeight="1" x14ac:dyDescent="0.25">
      <c r="E1874"/>
      <c r="L1874"/>
    </row>
    <row r="1875" spans="5:12" ht="23.45" customHeight="1" x14ac:dyDescent="0.25">
      <c r="E1875"/>
      <c r="L1875"/>
    </row>
    <row r="1876" spans="5:12" ht="23.45" customHeight="1" x14ac:dyDescent="0.25">
      <c r="E1876"/>
      <c r="L1876"/>
    </row>
    <row r="1877" spans="5:12" ht="23.45" customHeight="1" x14ac:dyDescent="0.25">
      <c r="E1877"/>
      <c r="L1877"/>
    </row>
    <row r="1878" spans="5:12" ht="23.45" customHeight="1" x14ac:dyDescent="0.25">
      <c r="E1878"/>
      <c r="L1878"/>
    </row>
    <row r="1879" spans="5:12" ht="23.45" customHeight="1" x14ac:dyDescent="0.25">
      <c r="E1879"/>
      <c r="L1879"/>
    </row>
    <row r="1880" spans="5:12" ht="23.45" customHeight="1" x14ac:dyDescent="0.25">
      <c r="E1880"/>
      <c r="L1880"/>
    </row>
    <row r="1881" spans="5:12" ht="23.45" customHeight="1" x14ac:dyDescent="0.25">
      <c r="E1881"/>
      <c r="L1881"/>
    </row>
    <row r="1882" spans="5:12" ht="23.45" customHeight="1" x14ac:dyDescent="0.25">
      <c r="E1882"/>
      <c r="L1882"/>
    </row>
    <row r="1883" spans="5:12" ht="23.45" customHeight="1" x14ac:dyDescent="0.25">
      <c r="E1883"/>
      <c r="L1883"/>
    </row>
    <row r="1884" spans="5:12" ht="23.45" customHeight="1" x14ac:dyDescent="0.25">
      <c r="E1884"/>
      <c r="L1884"/>
    </row>
    <row r="1885" spans="5:12" ht="23.45" customHeight="1" x14ac:dyDescent="0.25">
      <c r="E1885"/>
      <c r="L1885"/>
    </row>
    <row r="1886" spans="5:12" ht="23.45" customHeight="1" x14ac:dyDescent="0.25">
      <c r="E1886"/>
      <c r="L1886"/>
    </row>
    <row r="1887" spans="5:12" ht="23.45" customHeight="1" x14ac:dyDescent="0.25">
      <c r="E1887"/>
      <c r="L1887"/>
    </row>
    <row r="1888" spans="5:12" ht="23.45" customHeight="1" x14ac:dyDescent="0.25">
      <c r="E1888"/>
      <c r="L1888"/>
    </row>
    <row r="1889" spans="5:12" ht="23.45" customHeight="1" x14ac:dyDescent="0.25">
      <c r="E1889"/>
      <c r="L1889"/>
    </row>
    <row r="1890" spans="5:12" ht="23.45" customHeight="1" x14ac:dyDescent="0.25">
      <c r="E1890"/>
      <c r="L1890"/>
    </row>
    <row r="1891" spans="5:12" ht="23.45" customHeight="1" x14ac:dyDescent="0.25">
      <c r="E1891"/>
      <c r="L1891"/>
    </row>
    <row r="1892" spans="5:12" ht="23.45" customHeight="1" x14ac:dyDescent="0.25">
      <c r="E1892"/>
      <c r="L1892"/>
    </row>
    <row r="1893" spans="5:12" ht="23.45" customHeight="1" x14ac:dyDescent="0.25">
      <c r="E1893"/>
      <c r="L1893"/>
    </row>
    <row r="1894" spans="5:12" ht="23.45" customHeight="1" x14ac:dyDescent="0.25">
      <c r="E1894"/>
      <c r="L1894"/>
    </row>
    <row r="1895" spans="5:12" ht="23.45" customHeight="1" x14ac:dyDescent="0.25">
      <c r="E1895"/>
      <c r="L1895"/>
    </row>
    <row r="1896" spans="5:12" ht="23.45" customHeight="1" x14ac:dyDescent="0.25">
      <c r="E1896"/>
      <c r="L1896"/>
    </row>
    <row r="1897" spans="5:12" ht="23.45" customHeight="1" x14ac:dyDescent="0.25">
      <c r="E1897"/>
      <c r="L1897"/>
    </row>
    <row r="1898" spans="5:12" ht="23.45" customHeight="1" x14ac:dyDescent="0.25">
      <c r="E1898"/>
      <c r="L1898"/>
    </row>
    <row r="1899" spans="5:12" ht="23.45" customHeight="1" x14ac:dyDescent="0.25">
      <c r="E1899"/>
      <c r="L1899"/>
    </row>
    <row r="1900" spans="5:12" ht="23.45" customHeight="1" x14ac:dyDescent="0.25">
      <c r="E1900"/>
      <c r="L1900"/>
    </row>
    <row r="1901" spans="5:12" ht="23.45" customHeight="1" x14ac:dyDescent="0.25">
      <c r="E1901"/>
      <c r="L1901"/>
    </row>
    <row r="1902" spans="5:12" ht="23.45" customHeight="1" x14ac:dyDescent="0.25">
      <c r="E1902"/>
      <c r="L1902"/>
    </row>
    <row r="1903" spans="5:12" ht="23.45" customHeight="1" x14ac:dyDescent="0.25">
      <c r="E1903"/>
      <c r="L1903"/>
    </row>
    <row r="1904" spans="5:12" ht="23.45" customHeight="1" x14ac:dyDescent="0.25">
      <c r="E1904"/>
      <c r="L1904"/>
    </row>
    <row r="1905" spans="5:12" ht="23.45" customHeight="1" x14ac:dyDescent="0.25">
      <c r="E1905"/>
      <c r="L1905"/>
    </row>
    <row r="1906" spans="5:12" ht="23.45" customHeight="1" x14ac:dyDescent="0.25">
      <c r="E1906"/>
      <c r="L1906"/>
    </row>
    <row r="1907" spans="5:12" ht="23.45" customHeight="1" x14ac:dyDescent="0.25">
      <c r="E1907"/>
      <c r="L1907"/>
    </row>
    <row r="1908" spans="5:12" ht="23.45" customHeight="1" x14ac:dyDescent="0.25">
      <c r="E1908"/>
      <c r="L1908"/>
    </row>
    <row r="1909" spans="5:12" ht="23.45" customHeight="1" x14ac:dyDescent="0.25">
      <c r="E1909"/>
      <c r="L1909"/>
    </row>
    <row r="1910" spans="5:12" ht="23.45" customHeight="1" x14ac:dyDescent="0.25">
      <c r="E1910"/>
      <c r="L1910"/>
    </row>
    <row r="1911" spans="5:12" ht="23.45" customHeight="1" x14ac:dyDescent="0.25">
      <c r="E1911"/>
      <c r="L1911"/>
    </row>
    <row r="1912" spans="5:12" ht="23.45" customHeight="1" x14ac:dyDescent="0.25">
      <c r="E1912"/>
      <c r="L1912"/>
    </row>
    <row r="1913" spans="5:12" ht="23.45" customHeight="1" x14ac:dyDescent="0.25">
      <c r="E1913"/>
      <c r="L1913"/>
    </row>
    <row r="1914" spans="5:12" ht="23.45" customHeight="1" x14ac:dyDescent="0.25">
      <c r="E1914"/>
      <c r="L1914"/>
    </row>
    <row r="1915" spans="5:12" ht="23.45" customHeight="1" x14ac:dyDescent="0.25">
      <c r="E1915"/>
      <c r="L1915"/>
    </row>
    <row r="1916" spans="5:12" ht="23.45" customHeight="1" x14ac:dyDescent="0.25">
      <c r="E1916"/>
      <c r="L1916"/>
    </row>
    <row r="1917" spans="5:12" ht="23.45" customHeight="1" x14ac:dyDescent="0.25">
      <c r="E1917"/>
      <c r="L1917"/>
    </row>
    <row r="1918" spans="5:12" ht="23.45" customHeight="1" x14ac:dyDescent="0.25">
      <c r="E1918"/>
      <c r="L1918"/>
    </row>
    <row r="1919" spans="5:12" ht="23.45" customHeight="1" x14ac:dyDescent="0.25">
      <c r="E1919"/>
      <c r="L1919"/>
    </row>
    <row r="1920" spans="5:12" ht="23.45" customHeight="1" x14ac:dyDescent="0.25">
      <c r="E1920"/>
      <c r="L1920"/>
    </row>
    <row r="1921" spans="5:12" ht="23.45" customHeight="1" x14ac:dyDescent="0.25">
      <c r="E1921"/>
      <c r="L1921"/>
    </row>
    <row r="1922" spans="5:12" ht="23.45" customHeight="1" x14ac:dyDescent="0.25">
      <c r="E1922"/>
      <c r="L1922"/>
    </row>
    <row r="1923" spans="5:12" ht="23.45" customHeight="1" x14ac:dyDescent="0.25">
      <c r="E1923"/>
      <c r="L1923"/>
    </row>
    <row r="1924" spans="5:12" ht="23.45" customHeight="1" x14ac:dyDescent="0.25">
      <c r="E1924"/>
      <c r="L1924"/>
    </row>
    <row r="1925" spans="5:12" ht="23.45" customHeight="1" x14ac:dyDescent="0.25">
      <c r="E1925"/>
      <c r="L1925"/>
    </row>
    <row r="1926" spans="5:12" ht="23.45" customHeight="1" x14ac:dyDescent="0.25">
      <c r="E1926"/>
      <c r="L1926"/>
    </row>
    <row r="1927" spans="5:12" ht="23.45" customHeight="1" x14ac:dyDescent="0.25">
      <c r="E1927"/>
      <c r="L1927"/>
    </row>
    <row r="1928" spans="5:12" ht="23.45" customHeight="1" x14ac:dyDescent="0.25">
      <c r="E1928"/>
      <c r="L1928"/>
    </row>
    <row r="1929" spans="5:12" ht="23.45" customHeight="1" x14ac:dyDescent="0.25">
      <c r="E1929"/>
      <c r="L1929"/>
    </row>
    <row r="1930" spans="5:12" ht="23.45" customHeight="1" x14ac:dyDescent="0.25">
      <c r="E1930"/>
      <c r="L1930"/>
    </row>
    <row r="1931" spans="5:12" ht="23.45" customHeight="1" x14ac:dyDescent="0.25">
      <c r="E1931"/>
      <c r="L1931"/>
    </row>
    <row r="1932" spans="5:12" ht="23.45" customHeight="1" x14ac:dyDescent="0.25">
      <c r="E1932"/>
      <c r="L1932"/>
    </row>
    <row r="1933" spans="5:12" ht="23.45" customHeight="1" x14ac:dyDescent="0.25">
      <c r="E1933"/>
      <c r="L1933"/>
    </row>
    <row r="1934" spans="5:12" ht="23.45" customHeight="1" x14ac:dyDescent="0.25">
      <c r="E1934"/>
      <c r="L1934"/>
    </row>
    <row r="1935" spans="5:12" ht="23.45" customHeight="1" x14ac:dyDescent="0.25">
      <c r="E1935"/>
      <c r="L1935"/>
    </row>
    <row r="1936" spans="5:12" ht="23.45" customHeight="1" x14ac:dyDescent="0.25">
      <c r="E1936"/>
      <c r="L1936"/>
    </row>
    <row r="1937" spans="5:12" ht="23.45" customHeight="1" x14ac:dyDescent="0.25">
      <c r="E1937"/>
      <c r="L1937"/>
    </row>
    <row r="1938" spans="5:12" ht="23.45" customHeight="1" x14ac:dyDescent="0.25">
      <c r="E1938"/>
      <c r="L1938"/>
    </row>
    <row r="1939" spans="5:12" ht="23.45" customHeight="1" x14ac:dyDescent="0.25">
      <c r="E1939"/>
      <c r="L1939"/>
    </row>
    <row r="1940" spans="5:12" ht="23.45" customHeight="1" x14ac:dyDescent="0.25">
      <c r="E1940"/>
      <c r="L1940"/>
    </row>
    <row r="1941" spans="5:12" ht="23.45" customHeight="1" x14ac:dyDescent="0.25">
      <c r="E1941"/>
      <c r="L1941"/>
    </row>
    <row r="1942" spans="5:12" ht="23.45" customHeight="1" x14ac:dyDescent="0.25">
      <c r="E1942"/>
      <c r="L1942"/>
    </row>
    <row r="1943" spans="5:12" ht="23.45" customHeight="1" x14ac:dyDescent="0.25">
      <c r="E1943"/>
      <c r="L1943"/>
    </row>
    <row r="1944" spans="5:12" ht="23.45" customHeight="1" x14ac:dyDescent="0.25">
      <c r="E1944"/>
      <c r="L1944"/>
    </row>
    <row r="1945" spans="5:12" ht="23.45" customHeight="1" x14ac:dyDescent="0.25">
      <c r="E1945"/>
      <c r="L1945"/>
    </row>
    <row r="1946" spans="5:12" ht="23.45" customHeight="1" x14ac:dyDescent="0.25">
      <c r="E1946"/>
      <c r="L1946"/>
    </row>
    <row r="1947" spans="5:12" ht="23.45" customHeight="1" x14ac:dyDescent="0.25">
      <c r="E1947"/>
      <c r="L1947"/>
    </row>
    <row r="1948" spans="5:12" ht="23.45" customHeight="1" x14ac:dyDescent="0.25">
      <c r="E1948"/>
      <c r="L1948"/>
    </row>
    <row r="1949" spans="5:12" ht="23.45" customHeight="1" x14ac:dyDescent="0.25">
      <c r="E1949"/>
      <c r="L1949"/>
    </row>
    <row r="1950" spans="5:12" ht="23.45" customHeight="1" x14ac:dyDescent="0.25">
      <c r="E1950"/>
      <c r="L1950"/>
    </row>
    <row r="1951" spans="5:12" ht="23.45" customHeight="1" x14ac:dyDescent="0.25">
      <c r="E1951"/>
      <c r="L1951"/>
    </row>
    <row r="1952" spans="5:12" ht="23.45" customHeight="1" x14ac:dyDescent="0.25">
      <c r="E1952"/>
      <c r="L1952"/>
    </row>
    <row r="1953" spans="5:12" ht="23.45" customHeight="1" x14ac:dyDescent="0.25">
      <c r="E1953"/>
      <c r="L1953"/>
    </row>
    <row r="1954" spans="5:12" ht="23.45" customHeight="1" x14ac:dyDescent="0.25">
      <c r="E1954"/>
      <c r="L1954"/>
    </row>
    <row r="1955" spans="5:12" ht="23.45" customHeight="1" x14ac:dyDescent="0.25">
      <c r="E1955"/>
      <c r="L1955"/>
    </row>
    <row r="1956" spans="5:12" ht="23.45" customHeight="1" x14ac:dyDescent="0.25">
      <c r="E1956"/>
      <c r="L1956"/>
    </row>
    <row r="1957" spans="5:12" ht="23.45" customHeight="1" x14ac:dyDescent="0.25">
      <c r="E1957"/>
      <c r="L1957"/>
    </row>
    <row r="1958" spans="5:12" ht="23.45" customHeight="1" x14ac:dyDescent="0.25">
      <c r="E1958"/>
      <c r="L1958"/>
    </row>
    <row r="1959" spans="5:12" ht="23.45" customHeight="1" x14ac:dyDescent="0.25">
      <c r="E1959"/>
      <c r="L1959"/>
    </row>
    <row r="1960" spans="5:12" ht="23.45" customHeight="1" x14ac:dyDescent="0.25">
      <c r="E1960"/>
      <c r="L1960"/>
    </row>
    <row r="1961" spans="5:12" ht="23.45" customHeight="1" x14ac:dyDescent="0.25">
      <c r="E1961"/>
      <c r="L1961"/>
    </row>
    <row r="1962" spans="5:12" ht="23.45" customHeight="1" x14ac:dyDescent="0.25">
      <c r="E1962"/>
      <c r="L1962"/>
    </row>
    <row r="1963" spans="5:12" ht="23.45" customHeight="1" x14ac:dyDescent="0.25">
      <c r="E1963"/>
      <c r="L1963"/>
    </row>
    <row r="1964" spans="5:12" ht="23.45" customHeight="1" x14ac:dyDescent="0.25">
      <c r="E1964"/>
      <c r="L1964"/>
    </row>
    <row r="1965" spans="5:12" ht="23.45" customHeight="1" x14ac:dyDescent="0.25">
      <c r="E1965"/>
      <c r="L1965"/>
    </row>
    <row r="1966" spans="5:12" ht="23.45" customHeight="1" x14ac:dyDescent="0.25">
      <c r="E1966"/>
      <c r="L1966"/>
    </row>
    <row r="1967" spans="5:12" ht="23.45" customHeight="1" x14ac:dyDescent="0.25">
      <c r="E1967"/>
      <c r="L1967"/>
    </row>
    <row r="1968" spans="5:12" ht="23.45" customHeight="1" x14ac:dyDescent="0.25">
      <c r="E1968"/>
      <c r="L1968"/>
    </row>
    <row r="1969" spans="5:12" ht="23.45" customHeight="1" x14ac:dyDescent="0.25">
      <c r="E1969"/>
      <c r="L1969"/>
    </row>
    <row r="1970" spans="5:12" ht="23.45" customHeight="1" x14ac:dyDescent="0.25">
      <c r="E1970"/>
      <c r="L1970"/>
    </row>
    <row r="1971" spans="5:12" ht="23.45" customHeight="1" x14ac:dyDescent="0.25">
      <c r="E1971"/>
      <c r="L1971"/>
    </row>
    <row r="1972" spans="5:12" ht="23.45" customHeight="1" x14ac:dyDescent="0.25">
      <c r="E1972"/>
      <c r="L1972"/>
    </row>
    <row r="1973" spans="5:12" ht="23.45" customHeight="1" x14ac:dyDescent="0.25">
      <c r="E1973"/>
      <c r="L1973"/>
    </row>
    <row r="1974" spans="5:12" ht="23.45" customHeight="1" x14ac:dyDescent="0.25">
      <c r="E1974"/>
      <c r="L1974"/>
    </row>
    <row r="1975" spans="5:12" ht="23.45" customHeight="1" x14ac:dyDescent="0.25">
      <c r="E1975"/>
      <c r="L1975"/>
    </row>
    <row r="1976" spans="5:12" ht="23.45" customHeight="1" x14ac:dyDescent="0.25">
      <c r="E1976"/>
      <c r="L1976"/>
    </row>
    <row r="1977" spans="5:12" ht="23.45" customHeight="1" x14ac:dyDescent="0.25">
      <c r="E1977"/>
      <c r="L1977"/>
    </row>
    <row r="1978" spans="5:12" ht="23.45" customHeight="1" x14ac:dyDescent="0.25">
      <c r="E1978"/>
      <c r="L1978"/>
    </row>
    <row r="1979" spans="5:12" ht="23.45" customHeight="1" x14ac:dyDescent="0.25">
      <c r="E1979"/>
      <c r="L1979"/>
    </row>
    <row r="1980" spans="5:12" ht="23.45" customHeight="1" x14ac:dyDescent="0.25">
      <c r="E1980"/>
      <c r="L1980"/>
    </row>
    <row r="1981" spans="5:12" ht="23.45" customHeight="1" x14ac:dyDescent="0.25">
      <c r="E1981"/>
      <c r="L1981"/>
    </row>
    <row r="1982" spans="5:12" ht="23.45" customHeight="1" x14ac:dyDescent="0.25">
      <c r="E1982"/>
      <c r="L1982"/>
    </row>
    <row r="1983" spans="5:12" ht="23.45" customHeight="1" x14ac:dyDescent="0.25">
      <c r="E1983"/>
      <c r="L1983"/>
    </row>
    <row r="1984" spans="5:12" ht="23.45" customHeight="1" x14ac:dyDescent="0.25">
      <c r="E1984"/>
      <c r="L1984"/>
    </row>
    <row r="1985" spans="5:12" ht="23.45" customHeight="1" x14ac:dyDescent="0.25">
      <c r="E1985"/>
      <c r="L1985"/>
    </row>
    <row r="1986" spans="5:12" ht="23.45" customHeight="1" x14ac:dyDescent="0.25">
      <c r="E1986"/>
      <c r="L1986"/>
    </row>
    <row r="1987" spans="5:12" ht="23.45" customHeight="1" x14ac:dyDescent="0.25">
      <c r="E1987"/>
      <c r="L1987"/>
    </row>
    <row r="1988" spans="5:12" ht="23.45" customHeight="1" x14ac:dyDescent="0.25">
      <c r="E1988"/>
      <c r="L1988"/>
    </row>
    <row r="1989" spans="5:12" ht="23.45" customHeight="1" x14ac:dyDescent="0.25">
      <c r="E1989"/>
      <c r="L1989"/>
    </row>
    <row r="1990" spans="5:12" ht="23.45" customHeight="1" x14ac:dyDescent="0.25">
      <c r="E1990"/>
      <c r="L1990"/>
    </row>
    <row r="1991" spans="5:12" ht="23.45" customHeight="1" x14ac:dyDescent="0.25">
      <c r="E1991"/>
      <c r="L1991"/>
    </row>
    <row r="1992" spans="5:12" ht="23.45" customHeight="1" x14ac:dyDescent="0.25">
      <c r="E1992"/>
      <c r="L1992"/>
    </row>
    <row r="1993" spans="5:12" ht="23.45" customHeight="1" x14ac:dyDescent="0.25">
      <c r="E1993"/>
      <c r="L1993"/>
    </row>
    <row r="1994" spans="5:12" ht="23.45" customHeight="1" x14ac:dyDescent="0.25">
      <c r="E1994"/>
      <c r="L1994"/>
    </row>
    <row r="1995" spans="5:12" ht="23.45" customHeight="1" x14ac:dyDescent="0.25">
      <c r="E1995"/>
      <c r="L1995"/>
    </row>
    <row r="1996" spans="5:12" ht="23.45" customHeight="1" x14ac:dyDescent="0.25">
      <c r="E1996"/>
      <c r="L1996"/>
    </row>
    <row r="1997" spans="5:12" ht="23.45" customHeight="1" x14ac:dyDescent="0.25">
      <c r="E1997"/>
      <c r="L1997"/>
    </row>
    <row r="1998" spans="5:12" ht="23.45" customHeight="1" x14ac:dyDescent="0.25">
      <c r="E1998"/>
      <c r="L1998"/>
    </row>
    <row r="1999" spans="5:12" ht="23.45" customHeight="1" x14ac:dyDescent="0.25">
      <c r="E1999"/>
      <c r="L1999"/>
    </row>
    <row r="2000" spans="5:12" ht="23.45" customHeight="1" x14ac:dyDescent="0.25">
      <c r="E2000"/>
      <c r="L2000"/>
    </row>
    <row r="2001" spans="5:12" ht="23.45" customHeight="1" x14ac:dyDescent="0.25">
      <c r="E2001"/>
      <c r="L2001"/>
    </row>
    <row r="2002" spans="5:12" ht="23.45" customHeight="1" x14ac:dyDescent="0.25">
      <c r="E2002"/>
      <c r="L2002"/>
    </row>
    <row r="2003" spans="5:12" ht="23.45" customHeight="1" x14ac:dyDescent="0.25">
      <c r="E2003"/>
      <c r="L2003"/>
    </row>
    <row r="2004" spans="5:12" ht="23.45" customHeight="1" x14ac:dyDescent="0.25">
      <c r="E2004"/>
      <c r="L2004"/>
    </row>
    <row r="2005" spans="5:12" ht="23.45" customHeight="1" x14ac:dyDescent="0.25">
      <c r="E2005"/>
      <c r="L2005"/>
    </row>
    <row r="2006" spans="5:12" ht="23.45" customHeight="1" x14ac:dyDescent="0.25">
      <c r="E2006"/>
      <c r="L2006"/>
    </row>
    <row r="2007" spans="5:12" ht="23.45" customHeight="1" x14ac:dyDescent="0.25">
      <c r="E2007"/>
      <c r="L2007"/>
    </row>
    <row r="2008" spans="5:12" ht="23.45" customHeight="1" x14ac:dyDescent="0.25">
      <c r="E2008"/>
      <c r="L2008"/>
    </row>
    <row r="2009" spans="5:12" ht="23.45" customHeight="1" x14ac:dyDescent="0.25">
      <c r="E2009"/>
      <c r="L2009"/>
    </row>
    <row r="2010" spans="5:12" ht="23.45" customHeight="1" x14ac:dyDescent="0.25">
      <c r="E2010"/>
      <c r="L2010"/>
    </row>
    <row r="2011" spans="5:12" ht="23.45" customHeight="1" x14ac:dyDescent="0.25">
      <c r="E2011"/>
      <c r="L2011"/>
    </row>
    <row r="2012" spans="5:12" ht="23.45" customHeight="1" x14ac:dyDescent="0.25">
      <c r="E2012"/>
      <c r="L2012"/>
    </row>
    <row r="2013" spans="5:12" ht="23.45" customHeight="1" x14ac:dyDescent="0.25">
      <c r="E2013"/>
      <c r="L2013"/>
    </row>
    <row r="2014" spans="5:12" ht="23.45" customHeight="1" x14ac:dyDescent="0.25">
      <c r="E2014"/>
      <c r="L2014"/>
    </row>
    <row r="2015" spans="5:12" ht="23.45" customHeight="1" x14ac:dyDescent="0.25">
      <c r="E2015"/>
      <c r="L2015"/>
    </row>
    <row r="2016" spans="5:12" ht="23.45" customHeight="1" x14ac:dyDescent="0.25">
      <c r="E2016"/>
      <c r="L2016"/>
    </row>
    <row r="2017" spans="5:12" ht="23.45" customHeight="1" x14ac:dyDescent="0.25">
      <c r="E2017"/>
      <c r="L2017"/>
    </row>
    <row r="2018" spans="5:12" ht="23.45" customHeight="1" x14ac:dyDescent="0.25">
      <c r="E2018"/>
      <c r="L2018"/>
    </row>
    <row r="2019" spans="5:12" ht="23.45" customHeight="1" x14ac:dyDescent="0.25">
      <c r="E2019"/>
      <c r="L2019"/>
    </row>
    <row r="2020" spans="5:12" ht="23.45" customHeight="1" x14ac:dyDescent="0.25">
      <c r="E2020"/>
      <c r="L2020"/>
    </row>
    <row r="2021" spans="5:12" ht="23.45" customHeight="1" x14ac:dyDescent="0.25">
      <c r="E2021"/>
      <c r="L2021"/>
    </row>
    <row r="2022" spans="5:12" ht="23.45" customHeight="1" x14ac:dyDescent="0.25">
      <c r="E2022"/>
      <c r="L2022"/>
    </row>
    <row r="2023" spans="5:12" ht="23.45" customHeight="1" x14ac:dyDescent="0.25">
      <c r="E2023"/>
      <c r="L2023"/>
    </row>
    <row r="2024" spans="5:12" ht="23.45" customHeight="1" x14ac:dyDescent="0.25">
      <c r="E2024"/>
      <c r="L2024"/>
    </row>
    <row r="2025" spans="5:12" ht="23.45" customHeight="1" x14ac:dyDescent="0.25">
      <c r="E2025"/>
      <c r="L2025"/>
    </row>
    <row r="2026" spans="5:12" ht="23.45" customHeight="1" x14ac:dyDescent="0.25">
      <c r="E2026"/>
      <c r="L2026"/>
    </row>
    <row r="2027" spans="5:12" ht="23.45" customHeight="1" x14ac:dyDescent="0.25">
      <c r="E2027"/>
      <c r="L2027"/>
    </row>
    <row r="2028" spans="5:12" ht="23.45" customHeight="1" x14ac:dyDescent="0.25">
      <c r="E2028"/>
      <c r="L2028"/>
    </row>
    <row r="2029" spans="5:12" ht="23.45" customHeight="1" x14ac:dyDescent="0.25">
      <c r="E2029"/>
      <c r="L2029"/>
    </row>
    <row r="2030" spans="5:12" ht="23.45" customHeight="1" x14ac:dyDescent="0.25">
      <c r="E2030"/>
      <c r="L2030"/>
    </row>
    <row r="2031" spans="5:12" ht="23.45" customHeight="1" x14ac:dyDescent="0.25">
      <c r="E2031"/>
      <c r="L2031"/>
    </row>
    <row r="2032" spans="5:12" ht="23.45" customHeight="1" x14ac:dyDescent="0.25">
      <c r="E2032"/>
      <c r="L2032"/>
    </row>
    <row r="2033" spans="5:12" ht="23.45" customHeight="1" x14ac:dyDescent="0.25">
      <c r="E2033"/>
      <c r="L2033"/>
    </row>
    <row r="2034" spans="5:12" ht="23.45" customHeight="1" x14ac:dyDescent="0.25">
      <c r="E2034"/>
      <c r="L2034"/>
    </row>
    <row r="2035" spans="5:12" ht="23.45" customHeight="1" x14ac:dyDescent="0.25">
      <c r="E2035"/>
      <c r="L2035"/>
    </row>
    <row r="2036" spans="5:12" ht="23.45" customHeight="1" x14ac:dyDescent="0.25">
      <c r="E2036"/>
      <c r="L2036"/>
    </row>
    <row r="2037" spans="5:12" ht="23.45" customHeight="1" x14ac:dyDescent="0.25">
      <c r="E2037"/>
      <c r="L2037"/>
    </row>
    <row r="2038" spans="5:12" ht="23.45" customHeight="1" x14ac:dyDescent="0.25">
      <c r="E2038"/>
      <c r="L2038"/>
    </row>
    <row r="2039" spans="5:12" ht="23.45" customHeight="1" x14ac:dyDescent="0.25">
      <c r="E2039"/>
      <c r="L2039"/>
    </row>
    <row r="2040" spans="5:12" ht="23.45" customHeight="1" x14ac:dyDescent="0.25">
      <c r="E2040"/>
      <c r="L2040"/>
    </row>
    <row r="2041" spans="5:12" ht="23.45" customHeight="1" x14ac:dyDescent="0.25">
      <c r="E2041"/>
      <c r="L2041"/>
    </row>
    <row r="2042" spans="5:12" ht="23.45" customHeight="1" x14ac:dyDescent="0.25">
      <c r="E2042"/>
      <c r="L2042"/>
    </row>
    <row r="2043" spans="5:12" ht="23.45" customHeight="1" x14ac:dyDescent="0.25">
      <c r="E2043"/>
      <c r="L2043"/>
    </row>
    <row r="2044" spans="5:12" ht="23.45" customHeight="1" x14ac:dyDescent="0.25">
      <c r="E2044"/>
      <c r="L2044"/>
    </row>
    <row r="2045" spans="5:12" ht="23.45" customHeight="1" x14ac:dyDescent="0.25">
      <c r="E2045"/>
      <c r="L2045"/>
    </row>
    <row r="2046" spans="5:12" ht="23.45" customHeight="1" x14ac:dyDescent="0.25">
      <c r="E2046"/>
      <c r="L2046"/>
    </row>
    <row r="2047" spans="5:12" ht="23.45" customHeight="1" x14ac:dyDescent="0.25">
      <c r="E2047"/>
      <c r="L2047"/>
    </row>
    <row r="2048" spans="5:12" ht="23.45" customHeight="1" x14ac:dyDescent="0.25">
      <c r="E2048"/>
      <c r="L2048"/>
    </row>
    <row r="2049" spans="5:12" ht="23.45" customHeight="1" x14ac:dyDescent="0.25">
      <c r="E2049"/>
      <c r="L2049"/>
    </row>
    <row r="2050" spans="5:12" ht="23.45" customHeight="1" x14ac:dyDescent="0.25">
      <c r="E2050"/>
      <c r="L2050"/>
    </row>
    <row r="2051" spans="5:12" ht="23.45" customHeight="1" x14ac:dyDescent="0.25">
      <c r="E2051"/>
      <c r="L2051"/>
    </row>
    <row r="2052" spans="5:12" ht="23.45" customHeight="1" x14ac:dyDescent="0.25">
      <c r="E2052"/>
      <c r="L2052"/>
    </row>
    <row r="2053" spans="5:12" ht="23.45" customHeight="1" x14ac:dyDescent="0.25">
      <c r="E2053"/>
      <c r="L2053"/>
    </row>
    <row r="2054" spans="5:12" ht="23.45" customHeight="1" x14ac:dyDescent="0.25">
      <c r="E2054"/>
      <c r="L2054"/>
    </row>
    <row r="2055" spans="5:12" ht="23.45" customHeight="1" x14ac:dyDescent="0.25">
      <c r="E2055"/>
      <c r="L2055"/>
    </row>
    <row r="2056" spans="5:12" ht="23.45" customHeight="1" x14ac:dyDescent="0.25">
      <c r="E2056"/>
      <c r="L2056"/>
    </row>
    <row r="2057" spans="5:12" ht="23.45" customHeight="1" x14ac:dyDescent="0.25">
      <c r="E2057"/>
      <c r="L2057"/>
    </row>
    <row r="2058" spans="5:12" ht="23.45" customHeight="1" x14ac:dyDescent="0.25">
      <c r="E2058"/>
      <c r="L2058"/>
    </row>
    <row r="2059" spans="5:12" ht="23.45" customHeight="1" x14ac:dyDescent="0.25">
      <c r="E2059"/>
      <c r="L2059"/>
    </row>
    <row r="2060" spans="5:12" ht="23.45" customHeight="1" x14ac:dyDescent="0.25">
      <c r="E2060"/>
      <c r="L2060"/>
    </row>
    <row r="2061" spans="5:12" ht="23.45" customHeight="1" x14ac:dyDescent="0.25">
      <c r="E2061"/>
      <c r="L2061"/>
    </row>
    <row r="2062" spans="5:12" ht="23.45" customHeight="1" x14ac:dyDescent="0.25">
      <c r="E2062"/>
      <c r="L2062"/>
    </row>
    <row r="2063" spans="5:12" ht="23.45" customHeight="1" x14ac:dyDescent="0.25">
      <c r="E2063"/>
      <c r="L2063"/>
    </row>
    <row r="2064" spans="5:12" ht="23.45" customHeight="1" x14ac:dyDescent="0.25">
      <c r="E2064"/>
      <c r="L2064"/>
    </row>
    <row r="2065" spans="5:12" ht="23.45" customHeight="1" x14ac:dyDescent="0.25">
      <c r="E2065"/>
      <c r="L2065"/>
    </row>
    <row r="2066" spans="5:12" ht="23.45" customHeight="1" x14ac:dyDescent="0.25">
      <c r="E2066"/>
      <c r="L2066"/>
    </row>
    <row r="2067" spans="5:12" ht="23.45" customHeight="1" x14ac:dyDescent="0.25">
      <c r="E2067"/>
      <c r="L2067"/>
    </row>
    <row r="2068" spans="5:12" ht="23.45" customHeight="1" x14ac:dyDescent="0.25">
      <c r="E2068"/>
      <c r="L2068"/>
    </row>
    <row r="2069" spans="5:12" ht="23.45" customHeight="1" x14ac:dyDescent="0.25">
      <c r="E2069"/>
      <c r="L2069"/>
    </row>
    <row r="2070" spans="5:12" ht="23.45" customHeight="1" x14ac:dyDescent="0.25">
      <c r="E2070"/>
      <c r="L2070"/>
    </row>
    <row r="2071" spans="5:12" ht="23.45" customHeight="1" x14ac:dyDescent="0.25">
      <c r="E2071"/>
      <c r="L2071"/>
    </row>
    <row r="2072" spans="5:12" ht="23.45" customHeight="1" x14ac:dyDescent="0.25">
      <c r="E2072"/>
      <c r="L2072"/>
    </row>
    <row r="2073" spans="5:12" ht="23.45" customHeight="1" x14ac:dyDescent="0.25">
      <c r="E2073"/>
      <c r="L2073"/>
    </row>
    <row r="2074" spans="5:12" ht="23.45" customHeight="1" x14ac:dyDescent="0.25">
      <c r="E2074"/>
      <c r="L2074"/>
    </row>
    <row r="2075" spans="5:12" ht="23.45" customHeight="1" x14ac:dyDescent="0.25">
      <c r="E2075"/>
      <c r="L2075"/>
    </row>
    <row r="2076" spans="5:12" ht="23.45" customHeight="1" x14ac:dyDescent="0.25">
      <c r="E2076"/>
      <c r="L2076"/>
    </row>
    <row r="2077" spans="5:12" ht="23.45" customHeight="1" x14ac:dyDescent="0.25">
      <c r="E2077"/>
      <c r="L2077"/>
    </row>
    <row r="2078" spans="5:12" ht="23.45" customHeight="1" x14ac:dyDescent="0.25">
      <c r="E2078"/>
      <c r="L2078"/>
    </row>
    <row r="2079" spans="5:12" ht="23.45" customHeight="1" x14ac:dyDescent="0.25">
      <c r="E2079"/>
      <c r="L2079"/>
    </row>
    <row r="2080" spans="5:12" ht="23.45" customHeight="1" x14ac:dyDescent="0.25">
      <c r="E2080"/>
      <c r="L2080"/>
    </row>
    <row r="2081" spans="5:12" ht="23.45" customHeight="1" x14ac:dyDescent="0.25">
      <c r="E2081"/>
      <c r="L2081"/>
    </row>
    <row r="2082" spans="5:12" ht="23.45" customHeight="1" x14ac:dyDescent="0.25">
      <c r="E2082"/>
      <c r="L2082"/>
    </row>
    <row r="2083" spans="5:12" ht="23.45" customHeight="1" x14ac:dyDescent="0.25">
      <c r="E2083"/>
      <c r="L2083"/>
    </row>
    <row r="2084" spans="5:12" ht="23.45" customHeight="1" x14ac:dyDescent="0.25">
      <c r="E2084"/>
      <c r="L2084"/>
    </row>
    <row r="2085" spans="5:12" ht="23.45" customHeight="1" x14ac:dyDescent="0.25">
      <c r="E2085"/>
      <c r="L2085"/>
    </row>
    <row r="2086" spans="5:12" ht="23.45" customHeight="1" x14ac:dyDescent="0.25">
      <c r="E2086"/>
      <c r="L2086"/>
    </row>
    <row r="2087" spans="5:12" ht="23.45" customHeight="1" x14ac:dyDescent="0.25">
      <c r="E2087"/>
      <c r="L2087"/>
    </row>
    <row r="2088" spans="5:12" ht="23.45" customHeight="1" x14ac:dyDescent="0.25">
      <c r="E2088"/>
      <c r="L2088"/>
    </row>
    <row r="2089" spans="5:12" ht="23.45" customHeight="1" x14ac:dyDescent="0.25">
      <c r="E2089"/>
      <c r="L2089"/>
    </row>
    <row r="2090" spans="5:12" ht="23.45" customHeight="1" x14ac:dyDescent="0.25">
      <c r="E2090"/>
      <c r="L2090"/>
    </row>
    <row r="2091" spans="5:12" ht="23.45" customHeight="1" x14ac:dyDescent="0.25">
      <c r="E2091"/>
      <c r="L2091"/>
    </row>
    <row r="2092" spans="5:12" ht="23.45" customHeight="1" x14ac:dyDescent="0.25">
      <c r="E2092"/>
      <c r="L2092"/>
    </row>
    <row r="2093" spans="5:12" ht="23.45" customHeight="1" x14ac:dyDescent="0.25">
      <c r="E2093"/>
      <c r="L2093"/>
    </row>
    <row r="2094" spans="5:12" ht="23.45" customHeight="1" x14ac:dyDescent="0.25">
      <c r="E2094"/>
      <c r="L2094"/>
    </row>
    <row r="2095" spans="5:12" ht="23.45" customHeight="1" x14ac:dyDescent="0.25">
      <c r="E2095"/>
      <c r="L2095"/>
    </row>
    <row r="2096" spans="5:12" ht="23.45" customHeight="1" x14ac:dyDescent="0.25">
      <c r="E2096"/>
      <c r="L2096"/>
    </row>
    <row r="2097" spans="5:12" ht="23.45" customHeight="1" x14ac:dyDescent="0.25">
      <c r="E2097"/>
      <c r="L2097"/>
    </row>
    <row r="2098" spans="5:12" ht="23.45" customHeight="1" x14ac:dyDescent="0.25">
      <c r="E2098"/>
      <c r="L2098"/>
    </row>
    <row r="2099" spans="5:12" ht="23.45" customHeight="1" x14ac:dyDescent="0.25">
      <c r="E2099"/>
      <c r="L2099"/>
    </row>
    <row r="2100" spans="5:12" ht="23.45" customHeight="1" x14ac:dyDescent="0.25">
      <c r="E2100"/>
      <c r="L2100"/>
    </row>
    <row r="2101" spans="5:12" ht="23.45" customHeight="1" x14ac:dyDescent="0.25">
      <c r="E2101"/>
      <c r="L2101"/>
    </row>
    <row r="2102" spans="5:12" ht="23.45" customHeight="1" x14ac:dyDescent="0.25">
      <c r="E2102"/>
      <c r="L2102"/>
    </row>
    <row r="2103" spans="5:12" ht="23.45" customHeight="1" x14ac:dyDescent="0.25">
      <c r="E2103"/>
      <c r="L2103"/>
    </row>
    <row r="2104" spans="5:12" ht="23.45" customHeight="1" x14ac:dyDescent="0.25">
      <c r="E2104"/>
      <c r="L2104"/>
    </row>
    <row r="2105" spans="5:12" ht="23.45" customHeight="1" x14ac:dyDescent="0.25">
      <c r="E2105"/>
      <c r="L2105"/>
    </row>
    <row r="2106" spans="5:12" ht="23.45" customHeight="1" x14ac:dyDescent="0.25">
      <c r="E2106"/>
      <c r="L2106"/>
    </row>
    <row r="2107" spans="5:12" ht="23.45" customHeight="1" x14ac:dyDescent="0.25">
      <c r="E2107"/>
      <c r="L2107"/>
    </row>
    <row r="2108" spans="5:12" ht="23.45" customHeight="1" x14ac:dyDescent="0.25">
      <c r="E2108"/>
      <c r="L2108"/>
    </row>
    <row r="2109" spans="5:12" ht="23.45" customHeight="1" x14ac:dyDescent="0.25">
      <c r="E2109"/>
      <c r="L2109"/>
    </row>
    <row r="2110" spans="5:12" ht="23.45" customHeight="1" x14ac:dyDescent="0.25">
      <c r="E2110"/>
      <c r="L2110"/>
    </row>
    <row r="2111" spans="5:12" ht="23.45" customHeight="1" x14ac:dyDescent="0.25">
      <c r="E2111"/>
      <c r="L2111"/>
    </row>
    <row r="2112" spans="5:12" ht="23.45" customHeight="1" x14ac:dyDescent="0.25">
      <c r="E2112"/>
      <c r="L2112"/>
    </row>
    <row r="2113" spans="5:12" ht="23.45" customHeight="1" x14ac:dyDescent="0.25">
      <c r="E2113"/>
      <c r="L2113"/>
    </row>
    <row r="2114" spans="5:12" ht="23.45" customHeight="1" x14ac:dyDescent="0.25">
      <c r="E2114"/>
      <c r="L2114"/>
    </row>
    <row r="2115" spans="5:12" ht="23.45" customHeight="1" x14ac:dyDescent="0.25">
      <c r="E2115"/>
      <c r="L2115"/>
    </row>
    <row r="2116" spans="5:12" ht="23.45" customHeight="1" x14ac:dyDescent="0.25">
      <c r="E2116"/>
      <c r="L2116"/>
    </row>
    <row r="2117" spans="5:12" ht="23.45" customHeight="1" x14ac:dyDescent="0.25">
      <c r="E2117"/>
      <c r="L2117"/>
    </row>
    <row r="2118" spans="5:12" ht="23.45" customHeight="1" x14ac:dyDescent="0.25">
      <c r="E2118"/>
      <c r="L2118"/>
    </row>
    <row r="2119" spans="5:12" ht="23.45" customHeight="1" x14ac:dyDescent="0.25">
      <c r="E2119"/>
      <c r="L2119"/>
    </row>
    <row r="2120" spans="5:12" ht="23.45" customHeight="1" x14ac:dyDescent="0.25">
      <c r="E2120"/>
      <c r="L2120"/>
    </row>
    <row r="2121" spans="5:12" ht="23.45" customHeight="1" x14ac:dyDescent="0.25">
      <c r="E2121"/>
      <c r="L2121"/>
    </row>
    <row r="2122" spans="5:12" ht="23.45" customHeight="1" x14ac:dyDescent="0.25">
      <c r="E2122"/>
      <c r="L2122"/>
    </row>
    <row r="2123" spans="5:12" ht="23.45" customHeight="1" x14ac:dyDescent="0.25">
      <c r="E2123"/>
      <c r="L2123"/>
    </row>
    <row r="2124" spans="5:12" ht="23.45" customHeight="1" x14ac:dyDescent="0.25">
      <c r="E2124"/>
      <c r="L2124"/>
    </row>
    <row r="2125" spans="5:12" ht="23.45" customHeight="1" x14ac:dyDescent="0.25">
      <c r="E2125"/>
      <c r="L2125"/>
    </row>
    <row r="2126" spans="5:12" ht="23.45" customHeight="1" x14ac:dyDescent="0.25">
      <c r="E2126"/>
      <c r="L2126"/>
    </row>
    <row r="2127" spans="5:12" ht="23.45" customHeight="1" x14ac:dyDescent="0.25">
      <c r="E2127"/>
      <c r="L2127"/>
    </row>
    <row r="2128" spans="5:12" ht="23.45" customHeight="1" x14ac:dyDescent="0.25">
      <c r="E2128"/>
      <c r="L2128"/>
    </row>
    <row r="2129" spans="5:12" ht="23.45" customHeight="1" x14ac:dyDescent="0.25">
      <c r="E2129"/>
      <c r="L2129"/>
    </row>
    <row r="2130" spans="5:12" ht="23.45" customHeight="1" x14ac:dyDescent="0.25">
      <c r="E2130"/>
      <c r="L2130"/>
    </row>
    <row r="2131" spans="5:12" ht="23.45" customHeight="1" x14ac:dyDescent="0.25">
      <c r="E2131"/>
      <c r="L2131"/>
    </row>
    <row r="2132" spans="5:12" ht="23.45" customHeight="1" x14ac:dyDescent="0.25">
      <c r="E2132"/>
      <c r="L2132"/>
    </row>
    <row r="2133" spans="5:12" ht="23.45" customHeight="1" x14ac:dyDescent="0.25">
      <c r="E2133"/>
      <c r="L2133"/>
    </row>
    <row r="2134" spans="5:12" ht="23.45" customHeight="1" x14ac:dyDescent="0.25">
      <c r="E2134"/>
      <c r="L2134"/>
    </row>
    <row r="2135" spans="5:12" ht="23.45" customHeight="1" x14ac:dyDescent="0.25">
      <c r="E2135"/>
      <c r="L2135"/>
    </row>
    <row r="2136" spans="5:12" ht="23.45" customHeight="1" x14ac:dyDescent="0.25">
      <c r="E2136"/>
      <c r="L2136"/>
    </row>
    <row r="2137" spans="5:12" ht="23.45" customHeight="1" x14ac:dyDescent="0.25">
      <c r="E2137"/>
      <c r="L2137"/>
    </row>
    <row r="2138" spans="5:12" ht="23.45" customHeight="1" x14ac:dyDescent="0.25">
      <c r="E2138"/>
      <c r="L2138"/>
    </row>
    <row r="2139" spans="5:12" ht="23.45" customHeight="1" x14ac:dyDescent="0.25">
      <c r="E2139"/>
      <c r="L2139"/>
    </row>
    <row r="2140" spans="5:12" ht="23.45" customHeight="1" x14ac:dyDescent="0.25">
      <c r="E2140"/>
      <c r="L2140"/>
    </row>
    <row r="2141" spans="5:12" ht="23.45" customHeight="1" x14ac:dyDescent="0.25">
      <c r="E2141"/>
      <c r="L2141"/>
    </row>
    <row r="2142" spans="5:12" ht="23.45" customHeight="1" x14ac:dyDescent="0.25">
      <c r="E2142"/>
      <c r="L2142"/>
    </row>
    <row r="2143" spans="5:12" ht="23.45" customHeight="1" x14ac:dyDescent="0.25">
      <c r="E2143"/>
      <c r="L2143"/>
    </row>
    <row r="2144" spans="5:12" ht="23.45" customHeight="1" x14ac:dyDescent="0.25">
      <c r="E2144"/>
      <c r="L2144"/>
    </row>
    <row r="2145" spans="5:12" ht="23.45" customHeight="1" x14ac:dyDescent="0.25">
      <c r="E2145"/>
      <c r="L2145"/>
    </row>
    <row r="2146" spans="5:12" ht="23.45" customHeight="1" x14ac:dyDescent="0.25">
      <c r="E2146"/>
      <c r="L2146"/>
    </row>
    <row r="2147" spans="5:12" ht="23.45" customHeight="1" x14ac:dyDescent="0.25">
      <c r="E2147"/>
      <c r="L2147"/>
    </row>
    <row r="2148" spans="5:12" ht="23.45" customHeight="1" x14ac:dyDescent="0.25">
      <c r="E2148"/>
      <c r="L2148"/>
    </row>
    <row r="2149" spans="5:12" ht="23.45" customHeight="1" x14ac:dyDescent="0.25">
      <c r="E2149"/>
      <c r="L2149"/>
    </row>
    <row r="2150" spans="5:12" ht="23.45" customHeight="1" x14ac:dyDescent="0.25">
      <c r="E2150"/>
      <c r="L2150"/>
    </row>
    <row r="2151" spans="5:12" ht="23.45" customHeight="1" x14ac:dyDescent="0.25">
      <c r="E2151"/>
      <c r="L2151"/>
    </row>
    <row r="2152" spans="5:12" ht="23.45" customHeight="1" x14ac:dyDescent="0.25">
      <c r="E2152"/>
      <c r="L2152"/>
    </row>
    <row r="2153" spans="5:12" ht="23.45" customHeight="1" x14ac:dyDescent="0.25">
      <c r="E2153"/>
      <c r="L2153"/>
    </row>
    <row r="2154" spans="5:12" ht="23.45" customHeight="1" x14ac:dyDescent="0.25">
      <c r="E2154"/>
      <c r="L2154"/>
    </row>
    <row r="2155" spans="5:12" ht="23.45" customHeight="1" x14ac:dyDescent="0.25">
      <c r="E2155"/>
      <c r="L2155"/>
    </row>
    <row r="2156" spans="5:12" ht="23.45" customHeight="1" x14ac:dyDescent="0.25">
      <c r="E2156"/>
      <c r="L2156"/>
    </row>
    <row r="2157" spans="5:12" ht="23.45" customHeight="1" x14ac:dyDescent="0.25">
      <c r="E2157"/>
      <c r="L2157"/>
    </row>
    <row r="2158" spans="5:12" ht="23.45" customHeight="1" x14ac:dyDescent="0.25">
      <c r="E2158"/>
      <c r="L2158"/>
    </row>
    <row r="2159" spans="5:12" ht="23.45" customHeight="1" x14ac:dyDescent="0.25">
      <c r="E2159"/>
      <c r="L2159"/>
    </row>
    <row r="2160" spans="5:12" ht="23.45" customHeight="1" x14ac:dyDescent="0.25">
      <c r="E2160"/>
      <c r="L2160"/>
    </row>
    <row r="2161" spans="5:12" ht="23.45" customHeight="1" x14ac:dyDescent="0.25">
      <c r="E2161"/>
      <c r="L2161"/>
    </row>
    <row r="2162" spans="5:12" ht="23.45" customHeight="1" x14ac:dyDescent="0.25">
      <c r="E2162"/>
      <c r="L2162"/>
    </row>
    <row r="2163" spans="5:12" ht="23.45" customHeight="1" x14ac:dyDescent="0.25">
      <c r="E2163"/>
      <c r="L2163"/>
    </row>
    <row r="2164" spans="5:12" ht="23.45" customHeight="1" x14ac:dyDescent="0.25">
      <c r="E2164"/>
      <c r="L2164"/>
    </row>
    <row r="2165" spans="5:12" ht="23.45" customHeight="1" x14ac:dyDescent="0.25">
      <c r="E2165"/>
      <c r="L2165"/>
    </row>
    <row r="2166" spans="5:12" ht="23.45" customHeight="1" x14ac:dyDescent="0.25">
      <c r="E2166"/>
      <c r="L2166"/>
    </row>
    <row r="2167" spans="5:12" ht="23.45" customHeight="1" x14ac:dyDescent="0.25">
      <c r="E2167"/>
      <c r="L2167"/>
    </row>
    <row r="2168" spans="5:12" ht="23.45" customHeight="1" x14ac:dyDescent="0.25">
      <c r="E2168"/>
      <c r="L2168"/>
    </row>
    <row r="2169" spans="5:12" ht="23.45" customHeight="1" x14ac:dyDescent="0.25">
      <c r="E2169"/>
      <c r="L2169"/>
    </row>
    <row r="2170" spans="5:12" ht="23.45" customHeight="1" x14ac:dyDescent="0.25">
      <c r="E2170"/>
      <c r="L2170"/>
    </row>
    <row r="2171" spans="5:12" ht="23.45" customHeight="1" x14ac:dyDescent="0.25">
      <c r="E2171"/>
      <c r="L2171"/>
    </row>
    <row r="2172" spans="5:12" ht="23.45" customHeight="1" x14ac:dyDescent="0.25">
      <c r="E2172"/>
      <c r="L2172"/>
    </row>
    <row r="2173" spans="5:12" ht="23.45" customHeight="1" x14ac:dyDescent="0.25">
      <c r="E2173"/>
      <c r="L2173"/>
    </row>
    <row r="2174" spans="5:12" ht="23.45" customHeight="1" x14ac:dyDescent="0.25">
      <c r="E2174"/>
      <c r="L2174"/>
    </row>
    <row r="2175" spans="5:12" ht="23.45" customHeight="1" x14ac:dyDescent="0.25">
      <c r="E2175"/>
      <c r="L2175"/>
    </row>
    <row r="2176" spans="5:12" ht="23.45" customHeight="1" x14ac:dyDescent="0.25">
      <c r="E2176"/>
      <c r="L2176"/>
    </row>
    <row r="2177" spans="5:12" ht="23.45" customHeight="1" x14ac:dyDescent="0.25">
      <c r="E2177"/>
      <c r="L2177"/>
    </row>
    <row r="2178" spans="5:12" ht="23.45" customHeight="1" x14ac:dyDescent="0.25">
      <c r="E2178"/>
      <c r="L2178"/>
    </row>
    <row r="2179" spans="5:12" ht="23.45" customHeight="1" x14ac:dyDescent="0.25">
      <c r="E2179"/>
      <c r="L2179"/>
    </row>
    <row r="2180" spans="5:12" ht="23.45" customHeight="1" x14ac:dyDescent="0.25">
      <c r="E2180"/>
      <c r="L2180"/>
    </row>
    <row r="2181" spans="5:12" ht="23.45" customHeight="1" x14ac:dyDescent="0.25">
      <c r="E2181"/>
      <c r="L2181"/>
    </row>
    <row r="2182" spans="5:12" ht="23.45" customHeight="1" x14ac:dyDescent="0.25">
      <c r="E2182"/>
      <c r="L2182"/>
    </row>
    <row r="2183" spans="5:12" ht="23.45" customHeight="1" x14ac:dyDescent="0.25">
      <c r="E2183"/>
      <c r="L2183"/>
    </row>
    <row r="2184" spans="5:12" ht="23.45" customHeight="1" x14ac:dyDescent="0.25">
      <c r="E2184"/>
      <c r="L2184"/>
    </row>
    <row r="2185" spans="5:12" ht="23.45" customHeight="1" x14ac:dyDescent="0.25">
      <c r="E2185"/>
      <c r="L2185"/>
    </row>
    <row r="2186" spans="5:12" ht="23.45" customHeight="1" x14ac:dyDescent="0.25">
      <c r="E2186"/>
      <c r="L2186"/>
    </row>
    <row r="2187" spans="5:12" ht="23.45" customHeight="1" x14ac:dyDescent="0.25">
      <c r="E2187"/>
      <c r="L2187"/>
    </row>
    <row r="2188" spans="5:12" ht="23.45" customHeight="1" x14ac:dyDescent="0.25">
      <c r="E2188"/>
      <c r="L2188"/>
    </row>
    <row r="2189" spans="5:12" ht="23.45" customHeight="1" x14ac:dyDescent="0.25">
      <c r="E2189"/>
      <c r="L2189"/>
    </row>
    <row r="2190" spans="5:12" ht="23.45" customHeight="1" x14ac:dyDescent="0.25">
      <c r="E2190"/>
      <c r="L2190"/>
    </row>
    <row r="2191" spans="5:12" ht="23.45" customHeight="1" x14ac:dyDescent="0.25">
      <c r="E2191"/>
      <c r="L2191"/>
    </row>
    <row r="2192" spans="5:12" ht="23.45" customHeight="1" x14ac:dyDescent="0.25">
      <c r="E2192"/>
      <c r="L2192"/>
    </row>
    <row r="2193" spans="5:12" ht="23.45" customHeight="1" x14ac:dyDescent="0.25">
      <c r="E2193"/>
      <c r="L2193"/>
    </row>
    <row r="2194" spans="5:12" ht="23.45" customHeight="1" x14ac:dyDescent="0.25">
      <c r="E2194"/>
      <c r="L2194"/>
    </row>
    <row r="2195" spans="5:12" ht="23.45" customHeight="1" x14ac:dyDescent="0.25">
      <c r="E2195"/>
      <c r="L2195"/>
    </row>
    <row r="2196" spans="5:12" ht="23.45" customHeight="1" x14ac:dyDescent="0.25">
      <c r="E2196"/>
      <c r="L2196"/>
    </row>
    <row r="2197" spans="5:12" ht="23.45" customHeight="1" x14ac:dyDescent="0.25">
      <c r="E2197"/>
      <c r="L2197"/>
    </row>
    <row r="2198" spans="5:12" ht="23.45" customHeight="1" x14ac:dyDescent="0.25">
      <c r="E2198"/>
      <c r="L2198"/>
    </row>
    <row r="2199" spans="5:12" ht="23.45" customHeight="1" x14ac:dyDescent="0.25">
      <c r="E2199"/>
      <c r="L2199"/>
    </row>
    <row r="2200" spans="5:12" ht="23.45" customHeight="1" x14ac:dyDescent="0.25">
      <c r="E2200"/>
      <c r="L2200"/>
    </row>
    <row r="2201" spans="5:12" ht="23.45" customHeight="1" x14ac:dyDescent="0.25">
      <c r="E2201"/>
      <c r="L2201"/>
    </row>
    <row r="2202" spans="5:12" ht="23.45" customHeight="1" x14ac:dyDescent="0.25">
      <c r="E2202"/>
      <c r="L2202"/>
    </row>
    <row r="2203" spans="5:12" ht="23.45" customHeight="1" x14ac:dyDescent="0.25">
      <c r="E2203"/>
      <c r="L2203"/>
    </row>
    <row r="2204" spans="5:12" ht="23.45" customHeight="1" x14ac:dyDescent="0.25">
      <c r="E2204"/>
      <c r="L2204"/>
    </row>
    <row r="2205" spans="5:12" ht="23.45" customHeight="1" x14ac:dyDescent="0.25">
      <c r="E2205"/>
      <c r="L2205"/>
    </row>
    <row r="2206" spans="5:12" ht="23.45" customHeight="1" x14ac:dyDescent="0.25">
      <c r="E2206"/>
      <c r="L2206"/>
    </row>
    <row r="2207" spans="5:12" ht="23.45" customHeight="1" x14ac:dyDescent="0.25">
      <c r="E2207"/>
      <c r="L2207"/>
    </row>
    <row r="2208" spans="5:12" ht="23.45" customHeight="1" x14ac:dyDescent="0.25">
      <c r="E2208"/>
      <c r="L2208"/>
    </row>
    <row r="2209" spans="5:12" ht="23.45" customHeight="1" x14ac:dyDescent="0.25">
      <c r="E2209"/>
      <c r="L2209"/>
    </row>
    <row r="2210" spans="5:12" ht="23.45" customHeight="1" x14ac:dyDescent="0.25">
      <c r="E2210"/>
      <c r="L2210"/>
    </row>
    <row r="2211" spans="5:12" ht="23.45" customHeight="1" x14ac:dyDescent="0.25">
      <c r="E2211"/>
      <c r="L2211"/>
    </row>
    <row r="2212" spans="5:12" ht="23.45" customHeight="1" x14ac:dyDescent="0.25">
      <c r="E2212"/>
      <c r="L2212"/>
    </row>
    <row r="2213" spans="5:12" ht="23.45" customHeight="1" x14ac:dyDescent="0.25">
      <c r="E2213"/>
      <c r="L2213"/>
    </row>
    <row r="2214" spans="5:12" ht="23.45" customHeight="1" x14ac:dyDescent="0.25">
      <c r="E2214"/>
      <c r="L2214"/>
    </row>
    <row r="2215" spans="5:12" ht="23.45" customHeight="1" x14ac:dyDescent="0.25">
      <c r="E2215"/>
      <c r="L2215"/>
    </row>
    <row r="2216" spans="5:12" ht="23.45" customHeight="1" x14ac:dyDescent="0.25">
      <c r="E2216"/>
      <c r="L2216"/>
    </row>
    <row r="2217" spans="5:12" ht="23.45" customHeight="1" x14ac:dyDescent="0.25">
      <c r="E2217"/>
      <c r="L2217"/>
    </row>
    <row r="2218" spans="5:12" ht="23.45" customHeight="1" x14ac:dyDescent="0.25">
      <c r="E2218"/>
      <c r="L2218"/>
    </row>
    <row r="2219" spans="5:12" ht="23.45" customHeight="1" x14ac:dyDescent="0.25">
      <c r="E2219"/>
      <c r="L2219"/>
    </row>
    <row r="2220" spans="5:12" ht="23.45" customHeight="1" x14ac:dyDescent="0.25">
      <c r="E2220"/>
      <c r="L2220"/>
    </row>
    <row r="2221" spans="5:12" ht="23.45" customHeight="1" x14ac:dyDescent="0.25">
      <c r="E2221"/>
      <c r="L2221"/>
    </row>
    <row r="2222" spans="5:12" ht="23.45" customHeight="1" x14ac:dyDescent="0.25">
      <c r="E2222"/>
      <c r="L2222"/>
    </row>
    <row r="2223" spans="5:12" ht="23.45" customHeight="1" x14ac:dyDescent="0.25">
      <c r="E2223"/>
      <c r="L2223"/>
    </row>
    <row r="2224" spans="5:12" ht="23.45" customHeight="1" x14ac:dyDescent="0.25">
      <c r="E2224"/>
      <c r="L2224"/>
    </row>
    <row r="2225" spans="5:12" ht="23.45" customHeight="1" x14ac:dyDescent="0.25">
      <c r="E2225"/>
      <c r="L2225"/>
    </row>
    <row r="2226" spans="5:12" ht="23.45" customHeight="1" x14ac:dyDescent="0.25">
      <c r="E2226"/>
      <c r="L2226"/>
    </row>
    <row r="2227" spans="5:12" ht="23.45" customHeight="1" x14ac:dyDescent="0.25">
      <c r="E2227"/>
      <c r="L2227"/>
    </row>
    <row r="2228" spans="5:12" ht="23.45" customHeight="1" x14ac:dyDescent="0.25">
      <c r="E2228"/>
      <c r="L2228"/>
    </row>
    <row r="2229" spans="5:12" ht="23.45" customHeight="1" x14ac:dyDescent="0.25">
      <c r="E2229"/>
      <c r="L2229"/>
    </row>
    <row r="2230" spans="5:12" ht="23.45" customHeight="1" x14ac:dyDescent="0.25">
      <c r="E2230"/>
      <c r="L2230"/>
    </row>
    <row r="2231" spans="5:12" ht="23.45" customHeight="1" x14ac:dyDescent="0.25">
      <c r="E2231"/>
      <c r="L2231"/>
    </row>
    <row r="2232" spans="5:12" ht="23.45" customHeight="1" x14ac:dyDescent="0.25">
      <c r="E2232"/>
      <c r="L2232"/>
    </row>
    <row r="2233" spans="5:12" ht="23.45" customHeight="1" x14ac:dyDescent="0.25">
      <c r="E2233"/>
      <c r="L2233"/>
    </row>
    <row r="2234" spans="5:12" ht="23.45" customHeight="1" x14ac:dyDescent="0.25">
      <c r="E2234"/>
      <c r="L2234"/>
    </row>
    <row r="2235" spans="5:12" ht="23.45" customHeight="1" x14ac:dyDescent="0.25">
      <c r="E2235"/>
      <c r="L2235"/>
    </row>
    <row r="2236" spans="5:12" ht="23.45" customHeight="1" x14ac:dyDescent="0.25">
      <c r="E2236"/>
      <c r="L2236"/>
    </row>
    <row r="2237" spans="5:12" ht="23.45" customHeight="1" x14ac:dyDescent="0.25">
      <c r="E2237"/>
      <c r="L2237"/>
    </row>
    <row r="2238" spans="5:12" ht="23.45" customHeight="1" x14ac:dyDescent="0.25">
      <c r="E2238"/>
      <c r="L2238"/>
    </row>
    <row r="2239" spans="5:12" ht="23.45" customHeight="1" x14ac:dyDescent="0.25">
      <c r="E2239"/>
      <c r="L2239"/>
    </row>
    <row r="2240" spans="5:12" ht="23.45" customHeight="1" x14ac:dyDescent="0.25">
      <c r="E2240"/>
      <c r="L2240"/>
    </row>
    <row r="2241" spans="5:12" ht="23.45" customHeight="1" x14ac:dyDescent="0.25">
      <c r="E2241"/>
      <c r="L2241"/>
    </row>
    <row r="2242" spans="5:12" ht="23.45" customHeight="1" x14ac:dyDescent="0.25">
      <c r="E2242"/>
      <c r="L2242"/>
    </row>
    <row r="2243" spans="5:12" ht="23.45" customHeight="1" x14ac:dyDescent="0.25">
      <c r="E2243"/>
      <c r="L2243"/>
    </row>
    <row r="2244" spans="5:12" ht="23.45" customHeight="1" x14ac:dyDescent="0.25">
      <c r="E2244"/>
      <c r="L2244"/>
    </row>
    <row r="2245" spans="5:12" ht="23.45" customHeight="1" x14ac:dyDescent="0.25">
      <c r="E2245"/>
      <c r="L2245"/>
    </row>
    <row r="2246" spans="5:12" ht="23.45" customHeight="1" x14ac:dyDescent="0.25">
      <c r="E2246"/>
      <c r="L2246"/>
    </row>
    <row r="2247" spans="5:12" ht="23.45" customHeight="1" x14ac:dyDescent="0.25">
      <c r="E2247"/>
      <c r="L2247"/>
    </row>
    <row r="2248" spans="5:12" ht="23.45" customHeight="1" x14ac:dyDescent="0.25">
      <c r="E2248"/>
      <c r="L2248"/>
    </row>
    <row r="2249" spans="5:12" ht="23.45" customHeight="1" x14ac:dyDescent="0.25">
      <c r="E2249"/>
      <c r="L2249"/>
    </row>
    <row r="2250" spans="5:12" ht="23.45" customHeight="1" x14ac:dyDescent="0.25">
      <c r="E2250"/>
      <c r="L2250"/>
    </row>
    <row r="2251" spans="5:12" ht="23.45" customHeight="1" x14ac:dyDescent="0.25">
      <c r="E2251"/>
      <c r="L2251"/>
    </row>
    <row r="2252" spans="5:12" ht="23.45" customHeight="1" x14ac:dyDescent="0.25">
      <c r="E2252"/>
      <c r="L2252"/>
    </row>
    <row r="2253" spans="5:12" ht="23.45" customHeight="1" x14ac:dyDescent="0.25">
      <c r="E2253"/>
      <c r="L2253"/>
    </row>
    <row r="2254" spans="5:12" ht="23.45" customHeight="1" x14ac:dyDescent="0.25">
      <c r="E2254"/>
      <c r="L2254"/>
    </row>
    <row r="2255" spans="5:12" ht="23.45" customHeight="1" x14ac:dyDescent="0.25">
      <c r="E2255"/>
      <c r="L2255"/>
    </row>
    <row r="2256" spans="5:12" ht="23.45" customHeight="1" x14ac:dyDescent="0.25">
      <c r="E2256"/>
      <c r="L2256"/>
    </row>
    <row r="2257" spans="5:12" ht="23.45" customHeight="1" x14ac:dyDescent="0.25">
      <c r="E2257"/>
      <c r="L2257"/>
    </row>
    <row r="2258" spans="5:12" ht="23.45" customHeight="1" x14ac:dyDescent="0.25">
      <c r="E2258"/>
      <c r="L2258"/>
    </row>
    <row r="2259" spans="5:12" ht="23.45" customHeight="1" x14ac:dyDescent="0.25">
      <c r="E2259"/>
      <c r="L2259"/>
    </row>
    <row r="2260" spans="5:12" ht="23.45" customHeight="1" x14ac:dyDescent="0.25">
      <c r="E2260"/>
      <c r="L2260"/>
    </row>
    <row r="2261" spans="5:12" ht="23.45" customHeight="1" x14ac:dyDescent="0.25">
      <c r="E2261"/>
      <c r="L2261"/>
    </row>
    <row r="2262" spans="5:12" ht="23.45" customHeight="1" x14ac:dyDescent="0.25">
      <c r="E2262"/>
      <c r="L2262"/>
    </row>
    <row r="2263" spans="5:12" ht="23.45" customHeight="1" x14ac:dyDescent="0.25">
      <c r="E2263"/>
      <c r="L2263"/>
    </row>
    <row r="2264" spans="5:12" ht="23.45" customHeight="1" x14ac:dyDescent="0.25">
      <c r="E2264"/>
      <c r="L2264"/>
    </row>
    <row r="2265" spans="5:12" ht="23.45" customHeight="1" x14ac:dyDescent="0.25">
      <c r="E2265"/>
      <c r="L2265"/>
    </row>
    <row r="2266" spans="5:12" ht="23.45" customHeight="1" x14ac:dyDescent="0.25">
      <c r="E2266"/>
      <c r="L2266"/>
    </row>
    <row r="2267" spans="5:12" ht="23.45" customHeight="1" x14ac:dyDescent="0.25">
      <c r="E2267"/>
      <c r="L2267"/>
    </row>
    <row r="2268" spans="5:12" ht="23.45" customHeight="1" x14ac:dyDescent="0.25">
      <c r="E2268"/>
      <c r="L2268"/>
    </row>
    <row r="2269" spans="5:12" ht="23.45" customHeight="1" x14ac:dyDescent="0.25">
      <c r="E2269"/>
      <c r="L2269"/>
    </row>
    <row r="2270" spans="5:12" ht="23.45" customHeight="1" x14ac:dyDescent="0.25">
      <c r="E2270"/>
      <c r="L2270"/>
    </row>
    <row r="2271" spans="5:12" ht="23.45" customHeight="1" x14ac:dyDescent="0.25">
      <c r="E2271"/>
      <c r="L2271"/>
    </row>
    <row r="2272" spans="5:12" ht="23.45" customHeight="1" x14ac:dyDescent="0.25">
      <c r="E2272"/>
      <c r="L2272"/>
    </row>
    <row r="2273" spans="5:12" ht="23.45" customHeight="1" x14ac:dyDescent="0.25">
      <c r="E2273"/>
      <c r="L2273"/>
    </row>
    <row r="2274" spans="5:12" ht="23.45" customHeight="1" x14ac:dyDescent="0.25">
      <c r="E2274"/>
      <c r="L2274"/>
    </row>
    <row r="2275" spans="5:12" ht="23.45" customHeight="1" x14ac:dyDescent="0.25">
      <c r="E2275"/>
      <c r="L2275"/>
    </row>
    <row r="2276" spans="5:12" ht="23.45" customHeight="1" x14ac:dyDescent="0.25">
      <c r="E2276"/>
      <c r="L2276"/>
    </row>
    <row r="2277" spans="5:12" ht="23.45" customHeight="1" x14ac:dyDescent="0.25">
      <c r="E2277"/>
      <c r="L2277"/>
    </row>
    <row r="2278" spans="5:12" ht="23.45" customHeight="1" x14ac:dyDescent="0.25">
      <c r="E2278"/>
      <c r="L2278"/>
    </row>
    <row r="2279" spans="5:12" ht="23.45" customHeight="1" x14ac:dyDescent="0.25">
      <c r="E2279"/>
      <c r="L2279"/>
    </row>
    <row r="2280" spans="5:12" ht="23.45" customHeight="1" x14ac:dyDescent="0.25">
      <c r="E2280"/>
      <c r="L2280"/>
    </row>
    <row r="2281" spans="5:12" ht="23.45" customHeight="1" x14ac:dyDescent="0.25">
      <c r="E2281"/>
      <c r="L2281"/>
    </row>
    <row r="2282" spans="5:12" ht="23.45" customHeight="1" x14ac:dyDescent="0.25">
      <c r="E2282"/>
      <c r="L2282"/>
    </row>
    <row r="2283" spans="5:12" ht="23.45" customHeight="1" x14ac:dyDescent="0.25">
      <c r="E2283"/>
      <c r="L2283"/>
    </row>
    <row r="2284" spans="5:12" ht="23.45" customHeight="1" x14ac:dyDescent="0.25">
      <c r="E2284"/>
      <c r="L2284"/>
    </row>
    <row r="2285" spans="5:12" ht="23.45" customHeight="1" x14ac:dyDescent="0.25">
      <c r="E2285"/>
      <c r="L2285"/>
    </row>
    <row r="2286" spans="5:12" ht="23.45" customHeight="1" x14ac:dyDescent="0.25">
      <c r="E2286"/>
      <c r="L2286"/>
    </row>
    <row r="2287" spans="5:12" ht="23.45" customHeight="1" x14ac:dyDescent="0.25">
      <c r="E2287"/>
      <c r="L2287"/>
    </row>
    <row r="2288" spans="5:12" ht="23.45" customHeight="1" x14ac:dyDescent="0.25">
      <c r="E2288"/>
      <c r="L2288"/>
    </row>
    <row r="2289" spans="5:12" ht="23.45" customHeight="1" x14ac:dyDescent="0.25">
      <c r="E2289"/>
      <c r="L2289"/>
    </row>
    <row r="2290" spans="5:12" ht="23.45" customHeight="1" x14ac:dyDescent="0.25">
      <c r="E2290"/>
      <c r="L2290"/>
    </row>
    <row r="2291" spans="5:12" ht="23.45" customHeight="1" x14ac:dyDescent="0.25">
      <c r="E2291"/>
      <c r="L2291"/>
    </row>
    <row r="2292" spans="5:12" ht="23.45" customHeight="1" x14ac:dyDescent="0.25">
      <c r="E2292"/>
      <c r="L2292"/>
    </row>
    <row r="2293" spans="5:12" ht="23.45" customHeight="1" x14ac:dyDescent="0.25">
      <c r="E2293"/>
      <c r="L2293"/>
    </row>
    <row r="2294" spans="5:12" ht="23.45" customHeight="1" x14ac:dyDescent="0.25">
      <c r="E2294"/>
      <c r="L2294"/>
    </row>
    <row r="2295" spans="5:12" ht="23.45" customHeight="1" x14ac:dyDescent="0.25">
      <c r="E2295"/>
      <c r="L2295"/>
    </row>
    <row r="2296" spans="5:12" ht="23.45" customHeight="1" x14ac:dyDescent="0.25">
      <c r="E2296"/>
      <c r="L2296"/>
    </row>
    <row r="2297" spans="5:12" ht="23.45" customHeight="1" x14ac:dyDescent="0.25">
      <c r="E2297"/>
      <c r="L2297"/>
    </row>
    <row r="2298" spans="5:12" ht="23.45" customHeight="1" x14ac:dyDescent="0.25">
      <c r="E2298"/>
      <c r="L2298"/>
    </row>
    <row r="2299" spans="5:12" ht="23.45" customHeight="1" x14ac:dyDescent="0.25">
      <c r="E2299"/>
      <c r="L2299"/>
    </row>
    <row r="2300" spans="5:12" ht="23.45" customHeight="1" x14ac:dyDescent="0.25">
      <c r="E2300"/>
      <c r="L2300"/>
    </row>
    <row r="2301" spans="5:12" ht="23.45" customHeight="1" x14ac:dyDescent="0.25">
      <c r="E2301"/>
      <c r="L2301"/>
    </row>
    <row r="2302" spans="5:12" ht="23.45" customHeight="1" x14ac:dyDescent="0.25">
      <c r="E2302"/>
      <c r="L2302"/>
    </row>
    <row r="2303" spans="5:12" ht="23.45" customHeight="1" x14ac:dyDescent="0.25">
      <c r="E2303"/>
      <c r="L2303"/>
    </row>
    <row r="2304" spans="5:12" ht="23.45" customHeight="1" x14ac:dyDescent="0.25">
      <c r="E2304"/>
      <c r="L2304"/>
    </row>
    <row r="2305" spans="5:12" ht="23.45" customHeight="1" x14ac:dyDescent="0.25">
      <c r="E2305"/>
      <c r="L2305"/>
    </row>
    <row r="2306" spans="5:12" ht="23.45" customHeight="1" x14ac:dyDescent="0.25">
      <c r="E2306"/>
      <c r="L2306"/>
    </row>
    <row r="2307" spans="5:12" ht="23.45" customHeight="1" x14ac:dyDescent="0.25">
      <c r="E2307"/>
      <c r="L2307"/>
    </row>
    <row r="2308" spans="5:12" ht="23.45" customHeight="1" x14ac:dyDescent="0.25">
      <c r="E2308"/>
      <c r="L2308"/>
    </row>
    <row r="2309" spans="5:12" ht="23.45" customHeight="1" x14ac:dyDescent="0.25">
      <c r="E2309"/>
      <c r="L2309"/>
    </row>
    <row r="2310" spans="5:12" ht="23.45" customHeight="1" x14ac:dyDescent="0.25">
      <c r="E2310"/>
      <c r="L2310"/>
    </row>
    <row r="2311" spans="5:12" ht="23.45" customHeight="1" x14ac:dyDescent="0.25">
      <c r="E2311"/>
      <c r="L2311"/>
    </row>
    <row r="2312" spans="5:12" ht="23.45" customHeight="1" x14ac:dyDescent="0.25">
      <c r="E2312"/>
      <c r="L2312"/>
    </row>
    <row r="2313" spans="5:12" ht="23.45" customHeight="1" x14ac:dyDescent="0.25">
      <c r="E2313"/>
      <c r="L2313"/>
    </row>
    <row r="2314" spans="5:12" ht="23.45" customHeight="1" x14ac:dyDescent="0.25">
      <c r="E2314"/>
      <c r="L2314"/>
    </row>
    <row r="2315" spans="5:12" ht="23.45" customHeight="1" x14ac:dyDescent="0.25">
      <c r="E2315"/>
      <c r="L2315"/>
    </row>
    <row r="2316" spans="5:12" ht="23.45" customHeight="1" x14ac:dyDescent="0.25">
      <c r="E2316"/>
      <c r="L2316"/>
    </row>
    <row r="2317" spans="5:12" ht="23.45" customHeight="1" x14ac:dyDescent="0.25">
      <c r="E2317"/>
      <c r="L2317"/>
    </row>
    <row r="2318" spans="5:12" ht="23.45" customHeight="1" x14ac:dyDescent="0.25">
      <c r="E2318"/>
      <c r="L2318"/>
    </row>
    <row r="2319" spans="5:12" ht="23.45" customHeight="1" x14ac:dyDescent="0.25">
      <c r="E2319"/>
      <c r="L2319"/>
    </row>
    <row r="2320" spans="5:12" ht="23.45" customHeight="1" x14ac:dyDescent="0.25">
      <c r="E2320"/>
      <c r="L2320"/>
    </row>
    <row r="2321" spans="5:12" ht="23.45" customHeight="1" x14ac:dyDescent="0.25">
      <c r="E2321"/>
      <c r="L2321"/>
    </row>
    <row r="2322" spans="5:12" ht="23.45" customHeight="1" x14ac:dyDescent="0.25">
      <c r="E2322"/>
      <c r="L2322"/>
    </row>
    <row r="2323" spans="5:12" ht="23.45" customHeight="1" x14ac:dyDescent="0.25">
      <c r="E2323"/>
      <c r="L2323"/>
    </row>
    <row r="2324" spans="5:12" ht="23.45" customHeight="1" x14ac:dyDescent="0.25">
      <c r="E2324"/>
      <c r="L2324"/>
    </row>
    <row r="2325" spans="5:12" ht="23.45" customHeight="1" x14ac:dyDescent="0.25">
      <c r="E2325"/>
      <c r="L2325"/>
    </row>
    <row r="2326" spans="5:12" ht="23.45" customHeight="1" x14ac:dyDescent="0.25">
      <c r="E2326"/>
      <c r="L2326"/>
    </row>
    <row r="2327" spans="5:12" ht="23.45" customHeight="1" x14ac:dyDescent="0.25">
      <c r="E2327"/>
      <c r="L2327"/>
    </row>
    <row r="2328" spans="5:12" ht="23.45" customHeight="1" x14ac:dyDescent="0.25">
      <c r="E2328"/>
      <c r="L2328"/>
    </row>
    <row r="2329" spans="5:12" ht="23.45" customHeight="1" x14ac:dyDescent="0.25">
      <c r="E2329"/>
      <c r="L2329"/>
    </row>
    <row r="2330" spans="5:12" ht="23.45" customHeight="1" x14ac:dyDescent="0.25">
      <c r="E2330"/>
      <c r="L2330"/>
    </row>
    <row r="2331" spans="5:12" ht="23.45" customHeight="1" x14ac:dyDescent="0.25">
      <c r="E2331"/>
      <c r="L2331"/>
    </row>
    <row r="2332" spans="5:12" ht="23.45" customHeight="1" x14ac:dyDescent="0.25">
      <c r="E2332"/>
      <c r="L2332"/>
    </row>
    <row r="2333" spans="5:12" ht="23.45" customHeight="1" x14ac:dyDescent="0.25">
      <c r="E2333"/>
      <c r="L2333"/>
    </row>
    <row r="2334" spans="5:12" ht="23.45" customHeight="1" x14ac:dyDescent="0.25">
      <c r="E2334"/>
      <c r="L2334"/>
    </row>
    <row r="2335" spans="5:12" ht="23.45" customHeight="1" x14ac:dyDescent="0.25">
      <c r="E2335"/>
      <c r="L2335"/>
    </row>
    <row r="2336" spans="5:12" ht="23.45" customHeight="1" x14ac:dyDescent="0.25">
      <c r="E2336"/>
      <c r="L2336"/>
    </row>
    <row r="2337" spans="5:12" ht="23.45" customHeight="1" x14ac:dyDescent="0.25">
      <c r="E2337"/>
      <c r="L2337"/>
    </row>
    <row r="2338" spans="5:12" ht="23.45" customHeight="1" x14ac:dyDescent="0.25">
      <c r="E2338"/>
      <c r="L2338"/>
    </row>
    <row r="2339" spans="5:12" ht="23.45" customHeight="1" x14ac:dyDescent="0.25">
      <c r="E2339"/>
      <c r="L2339"/>
    </row>
    <row r="2340" spans="5:12" ht="23.45" customHeight="1" x14ac:dyDescent="0.25">
      <c r="E2340"/>
      <c r="L2340"/>
    </row>
    <row r="2341" spans="5:12" ht="23.45" customHeight="1" x14ac:dyDescent="0.25">
      <c r="E2341"/>
      <c r="L2341"/>
    </row>
    <row r="2342" spans="5:12" ht="23.45" customHeight="1" x14ac:dyDescent="0.25">
      <c r="E2342"/>
      <c r="L2342"/>
    </row>
    <row r="2343" spans="5:12" ht="23.45" customHeight="1" x14ac:dyDescent="0.25">
      <c r="E2343"/>
      <c r="L2343"/>
    </row>
    <row r="2344" spans="5:12" ht="23.45" customHeight="1" x14ac:dyDescent="0.25">
      <c r="E2344"/>
      <c r="L2344"/>
    </row>
    <row r="2345" spans="5:12" ht="23.45" customHeight="1" x14ac:dyDescent="0.25">
      <c r="E2345"/>
      <c r="L2345"/>
    </row>
    <row r="2346" spans="5:12" ht="23.45" customHeight="1" x14ac:dyDescent="0.25">
      <c r="E2346"/>
      <c r="L2346"/>
    </row>
    <row r="2347" spans="5:12" ht="23.45" customHeight="1" x14ac:dyDescent="0.25">
      <c r="E2347"/>
      <c r="L2347"/>
    </row>
    <row r="2348" spans="5:12" ht="23.45" customHeight="1" x14ac:dyDescent="0.25">
      <c r="E2348"/>
      <c r="L2348"/>
    </row>
    <row r="2349" spans="5:12" ht="23.45" customHeight="1" x14ac:dyDescent="0.25">
      <c r="E2349"/>
      <c r="L2349"/>
    </row>
    <row r="2350" spans="5:12" ht="23.45" customHeight="1" x14ac:dyDescent="0.25">
      <c r="E2350"/>
      <c r="L2350"/>
    </row>
    <row r="2351" spans="5:12" ht="23.45" customHeight="1" x14ac:dyDescent="0.25">
      <c r="E2351"/>
      <c r="L2351"/>
    </row>
    <row r="2352" spans="5:12" ht="23.45" customHeight="1" x14ac:dyDescent="0.25">
      <c r="E2352"/>
      <c r="L2352"/>
    </row>
    <row r="2353" spans="5:12" ht="23.45" customHeight="1" x14ac:dyDescent="0.25">
      <c r="E2353"/>
      <c r="L2353"/>
    </row>
    <row r="2354" spans="5:12" ht="23.45" customHeight="1" x14ac:dyDescent="0.25">
      <c r="E2354"/>
      <c r="L2354"/>
    </row>
    <row r="2355" spans="5:12" ht="23.45" customHeight="1" x14ac:dyDescent="0.25">
      <c r="E2355"/>
      <c r="L2355"/>
    </row>
    <row r="2356" spans="5:12" ht="23.45" customHeight="1" x14ac:dyDescent="0.25">
      <c r="E2356"/>
      <c r="L2356"/>
    </row>
    <row r="2357" spans="5:12" ht="23.45" customHeight="1" x14ac:dyDescent="0.25">
      <c r="E2357"/>
      <c r="L2357"/>
    </row>
    <row r="2358" spans="5:12" ht="23.45" customHeight="1" x14ac:dyDescent="0.25">
      <c r="E2358"/>
      <c r="L2358"/>
    </row>
    <row r="2359" spans="5:12" ht="23.45" customHeight="1" x14ac:dyDescent="0.25">
      <c r="E2359"/>
      <c r="L2359"/>
    </row>
    <row r="2360" spans="5:12" ht="23.45" customHeight="1" x14ac:dyDescent="0.25">
      <c r="E2360"/>
      <c r="L2360"/>
    </row>
    <row r="2361" spans="5:12" ht="23.45" customHeight="1" x14ac:dyDescent="0.25">
      <c r="E2361"/>
      <c r="L2361"/>
    </row>
    <row r="2362" spans="5:12" ht="23.45" customHeight="1" x14ac:dyDescent="0.25">
      <c r="E2362"/>
      <c r="L2362"/>
    </row>
    <row r="2363" spans="5:12" ht="23.45" customHeight="1" x14ac:dyDescent="0.25">
      <c r="E2363"/>
      <c r="L2363"/>
    </row>
    <row r="2364" spans="5:12" ht="23.45" customHeight="1" x14ac:dyDescent="0.25">
      <c r="E2364"/>
      <c r="L2364"/>
    </row>
    <row r="2365" spans="5:12" ht="23.45" customHeight="1" x14ac:dyDescent="0.25">
      <c r="E2365"/>
      <c r="L2365"/>
    </row>
    <row r="2366" spans="5:12" ht="23.45" customHeight="1" x14ac:dyDescent="0.25">
      <c r="E2366"/>
      <c r="L2366"/>
    </row>
    <row r="2367" spans="5:12" ht="23.45" customHeight="1" x14ac:dyDescent="0.25">
      <c r="E2367"/>
      <c r="L2367"/>
    </row>
    <row r="2368" spans="5:12" ht="23.45" customHeight="1" x14ac:dyDescent="0.25">
      <c r="E2368"/>
      <c r="L2368"/>
    </row>
    <row r="2369" spans="5:12" ht="23.45" customHeight="1" x14ac:dyDescent="0.25">
      <c r="E2369"/>
      <c r="L2369"/>
    </row>
    <row r="2370" spans="5:12" ht="23.45" customHeight="1" x14ac:dyDescent="0.25">
      <c r="E2370"/>
      <c r="L2370"/>
    </row>
    <row r="2371" spans="5:12" ht="23.45" customHeight="1" x14ac:dyDescent="0.25">
      <c r="E2371"/>
      <c r="L2371"/>
    </row>
    <row r="2372" spans="5:12" ht="23.45" customHeight="1" x14ac:dyDescent="0.25">
      <c r="E2372"/>
      <c r="L2372"/>
    </row>
    <row r="2373" spans="5:12" ht="23.45" customHeight="1" x14ac:dyDescent="0.25">
      <c r="E2373"/>
      <c r="L2373"/>
    </row>
    <row r="2374" spans="5:12" ht="23.45" customHeight="1" x14ac:dyDescent="0.25">
      <c r="E2374"/>
      <c r="L2374"/>
    </row>
    <row r="2375" spans="5:12" ht="23.45" customHeight="1" x14ac:dyDescent="0.25">
      <c r="E2375"/>
      <c r="L2375"/>
    </row>
    <row r="2376" spans="5:12" ht="23.45" customHeight="1" x14ac:dyDescent="0.25">
      <c r="E2376"/>
      <c r="L2376"/>
    </row>
    <row r="2377" spans="5:12" ht="23.45" customHeight="1" x14ac:dyDescent="0.25">
      <c r="E2377"/>
      <c r="L2377"/>
    </row>
    <row r="2378" spans="5:12" ht="23.45" customHeight="1" x14ac:dyDescent="0.25">
      <c r="E2378"/>
      <c r="L2378"/>
    </row>
    <row r="2379" spans="5:12" ht="23.45" customHeight="1" x14ac:dyDescent="0.25">
      <c r="E2379"/>
      <c r="L2379"/>
    </row>
    <row r="2380" spans="5:12" ht="23.45" customHeight="1" x14ac:dyDescent="0.25">
      <c r="E2380"/>
      <c r="L2380"/>
    </row>
    <row r="2381" spans="5:12" ht="23.45" customHeight="1" x14ac:dyDescent="0.25">
      <c r="E2381"/>
      <c r="L2381"/>
    </row>
    <row r="2382" spans="5:12" ht="23.45" customHeight="1" x14ac:dyDescent="0.25">
      <c r="E2382"/>
      <c r="L2382"/>
    </row>
    <row r="2383" spans="5:12" ht="23.45" customHeight="1" x14ac:dyDescent="0.25">
      <c r="E2383"/>
      <c r="L2383"/>
    </row>
    <row r="2384" spans="5:12" ht="23.45" customHeight="1" x14ac:dyDescent="0.25">
      <c r="E2384"/>
      <c r="L2384"/>
    </row>
    <row r="2385" spans="5:12" ht="23.45" customHeight="1" x14ac:dyDescent="0.25">
      <c r="E2385"/>
      <c r="L2385"/>
    </row>
    <row r="2386" spans="5:12" ht="23.45" customHeight="1" x14ac:dyDescent="0.25">
      <c r="E2386"/>
      <c r="L2386"/>
    </row>
    <row r="2387" spans="5:12" ht="23.45" customHeight="1" x14ac:dyDescent="0.25">
      <c r="E2387"/>
      <c r="L2387"/>
    </row>
    <row r="2388" spans="5:12" ht="23.45" customHeight="1" x14ac:dyDescent="0.25">
      <c r="E2388"/>
      <c r="L2388"/>
    </row>
    <row r="2389" spans="5:12" ht="23.45" customHeight="1" x14ac:dyDescent="0.25">
      <c r="E2389"/>
      <c r="L2389"/>
    </row>
    <row r="2390" spans="5:12" ht="23.45" customHeight="1" x14ac:dyDescent="0.25">
      <c r="E2390"/>
      <c r="L2390"/>
    </row>
    <row r="2391" spans="5:12" ht="23.45" customHeight="1" x14ac:dyDescent="0.25">
      <c r="E2391"/>
      <c r="L2391"/>
    </row>
    <row r="2392" spans="5:12" ht="23.45" customHeight="1" x14ac:dyDescent="0.25">
      <c r="E2392"/>
      <c r="L2392"/>
    </row>
    <row r="2393" spans="5:12" ht="23.45" customHeight="1" x14ac:dyDescent="0.25">
      <c r="E2393"/>
      <c r="L2393"/>
    </row>
    <row r="2394" spans="5:12" ht="23.45" customHeight="1" x14ac:dyDescent="0.25">
      <c r="E2394"/>
      <c r="L2394"/>
    </row>
    <row r="2395" spans="5:12" ht="23.45" customHeight="1" x14ac:dyDescent="0.25">
      <c r="E2395"/>
      <c r="L2395"/>
    </row>
    <row r="2396" spans="5:12" ht="23.45" customHeight="1" x14ac:dyDescent="0.25">
      <c r="E2396"/>
      <c r="L2396"/>
    </row>
    <row r="2397" spans="5:12" ht="23.45" customHeight="1" x14ac:dyDescent="0.25">
      <c r="E2397"/>
      <c r="L2397"/>
    </row>
    <row r="2398" spans="5:12" ht="23.45" customHeight="1" x14ac:dyDescent="0.25">
      <c r="E2398"/>
      <c r="L2398"/>
    </row>
    <row r="2399" spans="5:12" ht="23.45" customHeight="1" x14ac:dyDescent="0.25">
      <c r="E2399"/>
      <c r="L2399"/>
    </row>
    <row r="2400" spans="5:12" ht="23.45" customHeight="1" x14ac:dyDescent="0.25">
      <c r="E2400"/>
      <c r="L2400"/>
    </row>
    <row r="2401" spans="5:12" ht="23.45" customHeight="1" x14ac:dyDescent="0.25">
      <c r="E2401"/>
      <c r="L2401"/>
    </row>
    <row r="2402" spans="5:12" ht="23.45" customHeight="1" x14ac:dyDescent="0.25">
      <c r="E2402"/>
      <c r="L2402"/>
    </row>
    <row r="2403" spans="5:12" ht="23.45" customHeight="1" x14ac:dyDescent="0.25">
      <c r="E2403"/>
      <c r="L2403"/>
    </row>
    <row r="2404" spans="5:12" ht="23.45" customHeight="1" x14ac:dyDescent="0.25">
      <c r="E2404"/>
      <c r="L2404"/>
    </row>
    <row r="2405" spans="5:12" ht="23.45" customHeight="1" x14ac:dyDescent="0.25">
      <c r="E2405"/>
      <c r="L2405"/>
    </row>
    <row r="2406" spans="5:12" ht="23.45" customHeight="1" x14ac:dyDescent="0.25">
      <c r="E2406"/>
      <c r="L2406"/>
    </row>
    <row r="2407" spans="5:12" ht="23.45" customHeight="1" x14ac:dyDescent="0.25">
      <c r="E2407"/>
      <c r="L2407"/>
    </row>
    <row r="2408" spans="5:12" ht="23.45" customHeight="1" x14ac:dyDescent="0.25">
      <c r="E2408"/>
      <c r="L2408"/>
    </row>
    <row r="2409" spans="5:12" ht="23.45" customHeight="1" x14ac:dyDescent="0.25">
      <c r="E2409"/>
      <c r="L2409"/>
    </row>
    <row r="2410" spans="5:12" ht="23.45" customHeight="1" x14ac:dyDescent="0.25">
      <c r="E2410"/>
      <c r="L2410"/>
    </row>
    <row r="2411" spans="5:12" ht="23.45" customHeight="1" x14ac:dyDescent="0.25">
      <c r="E2411"/>
      <c r="L2411"/>
    </row>
    <row r="2412" spans="5:12" ht="23.45" customHeight="1" x14ac:dyDescent="0.25">
      <c r="E2412"/>
      <c r="L2412"/>
    </row>
    <row r="2413" spans="5:12" ht="23.45" customHeight="1" x14ac:dyDescent="0.25">
      <c r="E2413"/>
      <c r="L2413"/>
    </row>
    <row r="2414" spans="5:12" ht="23.45" customHeight="1" x14ac:dyDescent="0.25">
      <c r="E2414"/>
      <c r="L2414"/>
    </row>
    <row r="2415" spans="5:12" ht="23.45" customHeight="1" x14ac:dyDescent="0.25">
      <c r="E2415"/>
      <c r="L2415"/>
    </row>
    <row r="2416" spans="5:12" ht="23.45" customHeight="1" x14ac:dyDescent="0.25">
      <c r="E2416"/>
      <c r="L2416"/>
    </row>
    <row r="2417" spans="5:12" ht="23.45" customHeight="1" x14ac:dyDescent="0.25">
      <c r="E2417"/>
      <c r="L2417"/>
    </row>
    <row r="2418" spans="5:12" ht="23.45" customHeight="1" x14ac:dyDescent="0.25">
      <c r="E2418"/>
      <c r="L2418"/>
    </row>
    <row r="2419" spans="5:12" ht="23.45" customHeight="1" x14ac:dyDescent="0.25">
      <c r="E2419"/>
      <c r="L2419"/>
    </row>
    <row r="2420" spans="5:12" ht="23.45" customHeight="1" x14ac:dyDescent="0.25">
      <c r="E2420"/>
      <c r="L2420"/>
    </row>
    <row r="2421" spans="5:12" ht="23.45" customHeight="1" x14ac:dyDescent="0.25">
      <c r="E2421"/>
      <c r="L2421"/>
    </row>
    <row r="2422" spans="5:12" ht="23.45" customHeight="1" x14ac:dyDescent="0.25">
      <c r="E2422"/>
      <c r="L2422"/>
    </row>
    <row r="2423" spans="5:12" ht="23.45" customHeight="1" x14ac:dyDescent="0.25">
      <c r="E2423"/>
      <c r="L2423"/>
    </row>
    <row r="2424" spans="5:12" ht="23.45" customHeight="1" x14ac:dyDescent="0.25">
      <c r="E2424"/>
      <c r="L2424"/>
    </row>
    <row r="2425" spans="5:12" ht="23.45" customHeight="1" x14ac:dyDescent="0.25">
      <c r="E2425"/>
      <c r="L2425"/>
    </row>
    <row r="2426" spans="5:12" ht="23.45" customHeight="1" x14ac:dyDescent="0.25">
      <c r="E2426"/>
      <c r="L2426"/>
    </row>
    <row r="2427" spans="5:12" ht="23.45" customHeight="1" x14ac:dyDescent="0.25">
      <c r="E2427"/>
      <c r="L2427"/>
    </row>
    <row r="2428" spans="5:12" ht="23.45" customHeight="1" x14ac:dyDescent="0.25">
      <c r="E2428"/>
      <c r="L2428"/>
    </row>
    <row r="2429" spans="5:12" ht="23.45" customHeight="1" x14ac:dyDescent="0.25">
      <c r="E2429"/>
      <c r="L2429"/>
    </row>
    <row r="2430" spans="5:12" ht="23.45" customHeight="1" x14ac:dyDescent="0.25">
      <c r="E2430"/>
      <c r="L2430"/>
    </row>
    <row r="2431" spans="5:12" ht="23.45" customHeight="1" x14ac:dyDescent="0.25">
      <c r="E2431"/>
      <c r="L2431"/>
    </row>
    <row r="2432" spans="5:12" ht="23.45" customHeight="1" x14ac:dyDescent="0.25">
      <c r="E2432"/>
      <c r="L2432"/>
    </row>
    <row r="2433" spans="5:12" ht="23.45" customHeight="1" x14ac:dyDescent="0.25">
      <c r="E2433"/>
      <c r="L2433"/>
    </row>
    <row r="2434" spans="5:12" ht="23.45" customHeight="1" x14ac:dyDescent="0.25">
      <c r="E2434"/>
      <c r="L2434"/>
    </row>
    <row r="2435" spans="5:12" ht="23.45" customHeight="1" x14ac:dyDescent="0.25">
      <c r="E2435"/>
      <c r="L2435"/>
    </row>
    <row r="2436" spans="5:12" ht="23.45" customHeight="1" x14ac:dyDescent="0.25">
      <c r="E2436"/>
      <c r="L2436"/>
    </row>
    <row r="2437" spans="5:12" ht="23.45" customHeight="1" x14ac:dyDescent="0.25">
      <c r="E2437"/>
      <c r="L2437"/>
    </row>
    <row r="2438" spans="5:12" ht="23.45" customHeight="1" x14ac:dyDescent="0.25">
      <c r="E2438"/>
      <c r="L2438"/>
    </row>
    <row r="2439" spans="5:12" ht="23.45" customHeight="1" x14ac:dyDescent="0.25">
      <c r="E2439"/>
      <c r="L2439"/>
    </row>
    <row r="2440" spans="5:12" ht="23.45" customHeight="1" x14ac:dyDescent="0.25">
      <c r="E2440"/>
      <c r="L2440"/>
    </row>
    <row r="2441" spans="5:12" ht="23.45" customHeight="1" x14ac:dyDescent="0.25">
      <c r="E2441"/>
      <c r="L2441"/>
    </row>
    <row r="2442" spans="5:12" ht="23.45" customHeight="1" x14ac:dyDescent="0.25">
      <c r="E2442"/>
      <c r="L2442"/>
    </row>
    <row r="2443" spans="5:12" ht="23.45" customHeight="1" x14ac:dyDescent="0.25">
      <c r="E2443"/>
      <c r="L2443"/>
    </row>
    <row r="2444" spans="5:12" ht="23.45" customHeight="1" x14ac:dyDescent="0.25">
      <c r="E2444"/>
      <c r="L2444"/>
    </row>
    <row r="2445" spans="5:12" ht="23.45" customHeight="1" x14ac:dyDescent="0.25">
      <c r="E2445"/>
      <c r="L2445"/>
    </row>
    <row r="2446" spans="5:12" ht="23.45" customHeight="1" x14ac:dyDescent="0.25">
      <c r="E2446"/>
      <c r="L2446"/>
    </row>
    <row r="2447" spans="5:12" ht="23.45" customHeight="1" x14ac:dyDescent="0.25">
      <c r="E2447"/>
      <c r="L2447"/>
    </row>
    <row r="2448" spans="5:12" ht="23.45" customHeight="1" x14ac:dyDescent="0.25">
      <c r="E2448"/>
      <c r="L2448"/>
    </row>
    <row r="2449" spans="5:12" ht="23.45" customHeight="1" x14ac:dyDescent="0.25">
      <c r="E2449"/>
      <c r="L2449"/>
    </row>
    <row r="2450" spans="5:12" ht="23.45" customHeight="1" x14ac:dyDescent="0.25">
      <c r="E2450"/>
      <c r="L2450"/>
    </row>
    <row r="2451" spans="5:12" ht="23.45" customHeight="1" x14ac:dyDescent="0.25">
      <c r="E2451"/>
      <c r="L2451"/>
    </row>
    <row r="2452" spans="5:12" ht="23.45" customHeight="1" x14ac:dyDescent="0.25">
      <c r="E2452"/>
      <c r="L2452"/>
    </row>
    <row r="2453" spans="5:12" ht="23.45" customHeight="1" x14ac:dyDescent="0.25">
      <c r="E2453"/>
      <c r="L2453"/>
    </row>
    <row r="2454" spans="5:12" ht="23.45" customHeight="1" x14ac:dyDescent="0.25">
      <c r="E2454"/>
      <c r="L2454"/>
    </row>
    <row r="2455" spans="5:12" ht="23.45" customHeight="1" x14ac:dyDescent="0.25">
      <c r="E2455"/>
      <c r="L2455"/>
    </row>
    <row r="2456" spans="5:12" ht="23.45" customHeight="1" x14ac:dyDescent="0.25">
      <c r="E2456"/>
      <c r="L2456"/>
    </row>
    <row r="2457" spans="5:12" ht="23.45" customHeight="1" x14ac:dyDescent="0.25">
      <c r="E2457"/>
      <c r="L2457"/>
    </row>
    <row r="2458" spans="5:12" ht="23.45" customHeight="1" x14ac:dyDescent="0.25">
      <c r="E2458"/>
      <c r="L2458"/>
    </row>
    <row r="2459" spans="5:12" ht="23.45" customHeight="1" x14ac:dyDescent="0.25">
      <c r="E2459"/>
      <c r="L2459"/>
    </row>
    <row r="2460" spans="5:12" ht="23.45" customHeight="1" x14ac:dyDescent="0.25">
      <c r="E2460"/>
      <c r="L2460"/>
    </row>
    <row r="2461" spans="5:12" ht="23.45" customHeight="1" x14ac:dyDescent="0.25">
      <c r="E2461"/>
      <c r="L2461"/>
    </row>
    <row r="2462" spans="5:12" ht="23.45" customHeight="1" x14ac:dyDescent="0.25">
      <c r="E2462"/>
      <c r="L2462"/>
    </row>
    <row r="2463" spans="5:12" ht="23.45" customHeight="1" x14ac:dyDescent="0.25">
      <c r="E2463"/>
      <c r="L2463"/>
    </row>
    <row r="2464" spans="5:12" ht="23.45" customHeight="1" x14ac:dyDescent="0.25">
      <c r="E2464"/>
      <c r="L2464"/>
    </row>
    <row r="2465" spans="5:12" ht="23.45" customHeight="1" x14ac:dyDescent="0.25">
      <c r="E2465"/>
      <c r="L2465"/>
    </row>
    <row r="2466" spans="5:12" ht="23.45" customHeight="1" x14ac:dyDescent="0.25">
      <c r="E2466"/>
      <c r="L2466"/>
    </row>
    <row r="2467" spans="5:12" ht="23.45" customHeight="1" x14ac:dyDescent="0.25">
      <c r="E2467"/>
      <c r="L2467"/>
    </row>
    <row r="2468" spans="5:12" ht="23.45" customHeight="1" x14ac:dyDescent="0.25">
      <c r="E2468"/>
      <c r="L2468"/>
    </row>
    <row r="2469" spans="5:12" ht="23.45" customHeight="1" x14ac:dyDescent="0.25">
      <c r="E2469"/>
      <c r="L2469"/>
    </row>
    <row r="2470" spans="5:12" ht="23.45" customHeight="1" x14ac:dyDescent="0.25">
      <c r="E2470"/>
      <c r="L2470"/>
    </row>
    <row r="2471" spans="5:12" ht="23.45" customHeight="1" x14ac:dyDescent="0.25">
      <c r="E2471"/>
      <c r="L2471"/>
    </row>
    <row r="2472" spans="5:12" ht="23.45" customHeight="1" x14ac:dyDescent="0.25">
      <c r="E2472"/>
      <c r="L2472"/>
    </row>
    <row r="2473" spans="5:12" ht="23.45" customHeight="1" x14ac:dyDescent="0.25">
      <c r="E2473"/>
      <c r="L2473"/>
    </row>
    <row r="2474" spans="5:12" ht="23.45" customHeight="1" x14ac:dyDescent="0.25">
      <c r="E2474"/>
      <c r="L2474"/>
    </row>
    <row r="2475" spans="5:12" ht="23.45" customHeight="1" x14ac:dyDescent="0.25">
      <c r="E2475"/>
      <c r="L2475"/>
    </row>
    <row r="2476" spans="5:12" ht="23.45" customHeight="1" x14ac:dyDescent="0.25">
      <c r="E2476"/>
      <c r="L2476"/>
    </row>
    <row r="2477" spans="5:12" ht="23.45" customHeight="1" x14ac:dyDescent="0.25">
      <c r="E2477"/>
      <c r="L2477"/>
    </row>
    <row r="2478" spans="5:12" ht="23.45" customHeight="1" x14ac:dyDescent="0.25">
      <c r="E2478"/>
      <c r="L2478"/>
    </row>
    <row r="2479" spans="5:12" ht="23.45" customHeight="1" x14ac:dyDescent="0.25">
      <c r="E2479"/>
      <c r="L2479"/>
    </row>
    <row r="2480" spans="5:12" ht="23.45" customHeight="1" x14ac:dyDescent="0.25">
      <c r="E2480"/>
      <c r="L2480"/>
    </row>
    <row r="2481" spans="5:12" ht="23.45" customHeight="1" x14ac:dyDescent="0.25">
      <c r="E2481"/>
      <c r="L2481"/>
    </row>
    <row r="2482" spans="5:12" ht="23.45" customHeight="1" x14ac:dyDescent="0.25">
      <c r="E2482"/>
      <c r="L2482"/>
    </row>
    <row r="2483" spans="5:12" ht="23.45" customHeight="1" x14ac:dyDescent="0.25">
      <c r="E2483"/>
      <c r="L2483"/>
    </row>
    <row r="2484" spans="5:12" ht="23.45" customHeight="1" x14ac:dyDescent="0.25">
      <c r="E2484"/>
      <c r="L2484"/>
    </row>
    <row r="2485" spans="5:12" ht="23.45" customHeight="1" x14ac:dyDescent="0.25">
      <c r="E2485"/>
      <c r="L2485"/>
    </row>
    <row r="2486" spans="5:12" ht="23.45" customHeight="1" x14ac:dyDescent="0.25">
      <c r="E2486"/>
      <c r="L2486"/>
    </row>
    <row r="2487" spans="5:12" ht="23.45" customHeight="1" x14ac:dyDescent="0.25">
      <c r="E2487"/>
      <c r="L2487"/>
    </row>
    <row r="2488" spans="5:12" ht="23.45" customHeight="1" x14ac:dyDescent="0.25">
      <c r="E2488"/>
      <c r="L2488"/>
    </row>
    <row r="2489" spans="5:12" ht="23.45" customHeight="1" x14ac:dyDescent="0.25">
      <c r="E2489"/>
      <c r="L2489"/>
    </row>
    <row r="2490" spans="5:12" ht="23.45" customHeight="1" x14ac:dyDescent="0.25">
      <c r="E2490"/>
      <c r="L2490"/>
    </row>
    <row r="2491" spans="5:12" ht="23.45" customHeight="1" x14ac:dyDescent="0.25">
      <c r="E2491"/>
      <c r="L2491"/>
    </row>
    <row r="2492" spans="5:12" ht="23.45" customHeight="1" x14ac:dyDescent="0.25">
      <c r="E2492"/>
      <c r="L2492"/>
    </row>
    <row r="2493" spans="5:12" ht="23.45" customHeight="1" x14ac:dyDescent="0.25">
      <c r="E2493"/>
      <c r="L2493"/>
    </row>
    <row r="2494" spans="5:12" ht="23.45" customHeight="1" x14ac:dyDescent="0.25">
      <c r="E2494"/>
      <c r="L2494"/>
    </row>
    <row r="2495" spans="5:12" ht="23.45" customHeight="1" x14ac:dyDescent="0.25">
      <c r="E2495"/>
      <c r="L2495"/>
    </row>
    <row r="2496" spans="5:12" ht="23.45" customHeight="1" x14ac:dyDescent="0.25">
      <c r="E2496"/>
      <c r="L2496"/>
    </row>
    <row r="2497" spans="5:12" ht="23.45" customHeight="1" x14ac:dyDescent="0.25">
      <c r="E2497"/>
      <c r="L2497"/>
    </row>
    <row r="2498" spans="5:12" ht="23.45" customHeight="1" x14ac:dyDescent="0.25">
      <c r="E2498"/>
      <c r="L2498"/>
    </row>
    <row r="2499" spans="5:12" ht="23.45" customHeight="1" x14ac:dyDescent="0.25">
      <c r="E2499"/>
      <c r="L2499"/>
    </row>
    <row r="2500" spans="5:12" ht="23.45" customHeight="1" x14ac:dyDescent="0.25">
      <c r="E2500"/>
      <c r="L2500"/>
    </row>
    <row r="2501" spans="5:12" ht="23.45" customHeight="1" x14ac:dyDescent="0.25">
      <c r="E2501"/>
      <c r="L2501"/>
    </row>
    <row r="2502" spans="5:12" ht="23.45" customHeight="1" x14ac:dyDescent="0.25">
      <c r="E2502"/>
      <c r="L2502"/>
    </row>
    <row r="2503" spans="5:12" ht="23.45" customHeight="1" x14ac:dyDescent="0.25">
      <c r="E2503"/>
      <c r="L2503"/>
    </row>
    <row r="2504" spans="5:12" ht="23.45" customHeight="1" x14ac:dyDescent="0.25">
      <c r="E2504"/>
      <c r="L2504"/>
    </row>
    <row r="2505" spans="5:12" ht="23.45" customHeight="1" x14ac:dyDescent="0.25">
      <c r="E2505"/>
      <c r="L2505"/>
    </row>
    <row r="2506" spans="5:12" ht="23.45" customHeight="1" x14ac:dyDescent="0.25">
      <c r="E2506"/>
      <c r="L2506"/>
    </row>
    <row r="2507" spans="5:12" ht="23.45" customHeight="1" x14ac:dyDescent="0.25">
      <c r="E2507"/>
      <c r="L2507"/>
    </row>
    <row r="2508" spans="5:12" ht="23.45" customHeight="1" x14ac:dyDescent="0.25">
      <c r="E2508"/>
      <c r="L2508"/>
    </row>
    <row r="2509" spans="5:12" ht="23.45" customHeight="1" x14ac:dyDescent="0.25">
      <c r="E2509"/>
      <c r="L2509"/>
    </row>
    <row r="2510" spans="5:12" ht="23.45" customHeight="1" x14ac:dyDescent="0.25">
      <c r="E2510"/>
      <c r="L2510"/>
    </row>
    <row r="2511" spans="5:12" ht="23.45" customHeight="1" x14ac:dyDescent="0.25">
      <c r="E2511"/>
      <c r="L2511"/>
    </row>
    <row r="2512" spans="5:12" ht="23.45" customHeight="1" x14ac:dyDescent="0.25">
      <c r="E2512"/>
      <c r="L2512"/>
    </row>
    <row r="2513" spans="5:12" ht="23.45" customHeight="1" x14ac:dyDescent="0.25">
      <c r="E2513"/>
      <c r="L2513"/>
    </row>
    <row r="2514" spans="5:12" ht="23.45" customHeight="1" x14ac:dyDescent="0.25">
      <c r="E2514"/>
      <c r="L2514"/>
    </row>
    <row r="2515" spans="5:12" ht="23.45" customHeight="1" x14ac:dyDescent="0.25">
      <c r="E2515"/>
      <c r="L2515"/>
    </row>
    <row r="2516" spans="5:12" ht="23.45" customHeight="1" x14ac:dyDescent="0.25">
      <c r="E2516"/>
      <c r="L2516"/>
    </row>
    <row r="2517" spans="5:12" ht="23.45" customHeight="1" x14ac:dyDescent="0.25">
      <c r="E2517"/>
      <c r="L2517"/>
    </row>
    <row r="2518" spans="5:12" ht="23.45" customHeight="1" x14ac:dyDescent="0.25">
      <c r="E2518"/>
      <c r="L2518"/>
    </row>
    <row r="2519" spans="5:12" ht="23.45" customHeight="1" x14ac:dyDescent="0.25">
      <c r="E2519"/>
      <c r="L2519"/>
    </row>
    <row r="2520" spans="5:12" ht="23.45" customHeight="1" x14ac:dyDescent="0.25">
      <c r="E2520"/>
      <c r="L2520"/>
    </row>
    <row r="2521" spans="5:12" ht="23.45" customHeight="1" x14ac:dyDescent="0.25">
      <c r="E2521"/>
      <c r="L2521"/>
    </row>
    <row r="2522" spans="5:12" ht="23.45" customHeight="1" x14ac:dyDescent="0.25">
      <c r="E2522"/>
      <c r="L2522"/>
    </row>
    <row r="2523" spans="5:12" ht="23.45" customHeight="1" x14ac:dyDescent="0.25">
      <c r="E2523"/>
      <c r="L2523"/>
    </row>
    <row r="2524" spans="5:12" ht="23.45" customHeight="1" x14ac:dyDescent="0.25">
      <c r="E2524"/>
      <c r="L2524"/>
    </row>
    <row r="2525" spans="5:12" ht="23.45" customHeight="1" x14ac:dyDescent="0.25">
      <c r="E2525"/>
      <c r="L2525"/>
    </row>
    <row r="2526" spans="5:12" ht="23.45" customHeight="1" x14ac:dyDescent="0.25">
      <c r="E2526"/>
      <c r="L2526"/>
    </row>
    <row r="2527" spans="5:12" ht="23.45" customHeight="1" x14ac:dyDescent="0.25">
      <c r="E2527"/>
      <c r="L2527"/>
    </row>
    <row r="2528" spans="5:12" ht="23.45" customHeight="1" x14ac:dyDescent="0.25">
      <c r="E2528"/>
      <c r="L2528"/>
    </row>
    <row r="2529" spans="5:12" ht="23.45" customHeight="1" x14ac:dyDescent="0.25">
      <c r="E2529"/>
      <c r="L2529"/>
    </row>
    <row r="2530" spans="5:12" ht="23.45" customHeight="1" x14ac:dyDescent="0.25">
      <c r="E2530"/>
      <c r="L2530"/>
    </row>
    <row r="2531" spans="5:12" ht="23.45" customHeight="1" x14ac:dyDescent="0.25">
      <c r="E2531"/>
      <c r="L2531"/>
    </row>
    <row r="2532" spans="5:12" ht="23.45" customHeight="1" x14ac:dyDescent="0.25">
      <c r="E2532"/>
      <c r="L2532"/>
    </row>
    <row r="2533" spans="5:12" ht="23.45" customHeight="1" x14ac:dyDescent="0.25">
      <c r="E2533"/>
      <c r="L2533"/>
    </row>
    <row r="2534" spans="5:12" ht="23.45" customHeight="1" x14ac:dyDescent="0.25">
      <c r="E2534"/>
      <c r="L2534"/>
    </row>
    <row r="2535" spans="5:12" ht="23.45" customHeight="1" x14ac:dyDescent="0.25">
      <c r="E2535"/>
      <c r="L2535"/>
    </row>
    <row r="2536" spans="5:12" ht="23.45" customHeight="1" x14ac:dyDescent="0.25">
      <c r="E2536"/>
      <c r="L2536"/>
    </row>
    <row r="2537" spans="5:12" ht="23.45" customHeight="1" x14ac:dyDescent="0.25">
      <c r="E2537"/>
      <c r="L2537"/>
    </row>
    <row r="2538" spans="5:12" ht="23.45" customHeight="1" x14ac:dyDescent="0.25">
      <c r="E2538"/>
      <c r="L2538"/>
    </row>
    <row r="2539" spans="5:12" ht="23.45" customHeight="1" x14ac:dyDescent="0.25">
      <c r="E2539"/>
      <c r="L2539"/>
    </row>
    <row r="2540" spans="5:12" ht="23.45" customHeight="1" x14ac:dyDescent="0.25">
      <c r="E2540"/>
      <c r="L2540"/>
    </row>
    <row r="2541" spans="5:12" ht="23.45" customHeight="1" x14ac:dyDescent="0.25">
      <c r="E2541"/>
      <c r="L2541"/>
    </row>
    <row r="2542" spans="5:12" ht="23.45" customHeight="1" x14ac:dyDescent="0.25">
      <c r="E2542"/>
      <c r="L2542"/>
    </row>
    <row r="2543" spans="5:12" ht="23.45" customHeight="1" x14ac:dyDescent="0.25">
      <c r="E2543"/>
      <c r="L2543"/>
    </row>
    <row r="2544" spans="5:12" ht="23.45" customHeight="1" x14ac:dyDescent="0.25">
      <c r="E2544"/>
      <c r="L2544"/>
    </row>
    <row r="2545" spans="5:12" ht="23.45" customHeight="1" x14ac:dyDescent="0.25">
      <c r="E2545"/>
      <c r="L2545"/>
    </row>
    <row r="2546" spans="5:12" ht="23.45" customHeight="1" x14ac:dyDescent="0.25">
      <c r="E2546"/>
      <c r="L2546"/>
    </row>
    <row r="2547" spans="5:12" ht="23.45" customHeight="1" x14ac:dyDescent="0.25">
      <c r="E2547"/>
      <c r="L2547"/>
    </row>
    <row r="2548" spans="5:12" ht="23.45" customHeight="1" x14ac:dyDescent="0.25">
      <c r="E2548"/>
      <c r="L2548"/>
    </row>
    <row r="2549" spans="5:12" ht="23.45" customHeight="1" x14ac:dyDescent="0.25">
      <c r="E2549"/>
      <c r="L2549"/>
    </row>
    <row r="2550" spans="5:12" ht="23.45" customHeight="1" x14ac:dyDescent="0.25">
      <c r="E2550"/>
      <c r="L2550"/>
    </row>
    <row r="2551" spans="5:12" ht="23.45" customHeight="1" x14ac:dyDescent="0.25">
      <c r="E2551"/>
      <c r="L2551"/>
    </row>
    <row r="2552" spans="5:12" ht="23.45" customHeight="1" x14ac:dyDescent="0.25">
      <c r="E2552"/>
      <c r="L2552"/>
    </row>
    <row r="2553" spans="5:12" ht="23.45" customHeight="1" x14ac:dyDescent="0.25">
      <c r="E2553"/>
      <c r="L2553"/>
    </row>
    <row r="2554" spans="5:12" ht="23.45" customHeight="1" x14ac:dyDescent="0.25">
      <c r="E2554"/>
      <c r="L2554"/>
    </row>
    <row r="2555" spans="5:12" ht="23.45" customHeight="1" x14ac:dyDescent="0.25">
      <c r="E2555"/>
      <c r="L2555"/>
    </row>
    <row r="2556" spans="5:12" ht="23.45" customHeight="1" x14ac:dyDescent="0.25">
      <c r="E2556"/>
      <c r="L2556"/>
    </row>
    <row r="2557" spans="5:12" ht="23.45" customHeight="1" x14ac:dyDescent="0.25">
      <c r="E2557"/>
      <c r="L2557"/>
    </row>
    <row r="2558" spans="5:12" ht="23.45" customHeight="1" x14ac:dyDescent="0.25">
      <c r="E2558"/>
      <c r="L2558"/>
    </row>
    <row r="2559" spans="5:12" ht="23.45" customHeight="1" x14ac:dyDescent="0.25">
      <c r="E2559"/>
      <c r="L2559"/>
    </row>
    <row r="2560" spans="5:12" ht="23.45" customHeight="1" x14ac:dyDescent="0.25">
      <c r="E2560"/>
      <c r="L2560"/>
    </row>
    <row r="2561" spans="5:12" ht="23.45" customHeight="1" x14ac:dyDescent="0.25">
      <c r="E2561"/>
      <c r="L2561"/>
    </row>
    <row r="2562" spans="5:12" ht="23.45" customHeight="1" x14ac:dyDescent="0.25">
      <c r="E2562"/>
      <c r="L2562"/>
    </row>
    <row r="2563" spans="5:12" ht="23.45" customHeight="1" x14ac:dyDescent="0.25">
      <c r="E2563"/>
      <c r="L2563"/>
    </row>
    <row r="2564" spans="5:12" ht="23.45" customHeight="1" x14ac:dyDescent="0.25">
      <c r="E2564"/>
      <c r="L2564"/>
    </row>
    <row r="2565" spans="5:12" ht="23.45" customHeight="1" x14ac:dyDescent="0.25">
      <c r="E2565"/>
      <c r="L2565"/>
    </row>
    <row r="2566" spans="5:12" ht="23.45" customHeight="1" x14ac:dyDescent="0.25">
      <c r="E2566"/>
      <c r="L2566"/>
    </row>
    <row r="2567" spans="5:12" ht="23.45" customHeight="1" x14ac:dyDescent="0.25">
      <c r="E2567"/>
      <c r="L2567"/>
    </row>
    <row r="2568" spans="5:12" ht="23.45" customHeight="1" x14ac:dyDescent="0.25">
      <c r="E2568"/>
      <c r="L2568"/>
    </row>
    <row r="2569" spans="5:12" ht="23.45" customHeight="1" x14ac:dyDescent="0.25">
      <c r="E2569"/>
      <c r="L2569"/>
    </row>
    <row r="2570" spans="5:12" ht="23.45" customHeight="1" x14ac:dyDescent="0.25">
      <c r="E2570"/>
      <c r="L2570"/>
    </row>
    <row r="2571" spans="5:12" ht="23.45" customHeight="1" x14ac:dyDescent="0.25">
      <c r="E2571"/>
      <c r="L2571"/>
    </row>
    <row r="2572" spans="5:12" ht="23.45" customHeight="1" x14ac:dyDescent="0.25">
      <c r="E2572"/>
      <c r="L2572"/>
    </row>
    <row r="2573" spans="5:12" ht="23.45" customHeight="1" x14ac:dyDescent="0.25">
      <c r="E2573"/>
      <c r="L2573"/>
    </row>
    <row r="2574" spans="5:12" ht="23.45" customHeight="1" x14ac:dyDescent="0.25">
      <c r="E2574"/>
      <c r="L2574"/>
    </row>
    <row r="2575" spans="5:12" ht="23.45" customHeight="1" x14ac:dyDescent="0.25">
      <c r="E2575"/>
      <c r="L2575"/>
    </row>
    <row r="2576" spans="5:12" ht="23.45" customHeight="1" x14ac:dyDescent="0.25">
      <c r="E2576"/>
      <c r="L2576"/>
    </row>
    <row r="2577" spans="5:12" ht="23.45" customHeight="1" x14ac:dyDescent="0.25">
      <c r="E2577"/>
      <c r="L2577"/>
    </row>
    <row r="2578" spans="5:12" ht="23.45" customHeight="1" x14ac:dyDescent="0.25">
      <c r="E2578"/>
      <c r="L2578"/>
    </row>
    <row r="2579" spans="5:12" ht="23.45" customHeight="1" x14ac:dyDescent="0.25">
      <c r="E2579"/>
      <c r="L2579"/>
    </row>
    <row r="2580" spans="5:12" ht="23.45" customHeight="1" x14ac:dyDescent="0.25">
      <c r="E2580"/>
      <c r="L2580"/>
    </row>
    <row r="2581" spans="5:12" ht="23.45" customHeight="1" x14ac:dyDescent="0.25">
      <c r="E2581"/>
      <c r="L2581"/>
    </row>
    <row r="2582" spans="5:12" ht="23.45" customHeight="1" x14ac:dyDescent="0.25">
      <c r="E2582"/>
      <c r="L2582"/>
    </row>
    <row r="2583" spans="5:12" ht="23.45" customHeight="1" x14ac:dyDescent="0.25">
      <c r="E2583"/>
      <c r="L2583"/>
    </row>
    <row r="2584" spans="5:12" ht="23.45" customHeight="1" x14ac:dyDescent="0.25">
      <c r="E2584"/>
      <c r="L2584"/>
    </row>
    <row r="2585" spans="5:12" ht="23.45" customHeight="1" x14ac:dyDescent="0.25">
      <c r="E2585"/>
      <c r="L2585"/>
    </row>
    <row r="2586" spans="5:12" ht="23.45" customHeight="1" x14ac:dyDescent="0.25">
      <c r="E2586"/>
      <c r="L2586"/>
    </row>
    <row r="2587" spans="5:12" ht="23.45" customHeight="1" x14ac:dyDescent="0.25">
      <c r="E2587"/>
      <c r="L2587"/>
    </row>
    <row r="2588" spans="5:12" ht="23.45" customHeight="1" x14ac:dyDescent="0.25">
      <c r="E2588"/>
      <c r="L2588"/>
    </row>
    <row r="2589" spans="5:12" ht="23.45" customHeight="1" x14ac:dyDescent="0.25">
      <c r="E2589"/>
      <c r="L2589"/>
    </row>
    <row r="2590" spans="5:12" ht="23.45" customHeight="1" x14ac:dyDescent="0.25">
      <c r="E2590"/>
      <c r="L2590"/>
    </row>
    <row r="2591" spans="5:12" ht="23.45" customHeight="1" x14ac:dyDescent="0.25">
      <c r="E2591"/>
      <c r="L2591"/>
    </row>
    <row r="2592" spans="5:12" ht="23.45" customHeight="1" x14ac:dyDescent="0.25">
      <c r="E2592"/>
      <c r="L2592"/>
    </row>
    <row r="2593" spans="5:12" ht="23.45" customHeight="1" x14ac:dyDescent="0.25">
      <c r="E2593"/>
      <c r="L2593"/>
    </row>
    <row r="2594" spans="5:12" ht="23.45" customHeight="1" x14ac:dyDescent="0.25">
      <c r="E2594"/>
      <c r="L2594"/>
    </row>
    <row r="2595" spans="5:12" ht="23.45" customHeight="1" x14ac:dyDescent="0.25">
      <c r="E2595"/>
      <c r="L2595"/>
    </row>
    <row r="2596" spans="5:12" ht="23.45" customHeight="1" x14ac:dyDescent="0.25">
      <c r="E2596"/>
      <c r="L2596"/>
    </row>
    <row r="2597" spans="5:12" ht="23.45" customHeight="1" x14ac:dyDescent="0.25">
      <c r="E2597"/>
      <c r="L2597"/>
    </row>
    <row r="2598" spans="5:12" ht="23.45" customHeight="1" x14ac:dyDescent="0.25">
      <c r="E2598"/>
      <c r="L2598"/>
    </row>
    <row r="2599" spans="5:12" ht="23.45" customHeight="1" x14ac:dyDescent="0.25">
      <c r="E2599"/>
      <c r="L2599"/>
    </row>
    <row r="2600" spans="5:12" ht="23.45" customHeight="1" x14ac:dyDescent="0.25">
      <c r="E2600"/>
      <c r="L2600"/>
    </row>
    <row r="2601" spans="5:12" ht="23.45" customHeight="1" x14ac:dyDescent="0.25">
      <c r="E2601"/>
      <c r="L2601"/>
    </row>
    <row r="2602" spans="5:12" ht="23.45" customHeight="1" x14ac:dyDescent="0.25">
      <c r="E2602"/>
      <c r="L2602"/>
    </row>
    <row r="2603" spans="5:12" ht="23.45" customHeight="1" x14ac:dyDescent="0.25">
      <c r="E2603"/>
      <c r="L2603"/>
    </row>
    <row r="2604" spans="5:12" ht="23.45" customHeight="1" x14ac:dyDescent="0.25">
      <c r="E2604"/>
      <c r="L2604"/>
    </row>
    <row r="2605" spans="5:12" ht="23.45" customHeight="1" x14ac:dyDescent="0.25">
      <c r="E2605"/>
      <c r="L2605"/>
    </row>
    <row r="2606" spans="5:12" ht="23.45" customHeight="1" x14ac:dyDescent="0.25">
      <c r="E2606"/>
      <c r="L2606"/>
    </row>
    <row r="2607" spans="5:12" ht="23.45" customHeight="1" x14ac:dyDescent="0.25">
      <c r="E2607"/>
      <c r="L2607"/>
    </row>
    <row r="2608" spans="5:12" ht="23.45" customHeight="1" x14ac:dyDescent="0.25">
      <c r="E2608"/>
      <c r="L2608"/>
    </row>
    <row r="2609" spans="5:12" ht="23.45" customHeight="1" x14ac:dyDescent="0.25">
      <c r="E2609"/>
      <c r="L2609"/>
    </row>
    <row r="2610" spans="5:12" ht="23.45" customHeight="1" x14ac:dyDescent="0.25">
      <c r="E2610"/>
      <c r="L2610"/>
    </row>
    <row r="2611" spans="5:12" ht="23.45" customHeight="1" x14ac:dyDescent="0.25">
      <c r="E2611"/>
      <c r="L2611"/>
    </row>
    <row r="2612" spans="5:12" ht="23.45" customHeight="1" x14ac:dyDescent="0.25">
      <c r="E2612"/>
      <c r="L2612"/>
    </row>
    <row r="2613" spans="5:12" ht="23.45" customHeight="1" x14ac:dyDescent="0.25">
      <c r="E2613"/>
      <c r="L2613"/>
    </row>
    <row r="2614" spans="5:12" ht="23.45" customHeight="1" x14ac:dyDescent="0.25">
      <c r="E2614"/>
      <c r="L2614"/>
    </row>
    <row r="2615" spans="5:12" ht="23.45" customHeight="1" x14ac:dyDescent="0.25">
      <c r="E2615"/>
      <c r="L2615"/>
    </row>
    <row r="2616" spans="5:12" ht="23.45" customHeight="1" x14ac:dyDescent="0.25">
      <c r="E2616"/>
      <c r="L2616"/>
    </row>
    <row r="2617" spans="5:12" ht="23.45" customHeight="1" x14ac:dyDescent="0.25">
      <c r="E2617"/>
      <c r="L2617"/>
    </row>
    <row r="2618" spans="5:12" ht="23.45" customHeight="1" x14ac:dyDescent="0.25">
      <c r="E2618"/>
      <c r="L2618"/>
    </row>
    <row r="2619" spans="5:12" ht="23.45" customHeight="1" x14ac:dyDescent="0.25">
      <c r="E2619"/>
      <c r="L2619"/>
    </row>
    <row r="2620" spans="5:12" ht="23.45" customHeight="1" x14ac:dyDescent="0.25">
      <c r="E2620"/>
      <c r="L2620"/>
    </row>
    <row r="2621" spans="5:12" ht="23.45" customHeight="1" x14ac:dyDescent="0.25">
      <c r="E2621"/>
      <c r="L2621"/>
    </row>
    <row r="2622" spans="5:12" ht="23.45" customHeight="1" x14ac:dyDescent="0.25">
      <c r="E2622"/>
      <c r="L2622"/>
    </row>
    <row r="2623" spans="5:12" ht="23.45" customHeight="1" x14ac:dyDescent="0.25">
      <c r="E2623"/>
      <c r="L2623"/>
    </row>
    <row r="2624" spans="5:12" ht="23.45" customHeight="1" x14ac:dyDescent="0.25">
      <c r="E2624"/>
      <c r="L2624"/>
    </row>
    <row r="2625" spans="5:12" ht="23.45" customHeight="1" x14ac:dyDescent="0.25">
      <c r="E2625"/>
      <c r="L2625"/>
    </row>
    <row r="2626" spans="5:12" ht="23.45" customHeight="1" x14ac:dyDescent="0.25">
      <c r="E2626"/>
      <c r="L2626"/>
    </row>
    <row r="2627" spans="5:12" ht="23.45" customHeight="1" x14ac:dyDescent="0.25">
      <c r="E2627"/>
      <c r="L2627"/>
    </row>
    <row r="2628" spans="5:12" ht="23.45" customHeight="1" x14ac:dyDescent="0.25">
      <c r="E2628"/>
      <c r="L2628"/>
    </row>
    <row r="2629" spans="5:12" ht="23.45" customHeight="1" x14ac:dyDescent="0.25">
      <c r="E2629"/>
      <c r="L2629"/>
    </row>
    <row r="2630" spans="5:12" ht="23.45" customHeight="1" x14ac:dyDescent="0.25">
      <c r="E2630"/>
      <c r="L2630"/>
    </row>
    <row r="2631" spans="5:12" ht="23.45" customHeight="1" x14ac:dyDescent="0.25">
      <c r="E2631"/>
      <c r="L2631"/>
    </row>
    <row r="2632" spans="5:12" ht="23.45" customHeight="1" x14ac:dyDescent="0.25">
      <c r="E2632"/>
      <c r="L2632"/>
    </row>
    <row r="2633" spans="5:12" ht="23.45" customHeight="1" x14ac:dyDescent="0.25">
      <c r="E2633"/>
      <c r="L2633"/>
    </row>
    <row r="2634" spans="5:12" ht="23.45" customHeight="1" x14ac:dyDescent="0.25">
      <c r="E2634"/>
      <c r="L2634"/>
    </row>
    <row r="2635" spans="5:12" ht="23.45" customHeight="1" x14ac:dyDescent="0.25">
      <c r="E2635"/>
      <c r="L2635"/>
    </row>
    <row r="2636" spans="5:12" ht="23.45" customHeight="1" x14ac:dyDescent="0.25">
      <c r="E2636"/>
      <c r="L2636"/>
    </row>
    <row r="2637" spans="5:12" ht="23.45" customHeight="1" x14ac:dyDescent="0.25">
      <c r="E2637"/>
      <c r="L2637"/>
    </row>
    <row r="2638" spans="5:12" ht="23.45" customHeight="1" x14ac:dyDescent="0.25">
      <c r="E2638"/>
      <c r="L2638"/>
    </row>
    <row r="2639" spans="5:12" ht="23.45" customHeight="1" x14ac:dyDescent="0.25">
      <c r="E2639"/>
      <c r="L2639"/>
    </row>
    <row r="2640" spans="5:12" ht="23.45" customHeight="1" x14ac:dyDescent="0.25">
      <c r="E2640"/>
      <c r="L2640"/>
    </row>
    <row r="2641" spans="5:12" ht="23.45" customHeight="1" x14ac:dyDescent="0.25">
      <c r="E2641"/>
      <c r="L2641"/>
    </row>
    <row r="2642" spans="5:12" ht="23.45" customHeight="1" x14ac:dyDescent="0.25">
      <c r="E2642"/>
      <c r="L2642"/>
    </row>
    <row r="2643" spans="5:12" ht="23.45" customHeight="1" x14ac:dyDescent="0.25">
      <c r="E2643"/>
      <c r="L2643"/>
    </row>
    <row r="2644" spans="5:12" ht="23.45" customHeight="1" x14ac:dyDescent="0.25">
      <c r="E2644"/>
      <c r="L2644"/>
    </row>
    <row r="2645" spans="5:12" ht="23.45" customHeight="1" x14ac:dyDescent="0.25">
      <c r="E2645"/>
      <c r="L2645"/>
    </row>
    <row r="2646" spans="5:12" ht="23.45" customHeight="1" x14ac:dyDescent="0.25">
      <c r="E2646"/>
      <c r="L2646"/>
    </row>
    <row r="2647" spans="5:12" ht="23.45" customHeight="1" x14ac:dyDescent="0.25">
      <c r="E2647"/>
      <c r="L2647"/>
    </row>
    <row r="2648" spans="5:12" ht="23.45" customHeight="1" x14ac:dyDescent="0.25">
      <c r="E2648"/>
      <c r="L2648"/>
    </row>
    <row r="2649" spans="5:12" ht="23.45" customHeight="1" x14ac:dyDescent="0.25">
      <c r="E2649"/>
      <c r="L2649"/>
    </row>
    <row r="2650" spans="5:12" ht="23.45" customHeight="1" x14ac:dyDescent="0.25">
      <c r="E2650"/>
      <c r="L2650"/>
    </row>
    <row r="2651" spans="5:12" ht="23.45" customHeight="1" x14ac:dyDescent="0.25">
      <c r="E2651"/>
      <c r="L2651"/>
    </row>
    <row r="2652" spans="5:12" ht="23.45" customHeight="1" x14ac:dyDescent="0.25">
      <c r="E2652"/>
      <c r="L2652"/>
    </row>
    <row r="2653" spans="5:12" ht="23.45" customHeight="1" x14ac:dyDescent="0.25">
      <c r="E2653"/>
      <c r="L2653"/>
    </row>
    <row r="2654" spans="5:12" ht="23.45" customHeight="1" x14ac:dyDescent="0.25">
      <c r="E2654"/>
      <c r="L2654"/>
    </row>
    <row r="2655" spans="5:12" ht="23.45" customHeight="1" x14ac:dyDescent="0.25">
      <c r="E2655"/>
      <c r="L2655"/>
    </row>
    <row r="2656" spans="5:12" ht="23.45" customHeight="1" x14ac:dyDescent="0.25">
      <c r="E2656"/>
      <c r="L2656"/>
    </row>
    <row r="2657" spans="5:12" ht="23.45" customHeight="1" x14ac:dyDescent="0.25">
      <c r="E2657"/>
      <c r="L2657"/>
    </row>
    <row r="2658" spans="5:12" ht="23.45" customHeight="1" x14ac:dyDescent="0.25">
      <c r="E2658"/>
      <c r="L2658"/>
    </row>
    <row r="2659" spans="5:12" ht="23.45" customHeight="1" x14ac:dyDescent="0.25">
      <c r="E2659"/>
      <c r="L2659"/>
    </row>
    <row r="2660" spans="5:12" ht="23.45" customHeight="1" x14ac:dyDescent="0.25">
      <c r="E2660"/>
      <c r="L2660"/>
    </row>
    <row r="2661" spans="5:12" ht="23.45" customHeight="1" x14ac:dyDescent="0.25">
      <c r="E2661"/>
      <c r="L2661"/>
    </row>
    <row r="2662" spans="5:12" ht="23.45" customHeight="1" x14ac:dyDescent="0.25">
      <c r="E2662"/>
      <c r="L2662"/>
    </row>
    <row r="2663" spans="5:12" ht="23.45" customHeight="1" x14ac:dyDescent="0.25">
      <c r="E2663"/>
      <c r="L2663"/>
    </row>
    <row r="2664" spans="5:12" ht="23.45" customHeight="1" x14ac:dyDescent="0.25">
      <c r="E2664"/>
      <c r="L2664"/>
    </row>
    <row r="2665" spans="5:12" ht="23.45" customHeight="1" x14ac:dyDescent="0.25">
      <c r="E2665"/>
      <c r="L2665"/>
    </row>
    <row r="2666" spans="5:12" ht="23.45" customHeight="1" x14ac:dyDescent="0.25">
      <c r="E2666"/>
      <c r="L2666"/>
    </row>
    <row r="2667" spans="5:12" ht="23.45" customHeight="1" x14ac:dyDescent="0.25">
      <c r="E2667"/>
      <c r="L2667"/>
    </row>
    <row r="2668" spans="5:12" ht="23.45" customHeight="1" x14ac:dyDescent="0.25">
      <c r="E2668"/>
      <c r="L2668"/>
    </row>
    <row r="2669" spans="5:12" ht="23.45" customHeight="1" x14ac:dyDescent="0.25">
      <c r="E2669"/>
      <c r="L2669"/>
    </row>
    <row r="2670" spans="5:12" ht="23.45" customHeight="1" x14ac:dyDescent="0.25">
      <c r="E2670"/>
      <c r="L2670"/>
    </row>
    <row r="2671" spans="5:12" ht="23.45" customHeight="1" x14ac:dyDescent="0.25">
      <c r="E2671"/>
      <c r="L2671"/>
    </row>
    <row r="2672" spans="5:12" ht="23.45" customHeight="1" x14ac:dyDescent="0.25">
      <c r="E2672"/>
      <c r="L2672"/>
    </row>
    <row r="2673" spans="5:12" ht="23.45" customHeight="1" x14ac:dyDescent="0.25">
      <c r="E2673"/>
      <c r="L2673"/>
    </row>
    <row r="2674" spans="5:12" ht="23.45" customHeight="1" x14ac:dyDescent="0.25">
      <c r="E2674"/>
      <c r="L2674"/>
    </row>
    <row r="2675" spans="5:12" ht="23.45" customHeight="1" x14ac:dyDescent="0.25">
      <c r="E2675"/>
      <c r="L2675"/>
    </row>
    <row r="2676" spans="5:12" ht="23.45" customHeight="1" x14ac:dyDescent="0.25">
      <c r="E2676"/>
      <c r="L2676"/>
    </row>
    <row r="2677" spans="5:12" ht="23.45" customHeight="1" x14ac:dyDescent="0.25">
      <c r="E2677"/>
      <c r="L2677"/>
    </row>
    <row r="2678" spans="5:12" ht="23.45" customHeight="1" x14ac:dyDescent="0.25">
      <c r="E2678"/>
      <c r="L2678"/>
    </row>
    <row r="2679" spans="5:12" ht="23.45" customHeight="1" x14ac:dyDescent="0.25">
      <c r="E2679"/>
      <c r="L2679"/>
    </row>
    <row r="2680" spans="5:12" ht="23.45" customHeight="1" x14ac:dyDescent="0.25">
      <c r="E2680"/>
      <c r="L2680"/>
    </row>
    <row r="2681" spans="5:12" ht="23.45" customHeight="1" x14ac:dyDescent="0.25">
      <c r="E2681"/>
      <c r="L2681"/>
    </row>
    <row r="2682" spans="5:12" ht="23.45" customHeight="1" x14ac:dyDescent="0.25">
      <c r="E2682"/>
      <c r="L2682"/>
    </row>
    <row r="2683" spans="5:12" ht="23.45" customHeight="1" x14ac:dyDescent="0.25">
      <c r="E2683"/>
      <c r="L2683"/>
    </row>
    <row r="2684" spans="5:12" ht="23.45" customHeight="1" x14ac:dyDescent="0.25">
      <c r="E2684"/>
      <c r="L2684"/>
    </row>
    <row r="2685" spans="5:12" ht="23.45" customHeight="1" x14ac:dyDescent="0.25">
      <c r="E2685"/>
      <c r="L2685"/>
    </row>
    <row r="2686" spans="5:12" ht="23.45" customHeight="1" x14ac:dyDescent="0.25">
      <c r="E2686"/>
      <c r="L2686"/>
    </row>
    <row r="2687" spans="5:12" ht="23.45" customHeight="1" x14ac:dyDescent="0.25">
      <c r="E2687"/>
      <c r="L2687"/>
    </row>
    <row r="2688" spans="5:12" ht="23.45" customHeight="1" x14ac:dyDescent="0.25">
      <c r="E2688"/>
      <c r="L2688"/>
    </row>
    <row r="2689" spans="5:12" ht="23.45" customHeight="1" x14ac:dyDescent="0.25">
      <c r="E2689"/>
      <c r="L2689"/>
    </row>
    <row r="2690" spans="5:12" ht="23.45" customHeight="1" x14ac:dyDescent="0.25">
      <c r="E2690"/>
      <c r="L2690"/>
    </row>
    <row r="2691" spans="5:12" ht="23.45" customHeight="1" x14ac:dyDescent="0.25">
      <c r="E2691"/>
      <c r="L2691"/>
    </row>
    <row r="2692" spans="5:12" ht="23.45" customHeight="1" x14ac:dyDescent="0.25">
      <c r="E2692"/>
      <c r="L2692"/>
    </row>
    <row r="2693" spans="5:12" ht="23.45" customHeight="1" x14ac:dyDescent="0.25">
      <c r="E2693"/>
      <c r="L2693"/>
    </row>
    <row r="2694" spans="5:12" ht="23.45" customHeight="1" x14ac:dyDescent="0.25">
      <c r="E2694"/>
      <c r="L2694"/>
    </row>
    <row r="2695" spans="5:12" ht="23.45" customHeight="1" x14ac:dyDescent="0.25">
      <c r="E2695"/>
      <c r="L2695"/>
    </row>
    <row r="2696" spans="5:12" ht="23.45" customHeight="1" x14ac:dyDescent="0.25">
      <c r="E2696"/>
      <c r="L2696"/>
    </row>
    <row r="2697" spans="5:12" ht="23.45" customHeight="1" x14ac:dyDescent="0.25">
      <c r="E2697"/>
      <c r="L2697"/>
    </row>
    <row r="2698" spans="5:12" ht="23.45" customHeight="1" x14ac:dyDescent="0.25">
      <c r="E2698"/>
      <c r="L2698"/>
    </row>
    <row r="2699" spans="5:12" ht="23.45" customHeight="1" x14ac:dyDescent="0.25">
      <c r="E2699"/>
      <c r="L2699"/>
    </row>
    <row r="2700" spans="5:12" ht="23.45" customHeight="1" x14ac:dyDescent="0.25">
      <c r="E2700"/>
      <c r="L2700"/>
    </row>
    <row r="2701" spans="5:12" ht="23.45" customHeight="1" x14ac:dyDescent="0.25">
      <c r="E2701"/>
      <c r="L2701"/>
    </row>
    <row r="2702" spans="5:12" ht="23.45" customHeight="1" x14ac:dyDescent="0.25">
      <c r="E2702"/>
      <c r="L2702"/>
    </row>
    <row r="2703" spans="5:12" ht="23.45" customHeight="1" x14ac:dyDescent="0.25">
      <c r="E2703"/>
      <c r="L2703"/>
    </row>
    <row r="2704" spans="5:12" ht="23.45" customHeight="1" x14ac:dyDescent="0.25">
      <c r="E2704"/>
      <c r="L2704"/>
    </row>
    <row r="2705" spans="5:12" ht="23.45" customHeight="1" x14ac:dyDescent="0.25">
      <c r="E2705"/>
      <c r="L2705"/>
    </row>
    <row r="2706" spans="5:12" ht="23.45" customHeight="1" x14ac:dyDescent="0.25">
      <c r="E2706"/>
      <c r="L2706"/>
    </row>
    <row r="2707" spans="5:12" ht="23.45" customHeight="1" x14ac:dyDescent="0.25">
      <c r="E2707"/>
      <c r="L2707"/>
    </row>
    <row r="2708" spans="5:12" ht="23.45" customHeight="1" x14ac:dyDescent="0.25">
      <c r="E2708"/>
      <c r="L2708"/>
    </row>
    <row r="2709" spans="5:12" ht="23.45" customHeight="1" x14ac:dyDescent="0.25">
      <c r="E2709"/>
      <c r="L2709"/>
    </row>
    <row r="2710" spans="5:12" ht="23.45" customHeight="1" x14ac:dyDescent="0.25">
      <c r="E2710"/>
      <c r="L2710"/>
    </row>
    <row r="2711" spans="5:12" ht="23.45" customHeight="1" x14ac:dyDescent="0.25">
      <c r="E2711"/>
      <c r="L2711"/>
    </row>
    <row r="2712" spans="5:12" ht="23.45" customHeight="1" x14ac:dyDescent="0.25">
      <c r="E2712"/>
      <c r="L2712"/>
    </row>
    <row r="2713" spans="5:12" ht="23.45" customHeight="1" x14ac:dyDescent="0.25">
      <c r="E2713"/>
      <c r="L2713"/>
    </row>
    <row r="2714" spans="5:12" ht="23.45" customHeight="1" x14ac:dyDescent="0.25">
      <c r="E2714"/>
      <c r="L2714"/>
    </row>
    <row r="2715" spans="5:12" ht="23.45" customHeight="1" x14ac:dyDescent="0.25">
      <c r="E2715"/>
      <c r="L2715"/>
    </row>
    <row r="2716" spans="5:12" ht="23.45" customHeight="1" x14ac:dyDescent="0.25">
      <c r="E2716"/>
      <c r="L2716"/>
    </row>
    <row r="2717" spans="5:12" ht="23.45" customHeight="1" x14ac:dyDescent="0.25">
      <c r="E2717"/>
      <c r="L2717"/>
    </row>
    <row r="2718" spans="5:12" ht="23.45" customHeight="1" x14ac:dyDescent="0.25">
      <c r="E2718"/>
      <c r="L2718"/>
    </row>
    <row r="2719" spans="5:12" ht="23.45" customHeight="1" x14ac:dyDescent="0.25">
      <c r="E2719"/>
      <c r="L2719"/>
    </row>
    <row r="2720" spans="5:12" ht="23.45" customHeight="1" x14ac:dyDescent="0.25">
      <c r="E2720"/>
      <c r="L2720"/>
    </row>
    <row r="2721" spans="5:12" ht="23.45" customHeight="1" x14ac:dyDescent="0.25">
      <c r="E2721"/>
      <c r="L2721"/>
    </row>
    <row r="2722" spans="5:12" ht="23.45" customHeight="1" x14ac:dyDescent="0.25">
      <c r="E2722"/>
      <c r="L2722"/>
    </row>
    <row r="2723" spans="5:12" ht="23.45" customHeight="1" x14ac:dyDescent="0.25">
      <c r="E2723"/>
      <c r="L2723"/>
    </row>
    <row r="2724" spans="5:12" ht="23.45" customHeight="1" x14ac:dyDescent="0.25">
      <c r="E2724"/>
      <c r="L2724"/>
    </row>
    <row r="2725" spans="5:12" ht="23.45" customHeight="1" x14ac:dyDescent="0.25">
      <c r="E2725"/>
      <c r="L2725"/>
    </row>
    <row r="2726" spans="5:12" ht="23.45" customHeight="1" x14ac:dyDescent="0.25">
      <c r="E2726"/>
      <c r="L2726"/>
    </row>
    <row r="2727" spans="5:12" ht="23.45" customHeight="1" x14ac:dyDescent="0.25">
      <c r="E2727"/>
      <c r="L2727"/>
    </row>
    <row r="2728" spans="5:12" ht="23.45" customHeight="1" x14ac:dyDescent="0.25">
      <c r="E2728"/>
      <c r="L2728"/>
    </row>
    <row r="2729" spans="5:12" ht="23.45" customHeight="1" x14ac:dyDescent="0.25">
      <c r="E2729"/>
      <c r="L2729"/>
    </row>
    <row r="2730" spans="5:12" ht="23.45" customHeight="1" x14ac:dyDescent="0.25">
      <c r="E2730"/>
      <c r="L2730"/>
    </row>
    <row r="2731" spans="5:12" ht="23.45" customHeight="1" x14ac:dyDescent="0.25">
      <c r="E2731"/>
      <c r="L2731"/>
    </row>
    <row r="2732" spans="5:12" ht="23.45" customHeight="1" x14ac:dyDescent="0.25">
      <c r="E2732"/>
      <c r="L2732"/>
    </row>
    <row r="2733" spans="5:12" ht="23.45" customHeight="1" x14ac:dyDescent="0.25">
      <c r="E2733"/>
      <c r="L2733"/>
    </row>
    <row r="2734" spans="5:12" ht="23.45" customHeight="1" x14ac:dyDescent="0.25">
      <c r="E2734"/>
      <c r="L2734"/>
    </row>
    <row r="2735" spans="5:12" ht="23.45" customHeight="1" x14ac:dyDescent="0.25">
      <c r="E2735"/>
      <c r="L2735"/>
    </row>
    <row r="2736" spans="5:12" ht="23.45" customHeight="1" x14ac:dyDescent="0.25">
      <c r="E2736"/>
      <c r="L2736"/>
    </row>
    <row r="2737" spans="5:12" ht="23.45" customHeight="1" x14ac:dyDescent="0.25">
      <c r="E2737"/>
      <c r="L2737"/>
    </row>
    <row r="2738" spans="5:12" ht="23.45" customHeight="1" x14ac:dyDescent="0.25">
      <c r="E2738"/>
      <c r="L2738"/>
    </row>
    <row r="2739" spans="5:12" ht="23.45" customHeight="1" x14ac:dyDescent="0.25">
      <c r="E2739"/>
      <c r="L2739"/>
    </row>
    <row r="2740" spans="5:12" ht="23.45" customHeight="1" x14ac:dyDescent="0.25">
      <c r="E2740"/>
      <c r="L2740"/>
    </row>
    <row r="2741" spans="5:12" ht="23.45" customHeight="1" x14ac:dyDescent="0.25">
      <c r="E2741"/>
      <c r="L2741"/>
    </row>
    <row r="2742" spans="5:12" ht="23.45" customHeight="1" x14ac:dyDescent="0.25">
      <c r="E2742"/>
      <c r="L2742"/>
    </row>
    <row r="2743" spans="5:12" ht="23.45" customHeight="1" x14ac:dyDescent="0.25">
      <c r="E2743"/>
      <c r="L2743"/>
    </row>
    <row r="2744" spans="5:12" ht="23.45" customHeight="1" x14ac:dyDescent="0.25">
      <c r="E2744"/>
      <c r="L2744"/>
    </row>
    <row r="2745" spans="5:12" ht="23.45" customHeight="1" x14ac:dyDescent="0.25">
      <c r="E2745"/>
      <c r="L2745"/>
    </row>
    <row r="2746" spans="5:12" ht="23.45" customHeight="1" x14ac:dyDescent="0.25">
      <c r="E2746"/>
      <c r="L2746"/>
    </row>
    <row r="2747" spans="5:12" ht="23.45" customHeight="1" x14ac:dyDescent="0.25">
      <c r="E2747"/>
      <c r="L2747"/>
    </row>
    <row r="2748" spans="5:12" ht="23.45" customHeight="1" x14ac:dyDescent="0.25">
      <c r="E2748"/>
      <c r="L2748"/>
    </row>
    <row r="2749" spans="5:12" ht="23.45" customHeight="1" x14ac:dyDescent="0.25">
      <c r="E2749"/>
      <c r="L2749"/>
    </row>
    <row r="2750" spans="5:12" ht="23.45" customHeight="1" x14ac:dyDescent="0.25">
      <c r="E2750"/>
      <c r="L2750"/>
    </row>
    <row r="2751" spans="5:12" ht="23.45" customHeight="1" x14ac:dyDescent="0.25">
      <c r="E2751"/>
      <c r="L2751"/>
    </row>
    <row r="2752" spans="5:12" ht="23.45" customHeight="1" x14ac:dyDescent="0.25">
      <c r="E2752"/>
      <c r="L2752"/>
    </row>
    <row r="2753" spans="5:12" ht="23.45" customHeight="1" x14ac:dyDescent="0.25">
      <c r="E2753"/>
      <c r="L2753"/>
    </row>
    <row r="2754" spans="5:12" ht="23.45" customHeight="1" x14ac:dyDescent="0.25">
      <c r="E2754"/>
      <c r="L2754"/>
    </row>
    <row r="2755" spans="5:12" ht="23.45" customHeight="1" x14ac:dyDescent="0.25">
      <c r="E2755"/>
      <c r="L2755"/>
    </row>
    <row r="2756" spans="5:12" ht="23.45" customHeight="1" x14ac:dyDescent="0.25">
      <c r="E2756"/>
      <c r="L2756"/>
    </row>
    <row r="2757" spans="5:12" ht="23.45" customHeight="1" x14ac:dyDescent="0.25">
      <c r="E2757"/>
      <c r="L2757"/>
    </row>
    <row r="2758" spans="5:12" ht="23.45" customHeight="1" x14ac:dyDescent="0.25">
      <c r="E2758"/>
      <c r="L2758"/>
    </row>
    <row r="2759" spans="5:12" ht="23.45" customHeight="1" x14ac:dyDescent="0.25">
      <c r="E2759"/>
      <c r="L2759"/>
    </row>
    <row r="2760" spans="5:12" ht="23.45" customHeight="1" x14ac:dyDescent="0.25">
      <c r="E2760"/>
      <c r="L2760"/>
    </row>
    <row r="2761" spans="5:12" ht="23.45" customHeight="1" x14ac:dyDescent="0.25">
      <c r="E2761"/>
      <c r="L2761"/>
    </row>
    <row r="2762" spans="5:12" ht="23.45" customHeight="1" x14ac:dyDescent="0.25">
      <c r="E2762"/>
      <c r="L2762"/>
    </row>
    <row r="2763" spans="5:12" ht="23.45" customHeight="1" x14ac:dyDescent="0.25">
      <c r="E2763"/>
      <c r="L2763"/>
    </row>
    <row r="2764" spans="5:12" ht="23.45" customHeight="1" x14ac:dyDescent="0.25">
      <c r="E2764"/>
      <c r="L2764"/>
    </row>
    <row r="2765" spans="5:12" ht="23.45" customHeight="1" x14ac:dyDescent="0.25">
      <c r="E2765"/>
      <c r="L2765"/>
    </row>
    <row r="2766" spans="5:12" ht="23.45" customHeight="1" x14ac:dyDescent="0.25">
      <c r="E2766"/>
      <c r="L2766"/>
    </row>
    <row r="2767" spans="5:12" ht="23.45" customHeight="1" x14ac:dyDescent="0.25">
      <c r="E2767"/>
      <c r="L2767"/>
    </row>
    <row r="2768" spans="5:12" ht="23.45" customHeight="1" x14ac:dyDescent="0.25">
      <c r="E2768"/>
      <c r="L2768"/>
    </row>
    <row r="2769" spans="5:12" ht="23.45" customHeight="1" x14ac:dyDescent="0.25">
      <c r="E2769"/>
      <c r="L2769"/>
    </row>
    <row r="2770" spans="5:12" ht="23.45" customHeight="1" x14ac:dyDescent="0.25">
      <c r="E2770"/>
      <c r="L2770"/>
    </row>
    <row r="2771" spans="5:12" ht="23.45" customHeight="1" x14ac:dyDescent="0.25">
      <c r="E2771"/>
      <c r="L2771"/>
    </row>
    <row r="2772" spans="5:12" ht="23.45" customHeight="1" x14ac:dyDescent="0.25">
      <c r="E2772"/>
      <c r="L2772"/>
    </row>
    <row r="2773" spans="5:12" ht="23.45" customHeight="1" x14ac:dyDescent="0.25">
      <c r="E2773"/>
      <c r="L2773"/>
    </row>
    <row r="2774" spans="5:12" ht="23.45" customHeight="1" x14ac:dyDescent="0.25">
      <c r="E2774"/>
      <c r="L2774"/>
    </row>
    <row r="2775" spans="5:12" ht="23.45" customHeight="1" x14ac:dyDescent="0.25">
      <c r="E2775"/>
      <c r="L2775"/>
    </row>
    <row r="2776" spans="5:12" ht="23.45" customHeight="1" x14ac:dyDescent="0.25">
      <c r="E2776"/>
      <c r="L2776"/>
    </row>
    <row r="2777" spans="5:12" ht="23.45" customHeight="1" x14ac:dyDescent="0.25">
      <c r="E2777"/>
      <c r="L2777"/>
    </row>
    <row r="2778" spans="5:12" ht="23.45" customHeight="1" x14ac:dyDescent="0.25">
      <c r="E2778"/>
      <c r="L2778"/>
    </row>
    <row r="2779" spans="5:12" ht="23.45" customHeight="1" x14ac:dyDescent="0.25">
      <c r="E2779"/>
      <c r="L2779"/>
    </row>
    <row r="2780" spans="5:12" ht="23.45" customHeight="1" x14ac:dyDescent="0.25">
      <c r="E2780"/>
      <c r="L2780"/>
    </row>
    <row r="2781" spans="5:12" ht="23.45" customHeight="1" x14ac:dyDescent="0.25">
      <c r="E2781"/>
      <c r="L2781"/>
    </row>
    <row r="2782" spans="5:12" ht="23.45" customHeight="1" x14ac:dyDescent="0.25">
      <c r="E2782"/>
      <c r="L2782"/>
    </row>
    <row r="2783" spans="5:12" ht="23.45" customHeight="1" x14ac:dyDescent="0.25">
      <c r="E2783"/>
      <c r="L2783"/>
    </row>
    <row r="2784" spans="5:12" ht="23.45" customHeight="1" x14ac:dyDescent="0.25">
      <c r="E2784"/>
      <c r="L2784"/>
    </row>
    <row r="2785" spans="5:12" ht="23.45" customHeight="1" x14ac:dyDescent="0.25">
      <c r="E2785"/>
      <c r="L2785"/>
    </row>
    <row r="2786" spans="5:12" ht="23.45" customHeight="1" x14ac:dyDescent="0.25">
      <c r="E2786"/>
      <c r="L2786"/>
    </row>
    <row r="2787" spans="5:12" ht="23.45" customHeight="1" x14ac:dyDescent="0.25">
      <c r="E2787"/>
      <c r="L2787"/>
    </row>
    <row r="2788" spans="5:12" ht="23.45" customHeight="1" x14ac:dyDescent="0.25">
      <c r="E2788"/>
      <c r="L2788"/>
    </row>
    <row r="2789" spans="5:12" ht="23.45" customHeight="1" x14ac:dyDescent="0.25">
      <c r="E2789"/>
      <c r="L2789"/>
    </row>
    <row r="2790" spans="5:12" ht="23.45" customHeight="1" x14ac:dyDescent="0.25">
      <c r="E2790"/>
      <c r="L2790"/>
    </row>
    <row r="2791" spans="5:12" ht="23.45" customHeight="1" x14ac:dyDescent="0.25">
      <c r="E2791"/>
      <c r="L2791"/>
    </row>
    <row r="2792" spans="5:12" ht="23.45" customHeight="1" x14ac:dyDescent="0.25">
      <c r="E2792"/>
      <c r="L2792"/>
    </row>
    <row r="2793" spans="5:12" ht="23.45" customHeight="1" x14ac:dyDescent="0.25">
      <c r="E2793"/>
      <c r="L2793"/>
    </row>
    <row r="2794" spans="5:12" ht="23.45" customHeight="1" x14ac:dyDescent="0.25">
      <c r="E2794"/>
      <c r="L2794"/>
    </row>
    <row r="2795" spans="5:12" ht="23.45" customHeight="1" x14ac:dyDescent="0.25">
      <c r="E2795"/>
      <c r="L2795"/>
    </row>
    <row r="2796" spans="5:12" ht="23.45" customHeight="1" x14ac:dyDescent="0.25">
      <c r="E2796"/>
      <c r="L2796"/>
    </row>
    <row r="2797" spans="5:12" ht="23.45" customHeight="1" x14ac:dyDescent="0.25">
      <c r="E2797"/>
      <c r="L2797"/>
    </row>
    <row r="2798" spans="5:12" ht="23.45" customHeight="1" x14ac:dyDescent="0.25">
      <c r="E2798"/>
      <c r="L2798"/>
    </row>
    <row r="2799" spans="5:12" ht="23.45" customHeight="1" x14ac:dyDescent="0.25">
      <c r="E2799"/>
      <c r="L2799"/>
    </row>
    <row r="2800" spans="5:12" ht="23.45" customHeight="1" x14ac:dyDescent="0.25">
      <c r="E2800"/>
      <c r="L2800"/>
    </row>
    <row r="2801" spans="5:12" ht="23.45" customHeight="1" x14ac:dyDescent="0.25">
      <c r="E2801"/>
      <c r="L2801"/>
    </row>
    <row r="2802" spans="5:12" ht="23.45" customHeight="1" x14ac:dyDescent="0.25">
      <c r="E2802"/>
      <c r="L2802"/>
    </row>
    <row r="2803" spans="5:12" ht="23.45" customHeight="1" x14ac:dyDescent="0.25">
      <c r="E2803"/>
      <c r="L2803"/>
    </row>
    <row r="2804" spans="5:12" ht="23.45" customHeight="1" x14ac:dyDescent="0.25">
      <c r="E2804"/>
      <c r="L2804"/>
    </row>
    <row r="2805" spans="5:12" ht="23.45" customHeight="1" x14ac:dyDescent="0.25">
      <c r="E2805"/>
      <c r="L2805"/>
    </row>
    <row r="2806" spans="5:12" ht="23.45" customHeight="1" x14ac:dyDescent="0.25">
      <c r="E2806"/>
      <c r="L2806"/>
    </row>
    <row r="2807" spans="5:12" ht="23.45" customHeight="1" x14ac:dyDescent="0.25">
      <c r="E2807"/>
      <c r="L2807"/>
    </row>
    <row r="2808" spans="5:12" ht="23.45" customHeight="1" x14ac:dyDescent="0.25">
      <c r="E2808"/>
      <c r="L2808"/>
    </row>
    <row r="2809" spans="5:12" ht="23.45" customHeight="1" x14ac:dyDescent="0.25">
      <c r="E2809"/>
      <c r="L2809"/>
    </row>
    <row r="2810" spans="5:12" ht="23.45" customHeight="1" x14ac:dyDescent="0.25">
      <c r="E2810"/>
      <c r="L2810"/>
    </row>
    <row r="2811" spans="5:12" ht="23.45" customHeight="1" x14ac:dyDescent="0.25">
      <c r="E2811"/>
      <c r="L2811"/>
    </row>
    <row r="2812" spans="5:12" ht="23.45" customHeight="1" x14ac:dyDescent="0.25">
      <c r="E2812"/>
      <c r="L2812"/>
    </row>
    <row r="2813" spans="5:12" ht="23.45" customHeight="1" x14ac:dyDescent="0.25">
      <c r="E2813"/>
      <c r="L2813"/>
    </row>
    <row r="2814" spans="5:12" ht="23.45" customHeight="1" x14ac:dyDescent="0.25">
      <c r="E2814"/>
      <c r="L2814"/>
    </row>
    <row r="2815" spans="5:12" ht="23.45" customHeight="1" x14ac:dyDescent="0.25">
      <c r="E2815"/>
      <c r="L2815"/>
    </row>
    <row r="2816" spans="5:12" ht="23.45" customHeight="1" x14ac:dyDescent="0.25">
      <c r="E2816"/>
      <c r="L2816"/>
    </row>
    <row r="2817" spans="5:12" ht="23.45" customHeight="1" x14ac:dyDescent="0.25">
      <c r="E2817"/>
      <c r="L2817"/>
    </row>
    <row r="2818" spans="5:12" ht="23.45" customHeight="1" x14ac:dyDescent="0.25">
      <c r="E2818"/>
      <c r="L2818"/>
    </row>
    <row r="2819" spans="5:12" ht="23.45" customHeight="1" x14ac:dyDescent="0.25">
      <c r="E2819"/>
      <c r="L2819"/>
    </row>
    <row r="2820" spans="5:12" ht="23.45" customHeight="1" x14ac:dyDescent="0.25">
      <c r="E2820"/>
      <c r="L2820"/>
    </row>
    <row r="2821" spans="5:12" ht="23.45" customHeight="1" x14ac:dyDescent="0.25">
      <c r="E2821"/>
      <c r="L2821"/>
    </row>
    <row r="2822" spans="5:12" ht="23.45" customHeight="1" x14ac:dyDescent="0.25">
      <c r="E2822"/>
      <c r="L2822"/>
    </row>
    <row r="2823" spans="5:12" ht="23.45" customHeight="1" x14ac:dyDescent="0.25">
      <c r="E2823"/>
      <c r="L2823"/>
    </row>
    <row r="2824" spans="5:12" ht="23.45" customHeight="1" x14ac:dyDescent="0.25">
      <c r="E2824"/>
      <c r="L2824"/>
    </row>
    <row r="2825" spans="5:12" ht="23.45" customHeight="1" x14ac:dyDescent="0.25">
      <c r="E2825"/>
      <c r="L2825"/>
    </row>
    <row r="2826" spans="5:12" ht="23.45" customHeight="1" x14ac:dyDescent="0.25">
      <c r="E2826"/>
      <c r="L2826"/>
    </row>
    <row r="2827" spans="5:12" ht="23.45" customHeight="1" x14ac:dyDescent="0.25">
      <c r="E2827"/>
      <c r="L2827"/>
    </row>
    <row r="2828" spans="5:12" ht="23.45" customHeight="1" x14ac:dyDescent="0.25">
      <c r="E2828"/>
      <c r="L2828"/>
    </row>
    <row r="2829" spans="5:12" ht="23.45" customHeight="1" x14ac:dyDescent="0.25">
      <c r="E2829"/>
      <c r="L2829"/>
    </row>
    <row r="2830" spans="5:12" ht="23.45" customHeight="1" x14ac:dyDescent="0.25">
      <c r="E2830"/>
      <c r="L2830"/>
    </row>
    <row r="2831" spans="5:12" ht="23.45" customHeight="1" x14ac:dyDescent="0.25">
      <c r="E2831"/>
      <c r="L2831"/>
    </row>
    <row r="2832" spans="5:12" ht="23.45" customHeight="1" x14ac:dyDescent="0.25">
      <c r="E2832"/>
      <c r="L2832"/>
    </row>
    <row r="2833" spans="5:12" ht="23.45" customHeight="1" x14ac:dyDescent="0.25">
      <c r="E2833"/>
      <c r="L2833"/>
    </row>
    <row r="2834" spans="5:12" ht="23.45" customHeight="1" x14ac:dyDescent="0.25">
      <c r="E2834"/>
      <c r="L2834"/>
    </row>
    <row r="2835" spans="5:12" ht="23.45" customHeight="1" x14ac:dyDescent="0.25">
      <c r="E2835"/>
      <c r="L2835"/>
    </row>
    <row r="2836" spans="5:12" ht="23.45" customHeight="1" x14ac:dyDescent="0.25">
      <c r="E2836"/>
      <c r="L2836"/>
    </row>
    <row r="2837" spans="5:12" ht="23.45" customHeight="1" x14ac:dyDescent="0.25">
      <c r="E2837"/>
      <c r="L2837"/>
    </row>
    <row r="2838" spans="5:12" ht="23.45" customHeight="1" x14ac:dyDescent="0.25">
      <c r="E2838"/>
      <c r="L2838"/>
    </row>
    <row r="2839" spans="5:12" ht="23.45" customHeight="1" x14ac:dyDescent="0.25">
      <c r="E2839"/>
      <c r="L2839"/>
    </row>
    <row r="2840" spans="5:12" ht="23.45" customHeight="1" x14ac:dyDescent="0.25">
      <c r="E2840"/>
      <c r="L2840"/>
    </row>
    <row r="2841" spans="5:12" ht="23.45" customHeight="1" x14ac:dyDescent="0.25">
      <c r="E2841"/>
      <c r="L2841"/>
    </row>
    <row r="2842" spans="5:12" ht="23.45" customHeight="1" x14ac:dyDescent="0.25">
      <c r="E2842"/>
      <c r="L2842"/>
    </row>
    <row r="2843" spans="5:12" ht="23.45" customHeight="1" x14ac:dyDescent="0.25">
      <c r="E2843"/>
      <c r="L2843"/>
    </row>
    <row r="2844" spans="5:12" ht="23.45" customHeight="1" x14ac:dyDescent="0.25">
      <c r="E2844"/>
      <c r="L2844"/>
    </row>
    <row r="2845" spans="5:12" ht="23.45" customHeight="1" x14ac:dyDescent="0.25">
      <c r="E2845"/>
      <c r="L2845"/>
    </row>
    <row r="2846" spans="5:12" ht="23.45" customHeight="1" x14ac:dyDescent="0.25">
      <c r="E2846"/>
      <c r="L2846"/>
    </row>
    <row r="2847" spans="5:12" ht="23.45" customHeight="1" x14ac:dyDescent="0.25">
      <c r="E2847"/>
      <c r="L2847"/>
    </row>
    <row r="2848" spans="5:12" ht="23.45" customHeight="1" x14ac:dyDescent="0.25">
      <c r="E2848"/>
      <c r="L2848"/>
    </row>
    <row r="2849" spans="5:12" ht="23.45" customHeight="1" x14ac:dyDescent="0.25">
      <c r="E2849"/>
      <c r="L2849"/>
    </row>
    <row r="2850" spans="5:12" ht="23.45" customHeight="1" x14ac:dyDescent="0.25">
      <c r="E2850"/>
      <c r="L2850"/>
    </row>
    <row r="2851" spans="5:12" ht="23.45" customHeight="1" x14ac:dyDescent="0.25">
      <c r="E2851"/>
      <c r="L2851"/>
    </row>
    <row r="2852" spans="5:12" ht="23.45" customHeight="1" x14ac:dyDescent="0.25">
      <c r="E2852"/>
      <c r="L2852"/>
    </row>
    <row r="2853" spans="5:12" ht="23.45" customHeight="1" x14ac:dyDescent="0.25">
      <c r="E2853"/>
      <c r="L2853"/>
    </row>
    <row r="2854" spans="5:12" ht="23.45" customHeight="1" x14ac:dyDescent="0.25">
      <c r="E2854"/>
      <c r="L2854"/>
    </row>
    <row r="2855" spans="5:12" ht="23.45" customHeight="1" x14ac:dyDescent="0.25">
      <c r="E2855"/>
      <c r="L2855"/>
    </row>
    <row r="2856" spans="5:12" ht="23.45" customHeight="1" x14ac:dyDescent="0.25">
      <c r="E2856"/>
      <c r="L2856"/>
    </row>
    <row r="2857" spans="5:12" ht="23.45" customHeight="1" x14ac:dyDescent="0.25">
      <c r="E2857"/>
      <c r="L2857"/>
    </row>
    <row r="2858" spans="5:12" ht="23.45" customHeight="1" x14ac:dyDescent="0.25">
      <c r="E2858"/>
      <c r="L2858"/>
    </row>
    <row r="2859" spans="5:12" ht="23.45" customHeight="1" x14ac:dyDescent="0.25">
      <c r="E2859"/>
      <c r="L2859"/>
    </row>
    <row r="2860" spans="5:12" ht="23.45" customHeight="1" x14ac:dyDescent="0.25">
      <c r="E2860"/>
      <c r="L2860"/>
    </row>
    <row r="2861" spans="5:12" ht="23.45" customHeight="1" x14ac:dyDescent="0.25">
      <c r="E2861"/>
      <c r="L2861"/>
    </row>
    <row r="2862" spans="5:12" ht="23.45" customHeight="1" x14ac:dyDescent="0.25">
      <c r="E2862"/>
      <c r="L2862"/>
    </row>
    <row r="2863" spans="5:12" ht="23.45" customHeight="1" x14ac:dyDescent="0.25">
      <c r="E2863"/>
      <c r="L2863"/>
    </row>
    <row r="2864" spans="5:12" ht="23.45" customHeight="1" x14ac:dyDescent="0.25">
      <c r="E2864"/>
      <c r="L2864"/>
    </row>
    <row r="2865" spans="5:12" ht="23.45" customHeight="1" x14ac:dyDescent="0.25">
      <c r="E2865"/>
      <c r="L2865"/>
    </row>
    <row r="2866" spans="5:12" ht="23.45" customHeight="1" x14ac:dyDescent="0.25">
      <c r="E2866"/>
      <c r="L2866"/>
    </row>
    <row r="2867" spans="5:12" ht="23.45" customHeight="1" x14ac:dyDescent="0.25">
      <c r="E2867"/>
      <c r="L2867"/>
    </row>
    <row r="2868" spans="5:12" ht="23.45" customHeight="1" x14ac:dyDescent="0.25">
      <c r="E2868"/>
      <c r="L2868"/>
    </row>
    <row r="2869" spans="5:12" ht="23.45" customHeight="1" x14ac:dyDescent="0.25">
      <c r="E2869"/>
      <c r="L2869"/>
    </row>
    <row r="2870" spans="5:12" ht="23.45" customHeight="1" x14ac:dyDescent="0.25">
      <c r="E2870"/>
      <c r="L2870"/>
    </row>
    <row r="2871" spans="5:12" ht="23.45" customHeight="1" x14ac:dyDescent="0.25">
      <c r="E2871"/>
      <c r="L2871"/>
    </row>
    <row r="2872" spans="5:12" ht="23.45" customHeight="1" x14ac:dyDescent="0.25">
      <c r="E2872"/>
      <c r="L2872"/>
    </row>
    <row r="2873" spans="5:12" ht="23.45" customHeight="1" x14ac:dyDescent="0.25">
      <c r="E2873"/>
      <c r="L2873"/>
    </row>
    <row r="2874" spans="5:12" ht="23.45" customHeight="1" x14ac:dyDescent="0.25">
      <c r="E2874"/>
      <c r="L2874"/>
    </row>
    <row r="2875" spans="5:12" ht="23.45" customHeight="1" x14ac:dyDescent="0.25">
      <c r="E2875"/>
      <c r="L2875"/>
    </row>
    <row r="2876" spans="5:12" ht="23.45" customHeight="1" x14ac:dyDescent="0.25">
      <c r="E2876"/>
      <c r="L2876"/>
    </row>
    <row r="2877" spans="5:12" ht="23.45" customHeight="1" x14ac:dyDescent="0.25">
      <c r="E2877"/>
      <c r="L2877"/>
    </row>
    <row r="2878" spans="5:12" ht="23.45" customHeight="1" x14ac:dyDescent="0.25">
      <c r="E2878"/>
      <c r="L2878"/>
    </row>
    <row r="2879" spans="5:12" ht="23.45" customHeight="1" x14ac:dyDescent="0.25">
      <c r="E2879"/>
      <c r="L2879"/>
    </row>
    <row r="2880" spans="5:12" ht="23.45" customHeight="1" x14ac:dyDescent="0.25">
      <c r="E2880"/>
      <c r="L2880"/>
    </row>
    <row r="2881" spans="5:12" ht="23.45" customHeight="1" x14ac:dyDescent="0.25">
      <c r="E2881"/>
      <c r="L2881"/>
    </row>
    <row r="2882" spans="5:12" ht="23.45" customHeight="1" x14ac:dyDescent="0.25">
      <c r="E2882"/>
      <c r="L2882"/>
    </row>
    <row r="2883" spans="5:12" ht="23.45" customHeight="1" x14ac:dyDescent="0.25">
      <c r="E2883"/>
      <c r="L2883"/>
    </row>
    <row r="2884" spans="5:12" ht="23.45" customHeight="1" x14ac:dyDescent="0.25">
      <c r="E2884"/>
      <c r="L2884"/>
    </row>
    <row r="2885" spans="5:12" ht="23.45" customHeight="1" x14ac:dyDescent="0.25">
      <c r="E2885"/>
      <c r="L2885"/>
    </row>
    <row r="2886" spans="5:12" ht="23.45" customHeight="1" x14ac:dyDescent="0.25">
      <c r="E2886"/>
      <c r="L2886"/>
    </row>
    <row r="2887" spans="5:12" ht="23.45" customHeight="1" x14ac:dyDescent="0.25">
      <c r="E2887"/>
      <c r="L2887"/>
    </row>
    <row r="2888" spans="5:12" ht="23.45" customHeight="1" x14ac:dyDescent="0.25">
      <c r="E2888"/>
      <c r="L2888"/>
    </row>
    <row r="2889" spans="5:12" ht="23.45" customHeight="1" x14ac:dyDescent="0.25">
      <c r="E2889"/>
      <c r="L2889"/>
    </row>
    <row r="2890" spans="5:12" ht="23.45" customHeight="1" x14ac:dyDescent="0.25">
      <c r="E2890"/>
      <c r="L2890"/>
    </row>
    <row r="2891" spans="5:12" ht="23.45" customHeight="1" x14ac:dyDescent="0.25">
      <c r="E2891"/>
      <c r="L2891"/>
    </row>
    <row r="2892" spans="5:12" ht="23.45" customHeight="1" x14ac:dyDescent="0.25">
      <c r="E2892"/>
      <c r="L2892"/>
    </row>
    <row r="2893" spans="5:12" ht="23.45" customHeight="1" x14ac:dyDescent="0.25">
      <c r="E2893"/>
      <c r="L2893"/>
    </row>
    <row r="2894" spans="5:12" ht="23.45" customHeight="1" x14ac:dyDescent="0.25">
      <c r="E2894"/>
      <c r="L2894"/>
    </row>
    <row r="2895" spans="5:12" ht="23.45" customHeight="1" x14ac:dyDescent="0.25">
      <c r="E2895"/>
      <c r="L2895"/>
    </row>
    <row r="2896" spans="5:12" ht="23.45" customHeight="1" x14ac:dyDescent="0.25">
      <c r="E2896"/>
      <c r="L2896"/>
    </row>
    <row r="2897" spans="5:12" ht="23.45" customHeight="1" x14ac:dyDescent="0.25">
      <c r="E2897"/>
      <c r="L2897"/>
    </row>
    <row r="2898" spans="5:12" ht="23.45" customHeight="1" x14ac:dyDescent="0.25">
      <c r="E2898"/>
      <c r="L2898"/>
    </row>
    <row r="2899" spans="5:12" ht="23.45" customHeight="1" x14ac:dyDescent="0.25">
      <c r="E2899"/>
      <c r="L2899"/>
    </row>
    <row r="2900" spans="5:12" ht="23.45" customHeight="1" x14ac:dyDescent="0.25">
      <c r="E2900"/>
      <c r="L2900"/>
    </row>
    <row r="2901" spans="5:12" ht="23.45" customHeight="1" x14ac:dyDescent="0.25">
      <c r="E2901"/>
      <c r="L2901"/>
    </row>
    <row r="2902" spans="5:12" ht="23.45" customHeight="1" x14ac:dyDescent="0.25">
      <c r="E2902"/>
      <c r="L2902"/>
    </row>
    <row r="2903" spans="5:12" ht="23.45" customHeight="1" x14ac:dyDescent="0.25">
      <c r="E2903"/>
      <c r="L2903"/>
    </row>
    <row r="2904" spans="5:12" ht="23.45" customHeight="1" x14ac:dyDescent="0.25">
      <c r="E2904"/>
      <c r="L2904"/>
    </row>
    <row r="2905" spans="5:12" ht="23.45" customHeight="1" x14ac:dyDescent="0.25">
      <c r="E2905"/>
      <c r="L2905"/>
    </row>
    <row r="2906" spans="5:12" ht="23.45" customHeight="1" x14ac:dyDescent="0.25">
      <c r="E2906"/>
      <c r="L2906"/>
    </row>
    <row r="2907" spans="5:12" ht="23.45" customHeight="1" x14ac:dyDescent="0.25">
      <c r="E2907"/>
      <c r="L2907"/>
    </row>
    <row r="2908" spans="5:12" ht="23.45" customHeight="1" x14ac:dyDescent="0.25">
      <c r="E2908"/>
      <c r="L2908"/>
    </row>
    <row r="2909" spans="5:12" ht="23.45" customHeight="1" x14ac:dyDescent="0.25">
      <c r="E2909"/>
      <c r="L2909"/>
    </row>
    <row r="2910" spans="5:12" ht="23.45" customHeight="1" x14ac:dyDescent="0.25">
      <c r="E2910"/>
      <c r="L2910"/>
    </row>
    <row r="2911" spans="5:12" ht="23.45" customHeight="1" x14ac:dyDescent="0.25">
      <c r="E2911"/>
      <c r="L2911"/>
    </row>
    <row r="2912" spans="5:12" ht="23.45" customHeight="1" x14ac:dyDescent="0.25">
      <c r="E2912"/>
      <c r="L2912"/>
    </row>
    <row r="2913" spans="5:12" ht="23.45" customHeight="1" x14ac:dyDescent="0.25">
      <c r="E2913"/>
      <c r="L2913"/>
    </row>
    <row r="2914" spans="5:12" ht="23.45" customHeight="1" x14ac:dyDescent="0.25">
      <c r="E2914"/>
      <c r="L2914"/>
    </row>
    <row r="2915" spans="5:12" ht="23.45" customHeight="1" x14ac:dyDescent="0.25">
      <c r="E2915"/>
      <c r="L2915"/>
    </row>
    <row r="2916" spans="5:12" ht="23.45" customHeight="1" x14ac:dyDescent="0.25">
      <c r="E2916"/>
      <c r="L2916"/>
    </row>
    <row r="2917" spans="5:12" ht="23.45" customHeight="1" x14ac:dyDescent="0.25">
      <c r="E2917"/>
      <c r="L2917"/>
    </row>
    <row r="2918" spans="5:12" ht="23.45" customHeight="1" x14ac:dyDescent="0.25">
      <c r="E2918"/>
      <c r="L2918"/>
    </row>
    <row r="2919" spans="5:12" ht="23.45" customHeight="1" x14ac:dyDescent="0.25">
      <c r="E2919"/>
      <c r="L2919"/>
    </row>
    <row r="2920" spans="5:12" ht="23.45" customHeight="1" x14ac:dyDescent="0.25">
      <c r="E2920"/>
      <c r="L2920"/>
    </row>
    <row r="2921" spans="5:12" ht="23.45" customHeight="1" x14ac:dyDescent="0.25">
      <c r="E2921"/>
      <c r="L2921"/>
    </row>
    <row r="2922" spans="5:12" ht="23.45" customHeight="1" x14ac:dyDescent="0.25">
      <c r="E2922"/>
      <c r="L2922"/>
    </row>
    <row r="2923" spans="5:12" ht="23.45" customHeight="1" x14ac:dyDescent="0.25">
      <c r="E2923"/>
      <c r="L2923"/>
    </row>
    <row r="2924" spans="5:12" ht="23.45" customHeight="1" x14ac:dyDescent="0.25">
      <c r="E2924"/>
      <c r="L2924"/>
    </row>
    <row r="2925" spans="5:12" ht="23.45" customHeight="1" x14ac:dyDescent="0.25">
      <c r="E2925"/>
      <c r="L2925"/>
    </row>
    <row r="2926" spans="5:12" ht="23.45" customHeight="1" x14ac:dyDescent="0.25">
      <c r="E2926"/>
      <c r="L2926"/>
    </row>
    <row r="2927" spans="5:12" ht="23.45" customHeight="1" x14ac:dyDescent="0.25">
      <c r="E2927"/>
      <c r="L2927"/>
    </row>
    <row r="2928" spans="5:12" ht="23.45" customHeight="1" x14ac:dyDescent="0.25">
      <c r="E2928"/>
      <c r="L2928"/>
    </row>
    <row r="2929" spans="5:12" ht="23.45" customHeight="1" x14ac:dyDescent="0.25">
      <c r="E2929"/>
      <c r="L2929"/>
    </row>
    <row r="2930" spans="5:12" ht="23.45" customHeight="1" x14ac:dyDescent="0.25">
      <c r="E2930"/>
      <c r="L2930"/>
    </row>
    <row r="2931" spans="5:12" ht="23.45" customHeight="1" x14ac:dyDescent="0.25">
      <c r="E2931"/>
      <c r="L2931"/>
    </row>
    <row r="2932" spans="5:12" ht="23.45" customHeight="1" x14ac:dyDescent="0.25">
      <c r="E2932"/>
      <c r="L2932"/>
    </row>
    <row r="2933" spans="5:12" ht="23.45" customHeight="1" x14ac:dyDescent="0.25">
      <c r="E2933"/>
      <c r="L2933"/>
    </row>
    <row r="2934" spans="5:12" ht="23.45" customHeight="1" x14ac:dyDescent="0.25">
      <c r="E2934"/>
      <c r="L2934"/>
    </row>
    <row r="2935" spans="5:12" ht="23.45" customHeight="1" x14ac:dyDescent="0.25">
      <c r="E2935"/>
      <c r="L2935"/>
    </row>
    <row r="2936" spans="5:12" ht="23.45" customHeight="1" x14ac:dyDescent="0.25">
      <c r="E2936"/>
      <c r="L2936"/>
    </row>
    <row r="2937" spans="5:12" ht="23.45" customHeight="1" x14ac:dyDescent="0.25">
      <c r="E2937"/>
      <c r="L2937"/>
    </row>
    <row r="2938" spans="5:12" ht="23.45" customHeight="1" x14ac:dyDescent="0.25">
      <c r="E2938"/>
      <c r="L2938"/>
    </row>
    <row r="2939" spans="5:12" ht="23.45" customHeight="1" x14ac:dyDescent="0.25">
      <c r="E2939"/>
      <c r="L2939"/>
    </row>
    <row r="2940" spans="5:12" ht="23.45" customHeight="1" x14ac:dyDescent="0.25">
      <c r="E2940"/>
      <c r="L2940"/>
    </row>
    <row r="2941" spans="5:12" ht="23.45" customHeight="1" x14ac:dyDescent="0.25">
      <c r="E2941"/>
      <c r="L2941"/>
    </row>
    <row r="2942" spans="5:12" ht="23.45" customHeight="1" x14ac:dyDescent="0.25">
      <c r="E2942"/>
      <c r="L2942"/>
    </row>
    <row r="2943" spans="5:12" ht="23.45" customHeight="1" x14ac:dyDescent="0.25">
      <c r="E2943"/>
      <c r="L2943"/>
    </row>
    <row r="2944" spans="5:12" ht="23.45" customHeight="1" x14ac:dyDescent="0.25">
      <c r="E2944"/>
      <c r="L2944"/>
    </row>
    <row r="2945" spans="5:12" ht="23.45" customHeight="1" x14ac:dyDescent="0.25">
      <c r="E2945"/>
      <c r="L2945"/>
    </row>
    <row r="2946" spans="5:12" ht="23.45" customHeight="1" x14ac:dyDescent="0.25">
      <c r="E2946"/>
      <c r="L2946"/>
    </row>
    <row r="2947" spans="5:12" ht="23.45" customHeight="1" x14ac:dyDescent="0.25">
      <c r="E2947"/>
      <c r="L2947"/>
    </row>
    <row r="2948" spans="5:12" ht="23.45" customHeight="1" x14ac:dyDescent="0.25">
      <c r="E2948"/>
      <c r="L2948"/>
    </row>
    <row r="2949" spans="5:12" ht="23.45" customHeight="1" x14ac:dyDescent="0.25">
      <c r="E2949"/>
      <c r="L2949"/>
    </row>
    <row r="2950" spans="5:12" ht="23.45" customHeight="1" x14ac:dyDescent="0.25">
      <c r="E2950"/>
      <c r="L2950"/>
    </row>
    <row r="2951" spans="5:12" ht="23.45" customHeight="1" x14ac:dyDescent="0.25">
      <c r="E2951"/>
      <c r="L2951"/>
    </row>
    <row r="2952" spans="5:12" ht="23.45" customHeight="1" x14ac:dyDescent="0.25">
      <c r="E2952"/>
      <c r="L2952"/>
    </row>
    <row r="2953" spans="5:12" ht="23.45" customHeight="1" x14ac:dyDescent="0.25">
      <c r="E2953"/>
      <c r="L2953"/>
    </row>
    <row r="2954" spans="5:12" ht="23.45" customHeight="1" x14ac:dyDescent="0.25">
      <c r="E2954"/>
      <c r="L2954"/>
    </row>
    <row r="2955" spans="5:12" ht="23.45" customHeight="1" x14ac:dyDescent="0.25">
      <c r="E2955"/>
      <c r="L2955"/>
    </row>
    <row r="2956" spans="5:12" ht="23.45" customHeight="1" x14ac:dyDescent="0.25">
      <c r="E2956"/>
      <c r="L2956"/>
    </row>
    <row r="2957" spans="5:12" ht="23.45" customHeight="1" x14ac:dyDescent="0.25">
      <c r="E2957"/>
      <c r="L2957"/>
    </row>
    <row r="2958" spans="5:12" ht="23.45" customHeight="1" x14ac:dyDescent="0.25">
      <c r="E2958"/>
      <c r="L2958"/>
    </row>
    <row r="2959" spans="5:12" ht="23.45" customHeight="1" x14ac:dyDescent="0.25">
      <c r="E2959"/>
      <c r="L2959"/>
    </row>
    <row r="2960" spans="5:12" ht="23.45" customHeight="1" x14ac:dyDescent="0.25">
      <c r="E2960"/>
      <c r="L2960"/>
    </row>
    <row r="2961" spans="5:12" ht="23.45" customHeight="1" x14ac:dyDescent="0.25">
      <c r="E2961"/>
      <c r="L2961"/>
    </row>
    <row r="2962" spans="5:12" ht="23.45" customHeight="1" x14ac:dyDescent="0.25">
      <c r="E2962"/>
      <c r="L2962"/>
    </row>
    <row r="2963" spans="5:12" ht="23.45" customHeight="1" x14ac:dyDescent="0.25">
      <c r="E2963"/>
      <c r="L2963"/>
    </row>
    <row r="2964" spans="5:12" ht="23.45" customHeight="1" x14ac:dyDescent="0.25">
      <c r="E2964"/>
      <c r="L2964"/>
    </row>
    <row r="2965" spans="5:12" ht="23.45" customHeight="1" x14ac:dyDescent="0.25">
      <c r="E2965"/>
      <c r="L2965"/>
    </row>
    <row r="2966" spans="5:12" ht="23.45" customHeight="1" x14ac:dyDescent="0.25">
      <c r="E2966"/>
      <c r="L2966"/>
    </row>
    <row r="2967" spans="5:12" ht="23.45" customHeight="1" x14ac:dyDescent="0.25">
      <c r="E2967"/>
      <c r="L2967"/>
    </row>
    <row r="2968" spans="5:12" ht="23.45" customHeight="1" x14ac:dyDescent="0.25">
      <c r="E2968"/>
      <c r="L2968"/>
    </row>
    <row r="2969" spans="5:12" ht="23.45" customHeight="1" x14ac:dyDescent="0.25">
      <c r="E2969"/>
      <c r="L2969"/>
    </row>
    <row r="2970" spans="5:12" ht="23.45" customHeight="1" x14ac:dyDescent="0.25">
      <c r="E2970"/>
      <c r="L2970"/>
    </row>
    <row r="2971" spans="5:12" ht="23.45" customHeight="1" x14ac:dyDescent="0.25">
      <c r="E2971"/>
      <c r="L2971"/>
    </row>
    <row r="2972" spans="5:12" ht="23.45" customHeight="1" x14ac:dyDescent="0.25">
      <c r="E2972"/>
      <c r="L2972"/>
    </row>
    <row r="2973" spans="5:12" ht="23.45" customHeight="1" x14ac:dyDescent="0.25">
      <c r="E2973"/>
      <c r="L2973"/>
    </row>
    <row r="2974" spans="5:12" ht="23.45" customHeight="1" x14ac:dyDescent="0.25">
      <c r="E2974"/>
      <c r="L2974"/>
    </row>
    <row r="2975" spans="5:12" ht="23.45" customHeight="1" x14ac:dyDescent="0.25">
      <c r="E2975"/>
      <c r="L2975"/>
    </row>
    <row r="2976" spans="5:12" ht="23.45" customHeight="1" x14ac:dyDescent="0.25">
      <c r="E2976"/>
      <c r="L2976"/>
    </row>
    <row r="2977" spans="5:12" ht="23.45" customHeight="1" x14ac:dyDescent="0.25">
      <c r="E2977"/>
      <c r="L2977"/>
    </row>
    <row r="2978" spans="5:12" ht="23.45" customHeight="1" x14ac:dyDescent="0.25">
      <c r="E2978"/>
      <c r="L2978"/>
    </row>
    <row r="2979" spans="5:12" ht="23.45" customHeight="1" x14ac:dyDescent="0.25">
      <c r="E2979"/>
      <c r="L2979"/>
    </row>
    <row r="2980" spans="5:12" ht="23.45" customHeight="1" x14ac:dyDescent="0.25">
      <c r="E2980"/>
      <c r="L2980"/>
    </row>
    <row r="2981" spans="5:12" ht="23.45" customHeight="1" x14ac:dyDescent="0.25">
      <c r="E2981"/>
      <c r="L2981"/>
    </row>
    <row r="2982" spans="5:12" ht="23.45" customHeight="1" x14ac:dyDescent="0.25">
      <c r="E2982"/>
      <c r="L2982"/>
    </row>
    <row r="2983" spans="5:12" ht="23.45" customHeight="1" x14ac:dyDescent="0.25">
      <c r="E2983"/>
      <c r="L2983"/>
    </row>
    <row r="2984" spans="5:12" ht="23.45" customHeight="1" x14ac:dyDescent="0.25">
      <c r="E2984"/>
      <c r="L2984"/>
    </row>
    <row r="2985" spans="5:12" ht="23.45" customHeight="1" x14ac:dyDescent="0.25">
      <c r="E2985"/>
      <c r="L2985"/>
    </row>
    <row r="2986" spans="5:12" ht="23.45" customHeight="1" x14ac:dyDescent="0.25">
      <c r="E2986"/>
      <c r="L2986"/>
    </row>
    <row r="2987" spans="5:12" ht="23.45" customHeight="1" x14ac:dyDescent="0.25">
      <c r="E2987"/>
      <c r="L2987"/>
    </row>
    <row r="2988" spans="5:12" ht="23.45" customHeight="1" x14ac:dyDescent="0.25">
      <c r="E2988"/>
      <c r="L2988"/>
    </row>
    <row r="2989" spans="5:12" ht="23.45" customHeight="1" x14ac:dyDescent="0.25">
      <c r="E2989"/>
      <c r="L2989"/>
    </row>
    <row r="2990" spans="5:12" ht="23.45" customHeight="1" x14ac:dyDescent="0.25">
      <c r="E2990"/>
      <c r="L2990"/>
    </row>
    <row r="2991" spans="5:12" ht="23.45" customHeight="1" x14ac:dyDescent="0.25">
      <c r="E2991"/>
      <c r="L2991"/>
    </row>
    <row r="2992" spans="5:12" ht="23.45" customHeight="1" x14ac:dyDescent="0.25">
      <c r="E2992"/>
      <c r="L2992"/>
    </row>
    <row r="2993" spans="5:12" ht="23.45" customHeight="1" x14ac:dyDescent="0.25">
      <c r="E2993"/>
      <c r="L2993"/>
    </row>
    <row r="2994" spans="5:12" ht="23.45" customHeight="1" x14ac:dyDescent="0.25">
      <c r="E2994"/>
      <c r="L2994"/>
    </row>
    <row r="2995" spans="5:12" ht="23.45" customHeight="1" x14ac:dyDescent="0.25">
      <c r="E2995"/>
      <c r="L2995"/>
    </row>
    <row r="2996" spans="5:12" ht="23.45" customHeight="1" x14ac:dyDescent="0.25">
      <c r="E2996"/>
      <c r="L2996"/>
    </row>
    <row r="2997" spans="5:12" ht="23.45" customHeight="1" x14ac:dyDescent="0.25">
      <c r="E2997"/>
      <c r="L2997"/>
    </row>
    <row r="2998" spans="5:12" ht="23.45" customHeight="1" x14ac:dyDescent="0.25">
      <c r="E2998"/>
      <c r="L2998"/>
    </row>
    <row r="2999" spans="5:12" ht="23.45" customHeight="1" x14ac:dyDescent="0.25">
      <c r="E2999"/>
      <c r="L2999"/>
    </row>
    <row r="3000" spans="5:12" ht="23.45" customHeight="1" x14ac:dyDescent="0.25">
      <c r="E3000"/>
      <c r="L3000"/>
    </row>
    <row r="3001" spans="5:12" ht="23.45" customHeight="1" x14ac:dyDescent="0.25">
      <c r="E3001"/>
      <c r="L3001"/>
    </row>
    <row r="3002" spans="5:12" ht="23.45" customHeight="1" x14ac:dyDescent="0.25">
      <c r="E3002"/>
      <c r="L3002"/>
    </row>
    <row r="3003" spans="5:12" ht="23.45" customHeight="1" x14ac:dyDescent="0.25">
      <c r="E3003"/>
      <c r="L3003"/>
    </row>
    <row r="3004" spans="5:12" ht="23.45" customHeight="1" x14ac:dyDescent="0.25">
      <c r="E3004"/>
      <c r="L3004"/>
    </row>
    <row r="3005" spans="5:12" ht="23.45" customHeight="1" x14ac:dyDescent="0.25">
      <c r="E3005"/>
      <c r="L3005"/>
    </row>
    <row r="3006" spans="5:12" ht="23.45" customHeight="1" x14ac:dyDescent="0.25">
      <c r="E3006"/>
      <c r="L3006"/>
    </row>
    <row r="3007" spans="5:12" ht="23.45" customHeight="1" x14ac:dyDescent="0.25">
      <c r="E3007"/>
      <c r="L3007"/>
    </row>
    <row r="3008" spans="5:12" ht="23.45" customHeight="1" x14ac:dyDescent="0.25">
      <c r="E3008"/>
      <c r="L3008"/>
    </row>
    <row r="3009" spans="5:12" ht="23.45" customHeight="1" x14ac:dyDescent="0.25">
      <c r="E3009"/>
      <c r="L3009"/>
    </row>
    <row r="3010" spans="5:12" ht="23.45" customHeight="1" x14ac:dyDescent="0.25">
      <c r="E3010"/>
      <c r="L3010"/>
    </row>
    <row r="3011" spans="5:12" ht="23.45" customHeight="1" x14ac:dyDescent="0.25">
      <c r="E3011"/>
      <c r="L3011"/>
    </row>
    <row r="3012" spans="5:12" ht="23.45" customHeight="1" x14ac:dyDescent="0.25">
      <c r="E3012"/>
      <c r="L3012"/>
    </row>
    <row r="3013" spans="5:12" ht="23.45" customHeight="1" x14ac:dyDescent="0.25">
      <c r="E3013"/>
      <c r="L3013"/>
    </row>
    <row r="3014" spans="5:12" ht="23.45" customHeight="1" x14ac:dyDescent="0.25">
      <c r="E3014"/>
      <c r="L3014"/>
    </row>
    <row r="3015" spans="5:12" ht="23.45" customHeight="1" x14ac:dyDescent="0.25">
      <c r="E3015"/>
      <c r="L3015"/>
    </row>
    <row r="3016" spans="5:12" ht="23.45" customHeight="1" x14ac:dyDescent="0.25">
      <c r="E3016"/>
      <c r="L3016"/>
    </row>
    <row r="3017" spans="5:12" ht="23.45" customHeight="1" x14ac:dyDescent="0.25">
      <c r="E3017"/>
      <c r="L3017"/>
    </row>
    <row r="3018" spans="5:12" ht="23.45" customHeight="1" x14ac:dyDescent="0.25">
      <c r="E3018"/>
      <c r="L3018"/>
    </row>
    <row r="3019" spans="5:12" ht="23.45" customHeight="1" x14ac:dyDescent="0.25">
      <c r="E3019"/>
      <c r="L3019"/>
    </row>
    <row r="3020" spans="5:12" ht="23.45" customHeight="1" x14ac:dyDescent="0.25">
      <c r="E3020"/>
      <c r="L3020"/>
    </row>
    <row r="3021" spans="5:12" ht="23.45" customHeight="1" x14ac:dyDescent="0.25">
      <c r="E3021"/>
      <c r="L3021"/>
    </row>
    <row r="3022" spans="5:12" ht="23.45" customHeight="1" x14ac:dyDescent="0.25">
      <c r="E3022"/>
      <c r="L3022"/>
    </row>
    <row r="3023" spans="5:12" ht="23.45" customHeight="1" x14ac:dyDescent="0.25">
      <c r="E3023"/>
      <c r="L3023"/>
    </row>
    <row r="3024" spans="5:12" ht="23.45" customHeight="1" x14ac:dyDescent="0.25">
      <c r="E3024"/>
      <c r="L3024"/>
    </row>
    <row r="3025" spans="5:12" ht="23.45" customHeight="1" x14ac:dyDescent="0.25">
      <c r="E3025"/>
      <c r="L3025"/>
    </row>
    <row r="3026" spans="5:12" ht="23.45" customHeight="1" x14ac:dyDescent="0.25">
      <c r="E3026"/>
      <c r="L3026"/>
    </row>
    <row r="3027" spans="5:12" ht="23.45" customHeight="1" x14ac:dyDescent="0.25">
      <c r="E3027"/>
      <c r="L3027"/>
    </row>
    <row r="3028" spans="5:12" ht="23.45" customHeight="1" x14ac:dyDescent="0.25">
      <c r="E3028"/>
      <c r="L3028"/>
    </row>
    <row r="3029" spans="5:12" ht="23.45" customHeight="1" x14ac:dyDescent="0.25">
      <c r="E3029"/>
      <c r="L3029"/>
    </row>
    <row r="3030" spans="5:12" ht="23.45" customHeight="1" x14ac:dyDescent="0.25">
      <c r="E3030"/>
      <c r="L3030"/>
    </row>
    <row r="3031" spans="5:12" ht="23.45" customHeight="1" x14ac:dyDescent="0.25">
      <c r="E3031"/>
      <c r="L3031"/>
    </row>
    <row r="3032" spans="5:12" ht="23.45" customHeight="1" x14ac:dyDescent="0.25">
      <c r="E3032"/>
      <c r="L3032"/>
    </row>
    <row r="3033" spans="5:12" ht="23.45" customHeight="1" x14ac:dyDescent="0.25">
      <c r="E3033"/>
      <c r="L3033"/>
    </row>
    <row r="3034" spans="5:12" ht="23.45" customHeight="1" x14ac:dyDescent="0.25">
      <c r="E3034"/>
      <c r="L3034"/>
    </row>
    <row r="3035" spans="5:12" ht="23.45" customHeight="1" x14ac:dyDescent="0.25">
      <c r="E3035"/>
      <c r="L3035"/>
    </row>
    <row r="3036" spans="5:12" ht="23.45" customHeight="1" x14ac:dyDescent="0.25">
      <c r="E3036"/>
      <c r="L3036"/>
    </row>
    <row r="3037" spans="5:12" ht="23.45" customHeight="1" x14ac:dyDescent="0.25">
      <c r="E3037"/>
      <c r="L3037"/>
    </row>
    <row r="3038" spans="5:12" ht="23.45" customHeight="1" x14ac:dyDescent="0.25">
      <c r="E3038"/>
      <c r="L3038"/>
    </row>
    <row r="3039" spans="5:12" ht="23.45" customHeight="1" x14ac:dyDescent="0.25">
      <c r="E3039"/>
      <c r="L3039"/>
    </row>
    <row r="3040" spans="5:12" ht="23.45" customHeight="1" x14ac:dyDescent="0.25">
      <c r="E3040"/>
      <c r="L3040"/>
    </row>
    <row r="3041" spans="5:12" ht="23.45" customHeight="1" x14ac:dyDescent="0.25">
      <c r="E3041"/>
      <c r="L3041"/>
    </row>
    <row r="3042" spans="5:12" ht="23.45" customHeight="1" x14ac:dyDescent="0.25">
      <c r="E3042"/>
      <c r="L3042"/>
    </row>
    <row r="3043" spans="5:12" ht="23.45" customHeight="1" x14ac:dyDescent="0.25">
      <c r="E3043"/>
      <c r="L3043"/>
    </row>
    <row r="3044" spans="5:12" ht="23.45" customHeight="1" x14ac:dyDescent="0.25">
      <c r="E3044"/>
      <c r="L3044"/>
    </row>
    <row r="3045" spans="5:12" ht="23.45" customHeight="1" x14ac:dyDescent="0.25">
      <c r="E3045"/>
      <c r="L3045"/>
    </row>
    <row r="3046" spans="5:12" ht="23.45" customHeight="1" x14ac:dyDescent="0.25">
      <c r="E3046"/>
      <c r="L3046"/>
    </row>
    <row r="3047" spans="5:12" ht="23.45" customHeight="1" x14ac:dyDescent="0.25">
      <c r="E3047"/>
      <c r="L3047"/>
    </row>
    <row r="3048" spans="5:12" ht="23.45" customHeight="1" x14ac:dyDescent="0.25">
      <c r="E3048"/>
      <c r="L3048"/>
    </row>
    <row r="3049" spans="5:12" ht="23.45" customHeight="1" x14ac:dyDescent="0.25">
      <c r="E3049"/>
      <c r="L3049"/>
    </row>
    <row r="3050" spans="5:12" ht="23.45" customHeight="1" x14ac:dyDescent="0.25">
      <c r="E3050"/>
      <c r="L3050"/>
    </row>
    <row r="3051" spans="5:12" ht="23.45" customHeight="1" x14ac:dyDescent="0.25">
      <c r="E3051"/>
      <c r="L3051"/>
    </row>
    <row r="3052" spans="5:12" ht="23.45" customHeight="1" x14ac:dyDescent="0.25">
      <c r="E3052"/>
      <c r="L3052"/>
    </row>
    <row r="3053" spans="5:12" ht="23.45" customHeight="1" x14ac:dyDescent="0.25">
      <c r="E3053"/>
      <c r="L3053"/>
    </row>
    <row r="3054" spans="5:12" ht="23.45" customHeight="1" x14ac:dyDescent="0.25">
      <c r="E3054"/>
      <c r="L3054"/>
    </row>
    <row r="3055" spans="5:12" ht="23.45" customHeight="1" x14ac:dyDescent="0.25">
      <c r="E3055"/>
      <c r="L3055"/>
    </row>
    <row r="3056" spans="5:12" ht="23.45" customHeight="1" x14ac:dyDescent="0.25">
      <c r="E3056"/>
      <c r="L3056"/>
    </row>
    <row r="3057" spans="5:12" ht="23.45" customHeight="1" x14ac:dyDescent="0.25">
      <c r="E3057"/>
      <c r="L3057"/>
    </row>
    <row r="3058" spans="5:12" ht="23.45" customHeight="1" x14ac:dyDescent="0.25">
      <c r="E3058"/>
      <c r="L3058"/>
    </row>
    <row r="3059" spans="5:12" ht="23.45" customHeight="1" x14ac:dyDescent="0.25">
      <c r="E3059"/>
      <c r="L3059"/>
    </row>
    <row r="3060" spans="5:12" ht="23.45" customHeight="1" x14ac:dyDescent="0.25">
      <c r="E3060"/>
      <c r="L3060"/>
    </row>
    <row r="3061" spans="5:12" ht="23.45" customHeight="1" x14ac:dyDescent="0.25">
      <c r="E3061"/>
      <c r="L3061"/>
    </row>
    <row r="3062" spans="5:12" ht="23.45" customHeight="1" x14ac:dyDescent="0.25">
      <c r="E3062"/>
      <c r="L3062"/>
    </row>
    <row r="3063" spans="5:12" ht="23.45" customHeight="1" x14ac:dyDescent="0.25">
      <c r="E3063"/>
      <c r="L3063"/>
    </row>
    <row r="3064" spans="5:12" ht="23.45" customHeight="1" x14ac:dyDescent="0.25">
      <c r="E3064"/>
      <c r="L3064"/>
    </row>
    <row r="3065" spans="5:12" ht="23.45" customHeight="1" x14ac:dyDescent="0.25">
      <c r="E3065"/>
      <c r="L3065"/>
    </row>
    <row r="3066" spans="5:12" ht="23.45" customHeight="1" x14ac:dyDescent="0.25">
      <c r="E3066"/>
      <c r="L3066"/>
    </row>
    <row r="3067" spans="5:12" ht="23.45" customHeight="1" x14ac:dyDescent="0.25">
      <c r="E3067"/>
      <c r="L3067"/>
    </row>
    <row r="3068" spans="5:12" ht="23.45" customHeight="1" x14ac:dyDescent="0.25">
      <c r="E3068"/>
      <c r="L3068"/>
    </row>
    <row r="3069" spans="5:12" ht="23.45" customHeight="1" x14ac:dyDescent="0.25">
      <c r="E3069"/>
      <c r="L3069"/>
    </row>
    <row r="3070" spans="5:12" ht="23.45" customHeight="1" x14ac:dyDescent="0.25">
      <c r="E3070"/>
      <c r="L3070"/>
    </row>
    <row r="3071" spans="5:12" ht="23.45" customHeight="1" x14ac:dyDescent="0.25">
      <c r="E3071"/>
      <c r="L3071"/>
    </row>
    <row r="3072" spans="5:12" ht="23.45" customHeight="1" x14ac:dyDescent="0.25">
      <c r="E3072"/>
      <c r="L3072"/>
    </row>
    <row r="3073" spans="5:12" ht="23.45" customHeight="1" x14ac:dyDescent="0.25">
      <c r="E3073"/>
      <c r="L3073"/>
    </row>
    <row r="3074" spans="5:12" ht="23.45" customHeight="1" x14ac:dyDescent="0.25">
      <c r="E3074"/>
      <c r="L3074"/>
    </row>
    <row r="3075" spans="5:12" ht="23.45" customHeight="1" x14ac:dyDescent="0.25">
      <c r="E3075"/>
      <c r="L3075"/>
    </row>
    <row r="3076" spans="5:12" ht="23.45" customHeight="1" x14ac:dyDescent="0.25">
      <c r="E3076"/>
      <c r="L3076"/>
    </row>
    <row r="3077" spans="5:12" ht="23.45" customHeight="1" x14ac:dyDescent="0.25">
      <c r="E3077"/>
      <c r="L3077"/>
    </row>
    <row r="3078" spans="5:12" ht="23.45" customHeight="1" x14ac:dyDescent="0.25">
      <c r="E3078"/>
      <c r="L3078"/>
    </row>
    <row r="3079" spans="5:12" ht="23.45" customHeight="1" x14ac:dyDescent="0.25">
      <c r="E3079"/>
      <c r="L3079"/>
    </row>
    <row r="3080" spans="5:12" ht="23.45" customHeight="1" x14ac:dyDescent="0.25">
      <c r="E3080"/>
      <c r="L3080"/>
    </row>
    <row r="3081" spans="5:12" ht="23.45" customHeight="1" x14ac:dyDescent="0.25">
      <c r="E3081"/>
      <c r="L3081"/>
    </row>
    <row r="3082" spans="5:12" ht="23.45" customHeight="1" x14ac:dyDescent="0.25">
      <c r="E3082"/>
      <c r="L3082"/>
    </row>
    <row r="3083" spans="5:12" ht="23.45" customHeight="1" x14ac:dyDescent="0.25">
      <c r="E3083"/>
      <c r="L3083"/>
    </row>
    <row r="3084" spans="5:12" ht="23.45" customHeight="1" x14ac:dyDescent="0.25">
      <c r="E3084"/>
      <c r="L3084"/>
    </row>
    <row r="3085" spans="5:12" ht="23.45" customHeight="1" x14ac:dyDescent="0.25">
      <c r="E3085"/>
      <c r="L3085"/>
    </row>
    <row r="3086" spans="5:12" ht="23.45" customHeight="1" x14ac:dyDescent="0.25">
      <c r="E3086"/>
      <c r="L3086"/>
    </row>
    <row r="3087" spans="5:12" ht="23.45" customHeight="1" x14ac:dyDescent="0.25">
      <c r="E3087"/>
      <c r="L3087"/>
    </row>
    <row r="3088" spans="5:12" ht="23.45" customHeight="1" x14ac:dyDescent="0.25">
      <c r="E3088"/>
      <c r="L3088"/>
    </row>
    <row r="3089" spans="5:12" ht="23.45" customHeight="1" x14ac:dyDescent="0.25">
      <c r="E3089"/>
      <c r="L3089"/>
    </row>
    <row r="3090" spans="5:12" ht="23.45" customHeight="1" x14ac:dyDescent="0.25">
      <c r="E3090"/>
      <c r="L3090"/>
    </row>
    <row r="3091" spans="5:12" ht="23.45" customHeight="1" x14ac:dyDescent="0.25">
      <c r="E3091"/>
      <c r="L3091"/>
    </row>
    <row r="3092" spans="5:12" ht="23.45" customHeight="1" x14ac:dyDescent="0.25">
      <c r="E3092"/>
      <c r="L3092"/>
    </row>
    <row r="3093" spans="5:12" ht="23.45" customHeight="1" x14ac:dyDescent="0.25">
      <c r="E3093"/>
      <c r="L3093"/>
    </row>
    <row r="3094" spans="5:12" ht="23.45" customHeight="1" x14ac:dyDescent="0.25">
      <c r="E3094"/>
      <c r="L3094"/>
    </row>
    <row r="3095" spans="5:12" ht="23.45" customHeight="1" x14ac:dyDescent="0.25">
      <c r="E3095"/>
      <c r="L3095"/>
    </row>
    <row r="3096" spans="5:12" ht="23.45" customHeight="1" x14ac:dyDescent="0.25">
      <c r="E3096"/>
      <c r="L3096"/>
    </row>
    <row r="3097" spans="5:12" ht="23.45" customHeight="1" x14ac:dyDescent="0.25">
      <c r="E3097"/>
      <c r="L3097"/>
    </row>
    <row r="3098" spans="5:12" ht="23.45" customHeight="1" x14ac:dyDescent="0.25">
      <c r="E3098"/>
      <c r="L3098"/>
    </row>
    <row r="3099" spans="5:12" ht="23.45" customHeight="1" x14ac:dyDescent="0.25">
      <c r="E3099"/>
      <c r="L3099"/>
    </row>
    <row r="3100" spans="5:12" ht="23.45" customHeight="1" x14ac:dyDescent="0.25">
      <c r="E3100"/>
      <c r="L3100"/>
    </row>
    <row r="3101" spans="5:12" ht="23.45" customHeight="1" x14ac:dyDescent="0.25">
      <c r="E3101"/>
      <c r="L3101"/>
    </row>
    <row r="3102" spans="5:12" ht="23.45" customHeight="1" x14ac:dyDescent="0.25">
      <c r="E3102"/>
      <c r="L3102"/>
    </row>
    <row r="3103" spans="5:12" ht="23.45" customHeight="1" x14ac:dyDescent="0.25">
      <c r="E3103"/>
      <c r="L3103"/>
    </row>
    <row r="3104" spans="5:12" ht="23.45" customHeight="1" x14ac:dyDescent="0.25">
      <c r="E3104"/>
      <c r="L3104"/>
    </row>
    <row r="3105" spans="5:12" ht="23.45" customHeight="1" x14ac:dyDescent="0.25">
      <c r="E3105"/>
      <c r="L3105"/>
    </row>
    <row r="3106" spans="5:12" ht="23.45" customHeight="1" x14ac:dyDescent="0.25">
      <c r="E3106"/>
      <c r="L3106"/>
    </row>
    <row r="3107" spans="5:12" ht="23.45" customHeight="1" x14ac:dyDescent="0.25">
      <c r="E3107"/>
      <c r="L3107"/>
    </row>
    <row r="3108" spans="5:12" ht="23.45" customHeight="1" x14ac:dyDescent="0.25">
      <c r="E3108"/>
      <c r="L3108"/>
    </row>
    <row r="3109" spans="5:12" ht="23.45" customHeight="1" x14ac:dyDescent="0.25">
      <c r="E3109"/>
      <c r="L3109"/>
    </row>
    <row r="3110" spans="5:12" ht="23.45" customHeight="1" x14ac:dyDescent="0.25">
      <c r="E3110"/>
      <c r="L3110"/>
    </row>
    <row r="3111" spans="5:12" ht="23.45" customHeight="1" x14ac:dyDescent="0.25">
      <c r="E3111"/>
      <c r="L3111"/>
    </row>
    <row r="3112" spans="5:12" ht="23.45" customHeight="1" x14ac:dyDescent="0.25">
      <c r="E3112"/>
      <c r="L3112"/>
    </row>
    <row r="3113" spans="5:12" ht="23.45" customHeight="1" x14ac:dyDescent="0.25">
      <c r="E3113"/>
      <c r="L3113"/>
    </row>
    <row r="3114" spans="5:12" ht="23.45" customHeight="1" x14ac:dyDescent="0.25">
      <c r="E3114"/>
      <c r="L3114"/>
    </row>
    <row r="3115" spans="5:12" ht="23.45" customHeight="1" x14ac:dyDescent="0.25">
      <c r="E3115"/>
      <c r="L3115"/>
    </row>
    <row r="3116" spans="5:12" ht="23.45" customHeight="1" x14ac:dyDescent="0.25">
      <c r="E3116"/>
      <c r="L3116"/>
    </row>
    <row r="3117" spans="5:12" ht="23.45" customHeight="1" x14ac:dyDescent="0.25">
      <c r="E3117"/>
      <c r="L3117"/>
    </row>
    <row r="3118" spans="5:12" ht="23.45" customHeight="1" x14ac:dyDescent="0.25">
      <c r="E3118"/>
      <c r="L3118"/>
    </row>
    <row r="3119" spans="5:12" ht="23.45" customHeight="1" x14ac:dyDescent="0.25">
      <c r="E3119"/>
      <c r="L3119"/>
    </row>
    <row r="3120" spans="5:12" ht="23.45" customHeight="1" x14ac:dyDescent="0.25">
      <c r="E3120"/>
      <c r="L3120"/>
    </row>
    <row r="3121" spans="5:12" ht="23.45" customHeight="1" x14ac:dyDescent="0.25">
      <c r="E3121"/>
      <c r="L3121"/>
    </row>
    <row r="3122" spans="5:12" ht="23.45" customHeight="1" x14ac:dyDescent="0.25">
      <c r="E3122"/>
      <c r="L3122"/>
    </row>
    <row r="3123" spans="5:12" ht="23.45" customHeight="1" x14ac:dyDescent="0.25">
      <c r="E3123"/>
      <c r="L3123"/>
    </row>
    <row r="3124" spans="5:12" ht="23.45" customHeight="1" x14ac:dyDescent="0.25">
      <c r="E3124"/>
      <c r="L3124"/>
    </row>
    <row r="3125" spans="5:12" ht="23.45" customHeight="1" x14ac:dyDescent="0.25">
      <c r="E3125"/>
      <c r="L3125"/>
    </row>
    <row r="3126" spans="5:12" ht="23.45" customHeight="1" x14ac:dyDescent="0.25">
      <c r="E3126"/>
      <c r="L3126"/>
    </row>
    <row r="3127" spans="5:12" ht="23.45" customHeight="1" x14ac:dyDescent="0.25">
      <c r="E3127"/>
      <c r="L3127"/>
    </row>
    <row r="3128" spans="5:12" ht="23.45" customHeight="1" x14ac:dyDescent="0.25">
      <c r="E3128"/>
      <c r="L3128"/>
    </row>
    <row r="3129" spans="5:12" ht="23.45" customHeight="1" x14ac:dyDescent="0.25">
      <c r="E3129"/>
      <c r="L3129"/>
    </row>
    <row r="3130" spans="5:12" ht="23.45" customHeight="1" x14ac:dyDescent="0.25">
      <c r="E3130"/>
      <c r="L3130"/>
    </row>
    <row r="3131" spans="5:12" ht="23.45" customHeight="1" x14ac:dyDescent="0.25">
      <c r="E3131"/>
      <c r="L3131"/>
    </row>
    <row r="3132" spans="5:12" ht="23.45" customHeight="1" x14ac:dyDescent="0.25">
      <c r="E3132"/>
      <c r="L3132"/>
    </row>
    <row r="3133" spans="5:12" ht="23.45" customHeight="1" x14ac:dyDescent="0.25">
      <c r="E3133"/>
      <c r="L3133"/>
    </row>
    <row r="3134" spans="5:12" ht="23.45" customHeight="1" x14ac:dyDescent="0.25">
      <c r="E3134"/>
      <c r="L3134"/>
    </row>
    <row r="3135" spans="5:12" ht="23.45" customHeight="1" x14ac:dyDescent="0.25">
      <c r="E3135"/>
      <c r="L3135"/>
    </row>
    <row r="3136" spans="5:12" ht="23.45" customHeight="1" x14ac:dyDescent="0.25">
      <c r="E3136"/>
      <c r="L3136"/>
    </row>
    <row r="3137" spans="5:12" ht="23.45" customHeight="1" x14ac:dyDescent="0.25">
      <c r="E3137"/>
      <c r="L3137"/>
    </row>
    <row r="3138" spans="5:12" ht="23.45" customHeight="1" x14ac:dyDescent="0.25">
      <c r="E3138"/>
      <c r="L3138"/>
    </row>
    <row r="3139" spans="5:12" ht="23.45" customHeight="1" x14ac:dyDescent="0.25">
      <c r="E3139"/>
      <c r="L3139"/>
    </row>
    <row r="3140" spans="5:12" ht="23.45" customHeight="1" x14ac:dyDescent="0.25">
      <c r="E3140"/>
      <c r="L3140"/>
    </row>
    <row r="3141" spans="5:12" ht="23.45" customHeight="1" x14ac:dyDescent="0.25">
      <c r="E3141"/>
      <c r="L3141"/>
    </row>
    <row r="3142" spans="5:12" ht="23.45" customHeight="1" x14ac:dyDescent="0.25">
      <c r="E3142"/>
      <c r="L3142"/>
    </row>
    <row r="3143" spans="5:12" ht="23.45" customHeight="1" x14ac:dyDescent="0.25">
      <c r="E3143"/>
      <c r="L3143"/>
    </row>
    <row r="3144" spans="5:12" ht="23.45" customHeight="1" x14ac:dyDescent="0.25">
      <c r="E3144"/>
      <c r="L3144"/>
    </row>
    <row r="3145" spans="5:12" ht="23.45" customHeight="1" x14ac:dyDescent="0.25">
      <c r="E3145"/>
      <c r="L3145"/>
    </row>
    <row r="3146" spans="5:12" ht="23.45" customHeight="1" x14ac:dyDescent="0.25">
      <c r="E3146"/>
      <c r="L3146"/>
    </row>
    <row r="3147" spans="5:12" ht="23.45" customHeight="1" x14ac:dyDescent="0.25">
      <c r="E3147"/>
      <c r="L3147"/>
    </row>
    <row r="3148" spans="5:12" ht="23.45" customHeight="1" x14ac:dyDescent="0.25">
      <c r="E3148"/>
      <c r="L3148"/>
    </row>
    <row r="3149" spans="5:12" ht="23.45" customHeight="1" x14ac:dyDescent="0.25">
      <c r="E3149"/>
      <c r="L3149"/>
    </row>
    <row r="3150" spans="5:12" ht="23.45" customHeight="1" x14ac:dyDescent="0.25">
      <c r="E3150"/>
      <c r="L3150"/>
    </row>
    <row r="3151" spans="5:12" ht="23.45" customHeight="1" x14ac:dyDescent="0.25">
      <c r="E3151"/>
      <c r="L3151"/>
    </row>
    <row r="3152" spans="5:12" ht="23.45" customHeight="1" x14ac:dyDescent="0.25">
      <c r="E3152"/>
      <c r="L3152"/>
    </row>
    <row r="3153" spans="5:12" ht="23.45" customHeight="1" x14ac:dyDescent="0.25">
      <c r="E3153"/>
      <c r="L3153"/>
    </row>
    <row r="3154" spans="5:12" ht="23.45" customHeight="1" x14ac:dyDescent="0.25">
      <c r="E3154"/>
      <c r="L3154"/>
    </row>
    <row r="3155" spans="5:12" ht="23.45" customHeight="1" x14ac:dyDescent="0.25">
      <c r="E3155"/>
      <c r="L3155"/>
    </row>
    <row r="3156" spans="5:12" ht="23.45" customHeight="1" x14ac:dyDescent="0.25">
      <c r="E3156"/>
      <c r="L3156"/>
    </row>
    <row r="3157" spans="5:12" ht="23.45" customHeight="1" x14ac:dyDescent="0.25">
      <c r="E3157"/>
      <c r="L3157"/>
    </row>
    <row r="3158" spans="5:12" ht="23.45" customHeight="1" x14ac:dyDescent="0.25">
      <c r="E3158"/>
      <c r="L3158"/>
    </row>
    <row r="3159" spans="5:12" ht="23.45" customHeight="1" x14ac:dyDescent="0.25">
      <c r="E3159"/>
      <c r="L3159"/>
    </row>
    <row r="3160" spans="5:12" ht="23.45" customHeight="1" x14ac:dyDescent="0.25">
      <c r="E3160"/>
      <c r="L3160"/>
    </row>
    <row r="3161" spans="5:12" ht="23.45" customHeight="1" x14ac:dyDescent="0.25">
      <c r="E3161"/>
      <c r="L3161"/>
    </row>
    <row r="3162" spans="5:12" ht="23.45" customHeight="1" x14ac:dyDescent="0.25">
      <c r="E3162"/>
      <c r="L3162"/>
    </row>
    <row r="3163" spans="5:12" ht="23.45" customHeight="1" x14ac:dyDescent="0.25">
      <c r="E3163"/>
      <c r="L3163"/>
    </row>
    <row r="3164" spans="5:12" ht="23.45" customHeight="1" x14ac:dyDescent="0.25">
      <c r="E3164"/>
      <c r="L3164"/>
    </row>
    <row r="3165" spans="5:12" ht="23.45" customHeight="1" x14ac:dyDescent="0.25">
      <c r="E3165"/>
      <c r="L3165"/>
    </row>
    <row r="3166" spans="5:12" ht="23.45" customHeight="1" x14ac:dyDescent="0.25">
      <c r="E3166"/>
      <c r="L3166"/>
    </row>
    <row r="3167" spans="5:12" ht="23.45" customHeight="1" x14ac:dyDescent="0.25">
      <c r="E3167"/>
      <c r="L3167"/>
    </row>
    <row r="3168" spans="5:12" ht="23.45" customHeight="1" x14ac:dyDescent="0.25">
      <c r="E3168"/>
      <c r="L3168"/>
    </row>
    <row r="3169" spans="5:12" ht="23.45" customHeight="1" x14ac:dyDescent="0.25">
      <c r="E3169"/>
      <c r="L3169"/>
    </row>
    <row r="3170" spans="5:12" ht="23.45" customHeight="1" x14ac:dyDescent="0.25">
      <c r="E3170"/>
      <c r="L3170"/>
    </row>
    <row r="3171" spans="5:12" ht="23.45" customHeight="1" x14ac:dyDescent="0.25">
      <c r="E3171"/>
      <c r="L3171"/>
    </row>
    <row r="3172" spans="5:12" ht="23.45" customHeight="1" x14ac:dyDescent="0.25">
      <c r="E3172"/>
      <c r="L3172"/>
    </row>
    <row r="3173" spans="5:12" ht="23.45" customHeight="1" x14ac:dyDescent="0.25">
      <c r="E3173"/>
      <c r="L3173"/>
    </row>
    <row r="3174" spans="5:12" ht="23.45" customHeight="1" x14ac:dyDescent="0.25">
      <c r="E3174"/>
      <c r="L3174"/>
    </row>
    <row r="3175" spans="5:12" ht="23.45" customHeight="1" x14ac:dyDescent="0.25">
      <c r="E3175"/>
      <c r="L3175"/>
    </row>
    <row r="3176" spans="5:12" ht="23.45" customHeight="1" x14ac:dyDescent="0.25">
      <c r="E3176"/>
      <c r="L3176"/>
    </row>
    <row r="3177" spans="5:12" ht="23.45" customHeight="1" x14ac:dyDescent="0.25">
      <c r="E3177"/>
      <c r="L3177"/>
    </row>
    <row r="3178" spans="5:12" ht="23.45" customHeight="1" x14ac:dyDescent="0.25">
      <c r="E3178"/>
      <c r="L3178"/>
    </row>
    <row r="3179" spans="5:12" ht="23.45" customHeight="1" x14ac:dyDescent="0.25">
      <c r="E3179"/>
      <c r="L3179"/>
    </row>
    <row r="3180" spans="5:12" ht="23.45" customHeight="1" x14ac:dyDescent="0.25">
      <c r="E3180"/>
      <c r="L3180"/>
    </row>
    <row r="3181" spans="5:12" ht="23.45" customHeight="1" x14ac:dyDescent="0.25">
      <c r="E3181"/>
      <c r="L3181"/>
    </row>
    <row r="3182" spans="5:12" ht="23.45" customHeight="1" x14ac:dyDescent="0.25">
      <c r="E3182"/>
      <c r="L3182"/>
    </row>
    <row r="3183" spans="5:12" ht="23.45" customHeight="1" x14ac:dyDescent="0.25">
      <c r="E3183"/>
      <c r="L3183"/>
    </row>
    <row r="3184" spans="5:12" ht="23.45" customHeight="1" x14ac:dyDescent="0.25">
      <c r="E3184"/>
      <c r="L3184"/>
    </row>
    <row r="3185" spans="5:12" ht="23.45" customHeight="1" x14ac:dyDescent="0.25">
      <c r="E3185"/>
      <c r="L3185"/>
    </row>
    <row r="3186" spans="5:12" ht="23.45" customHeight="1" x14ac:dyDescent="0.25">
      <c r="E3186"/>
      <c r="L3186"/>
    </row>
    <row r="3187" spans="5:12" ht="23.45" customHeight="1" x14ac:dyDescent="0.25">
      <c r="E3187"/>
      <c r="L3187"/>
    </row>
    <row r="3188" spans="5:12" ht="23.45" customHeight="1" x14ac:dyDescent="0.25">
      <c r="E3188"/>
      <c r="L3188"/>
    </row>
    <row r="3189" spans="5:12" ht="23.45" customHeight="1" x14ac:dyDescent="0.25">
      <c r="E3189"/>
      <c r="L3189"/>
    </row>
    <row r="3190" spans="5:12" ht="23.45" customHeight="1" x14ac:dyDescent="0.25">
      <c r="E3190"/>
      <c r="L3190"/>
    </row>
    <row r="3191" spans="5:12" ht="23.45" customHeight="1" x14ac:dyDescent="0.25">
      <c r="E3191"/>
      <c r="L3191"/>
    </row>
    <row r="3192" spans="5:12" ht="23.45" customHeight="1" x14ac:dyDescent="0.25">
      <c r="E3192"/>
      <c r="L3192"/>
    </row>
    <row r="3193" spans="5:12" ht="23.45" customHeight="1" x14ac:dyDescent="0.25">
      <c r="E3193"/>
      <c r="L3193"/>
    </row>
    <row r="3194" spans="5:12" ht="23.45" customHeight="1" x14ac:dyDescent="0.25">
      <c r="E3194"/>
      <c r="L3194"/>
    </row>
    <row r="3195" spans="5:12" ht="23.45" customHeight="1" x14ac:dyDescent="0.25">
      <c r="E3195"/>
      <c r="L3195"/>
    </row>
    <row r="3196" spans="5:12" ht="23.45" customHeight="1" x14ac:dyDescent="0.25">
      <c r="E3196"/>
      <c r="L3196"/>
    </row>
    <row r="3197" spans="5:12" ht="23.45" customHeight="1" x14ac:dyDescent="0.25">
      <c r="E3197"/>
      <c r="L3197"/>
    </row>
    <row r="3198" spans="5:12" ht="23.45" customHeight="1" x14ac:dyDescent="0.25">
      <c r="E3198"/>
      <c r="L3198"/>
    </row>
    <row r="3199" spans="5:12" ht="23.45" customHeight="1" x14ac:dyDescent="0.25">
      <c r="E3199"/>
      <c r="L3199"/>
    </row>
    <row r="3200" spans="5:12" ht="23.45" customHeight="1" x14ac:dyDescent="0.25">
      <c r="E3200"/>
      <c r="L3200"/>
    </row>
    <row r="3201" spans="5:12" ht="23.45" customHeight="1" x14ac:dyDescent="0.25">
      <c r="E3201"/>
      <c r="L3201"/>
    </row>
    <row r="3202" spans="5:12" ht="23.45" customHeight="1" x14ac:dyDescent="0.25">
      <c r="E3202"/>
      <c r="L3202"/>
    </row>
    <row r="3203" spans="5:12" ht="23.45" customHeight="1" x14ac:dyDescent="0.25">
      <c r="E3203"/>
      <c r="L3203"/>
    </row>
    <row r="3204" spans="5:12" ht="23.45" customHeight="1" x14ac:dyDescent="0.25">
      <c r="E3204"/>
      <c r="L3204"/>
    </row>
    <row r="3205" spans="5:12" ht="23.45" customHeight="1" x14ac:dyDescent="0.25">
      <c r="E3205"/>
      <c r="L3205"/>
    </row>
    <row r="3206" spans="5:12" ht="23.45" customHeight="1" x14ac:dyDescent="0.25">
      <c r="E3206"/>
      <c r="L3206"/>
    </row>
    <row r="3207" spans="5:12" ht="23.45" customHeight="1" x14ac:dyDescent="0.25">
      <c r="E3207"/>
      <c r="L3207"/>
    </row>
    <row r="3208" spans="5:12" ht="23.45" customHeight="1" x14ac:dyDescent="0.25">
      <c r="E3208"/>
      <c r="L3208"/>
    </row>
    <row r="3209" spans="5:12" ht="23.45" customHeight="1" x14ac:dyDescent="0.25">
      <c r="E3209"/>
      <c r="L3209"/>
    </row>
    <row r="3210" spans="5:12" ht="23.45" customHeight="1" x14ac:dyDescent="0.25">
      <c r="E3210"/>
      <c r="L3210"/>
    </row>
    <row r="3211" spans="5:12" ht="23.45" customHeight="1" x14ac:dyDescent="0.25">
      <c r="E3211"/>
      <c r="L3211"/>
    </row>
    <row r="3212" spans="5:12" ht="23.45" customHeight="1" x14ac:dyDescent="0.25">
      <c r="E3212"/>
      <c r="L3212"/>
    </row>
    <row r="3213" spans="5:12" ht="23.45" customHeight="1" x14ac:dyDescent="0.25">
      <c r="E3213"/>
      <c r="L3213"/>
    </row>
    <row r="3214" spans="5:12" ht="23.45" customHeight="1" x14ac:dyDescent="0.25">
      <c r="E3214"/>
      <c r="L3214"/>
    </row>
    <row r="3215" spans="5:12" ht="23.45" customHeight="1" x14ac:dyDescent="0.25">
      <c r="E3215"/>
      <c r="L3215"/>
    </row>
    <row r="3216" spans="5:12" ht="23.45" customHeight="1" x14ac:dyDescent="0.25">
      <c r="E3216"/>
      <c r="L3216"/>
    </row>
    <row r="3217" spans="5:12" ht="23.45" customHeight="1" x14ac:dyDescent="0.25">
      <c r="E3217"/>
      <c r="L3217"/>
    </row>
    <row r="3218" spans="5:12" ht="23.45" customHeight="1" x14ac:dyDescent="0.25">
      <c r="E3218"/>
      <c r="L3218"/>
    </row>
    <row r="3219" spans="5:12" ht="23.45" customHeight="1" x14ac:dyDescent="0.25">
      <c r="E3219"/>
      <c r="L3219"/>
    </row>
    <row r="3220" spans="5:12" ht="23.45" customHeight="1" x14ac:dyDescent="0.25">
      <c r="E3220"/>
      <c r="L3220"/>
    </row>
    <row r="3221" spans="5:12" ht="23.45" customHeight="1" x14ac:dyDescent="0.25">
      <c r="E3221"/>
      <c r="L3221"/>
    </row>
    <row r="3222" spans="5:12" ht="23.45" customHeight="1" x14ac:dyDescent="0.25">
      <c r="E3222"/>
      <c r="L3222"/>
    </row>
    <row r="3223" spans="5:12" ht="23.45" customHeight="1" x14ac:dyDescent="0.25">
      <c r="E3223"/>
      <c r="L3223"/>
    </row>
    <row r="3224" spans="5:12" ht="23.45" customHeight="1" x14ac:dyDescent="0.25">
      <c r="E3224"/>
      <c r="L3224"/>
    </row>
    <row r="3225" spans="5:12" ht="23.45" customHeight="1" x14ac:dyDescent="0.25">
      <c r="E3225"/>
      <c r="L3225"/>
    </row>
    <row r="3226" spans="5:12" ht="23.45" customHeight="1" x14ac:dyDescent="0.25">
      <c r="E3226"/>
      <c r="L3226"/>
    </row>
    <row r="3227" spans="5:12" ht="23.45" customHeight="1" x14ac:dyDescent="0.25">
      <c r="E3227"/>
      <c r="L3227"/>
    </row>
    <row r="3228" spans="5:12" ht="23.45" customHeight="1" x14ac:dyDescent="0.25">
      <c r="E3228"/>
      <c r="L3228"/>
    </row>
    <row r="3229" spans="5:12" ht="23.45" customHeight="1" x14ac:dyDescent="0.25">
      <c r="E3229"/>
      <c r="L3229"/>
    </row>
    <row r="3230" spans="5:12" ht="23.45" customHeight="1" x14ac:dyDescent="0.25">
      <c r="E3230"/>
      <c r="L3230"/>
    </row>
    <row r="3231" spans="5:12" ht="23.45" customHeight="1" x14ac:dyDescent="0.25">
      <c r="E3231"/>
      <c r="L3231"/>
    </row>
    <row r="3232" spans="5:12" ht="23.45" customHeight="1" x14ac:dyDescent="0.25">
      <c r="E3232"/>
      <c r="L3232"/>
    </row>
    <row r="3233" spans="5:12" ht="23.45" customHeight="1" x14ac:dyDescent="0.25">
      <c r="E3233"/>
      <c r="L3233"/>
    </row>
    <row r="3234" spans="5:12" ht="23.45" customHeight="1" x14ac:dyDescent="0.25">
      <c r="E3234"/>
      <c r="L3234"/>
    </row>
    <row r="3235" spans="5:12" ht="23.45" customHeight="1" x14ac:dyDescent="0.25">
      <c r="E3235"/>
      <c r="L3235"/>
    </row>
    <row r="3236" spans="5:12" ht="23.45" customHeight="1" x14ac:dyDescent="0.25">
      <c r="E3236"/>
      <c r="L3236"/>
    </row>
    <row r="3237" spans="5:12" ht="23.45" customHeight="1" x14ac:dyDescent="0.25">
      <c r="E3237"/>
      <c r="L3237"/>
    </row>
    <row r="3238" spans="5:12" ht="23.45" customHeight="1" x14ac:dyDescent="0.25">
      <c r="E3238"/>
      <c r="L3238"/>
    </row>
    <row r="3239" spans="5:12" ht="23.45" customHeight="1" x14ac:dyDescent="0.25">
      <c r="E3239"/>
      <c r="L3239"/>
    </row>
    <row r="3240" spans="5:12" ht="23.45" customHeight="1" x14ac:dyDescent="0.25">
      <c r="E3240"/>
      <c r="L3240"/>
    </row>
    <row r="3241" spans="5:12" ht="23.45" customHeight="1" x14ac:dyDescent="0.25">
      <c r="E3241"/>
      <c r="L3241"/>
    </row>
    <row r="3242" spans="5:12" ht="23.45" customHeight="1" x14ac:dyDescent="0.25">
      <c r="E3242"/>
      <c r="L3242"/>
    </row>
    <row r="3243" spans="5:12" ht="23.45" customHeight="1" x14ac:dyDescent="0.25">
      <c r="E3243"/>
      <c r="L3243"/>
    </row>
    <row r="3244" spans="5:12" ht="23.45" customHeight="1" x14ac:dyDescent="0.25">
      <c r="E3244"/>
      <c r="L3244"/>
    </row>
    <row r="3245" spans="5:12" ht="23.45" customHeight="1" x14ac:dyDescent="0.25">
      <c r="E3245"/>
      <c r="L3245"/>
    </row>
    <row r="3246" spans="5:12" ht="23.45" customHeight="1" x14ac:dyDescent="0.25">
      <c r="E3246"/>
      <c r="L3246"/>
    </row>
    <row r="3247" spans="5:12" ht="23.45" customHeight="1" x14ac:dyDescent="0.25">
      <c r="E3247"/>
      <c r="L3247"/>
    </row>
    <row r="3248" spans="5:12" ht="23.45" customHeight="1" x14ac:dyDescent="0.25">
      <c r="E3248"/>
      <c r="L3248"/>
    </row>
    <row r="3249" spans="5:12" ht="23.45" customHeight="1" x14ac:dyDescent="0.25">
      <c r="E3249"/>
      <c r="L3249"/>
    </row>
    <row r="3250" spans="5:12" ht="23.45" customHeight="1" x14ac:dyDescent="0.25">
      <c r="E3250"/>
      <c r="L3250"/>
    </row>
    <row r="3251" spans="5:12" ht="23.45" customHeight="1" x14ac:dyDescent="0.25">
      <c r="E3251"/>
      <c r="L3251"/>
    </row>
    <row r="3252" spans="5:12" ht="23.45" customHeight="1" x14ac:dyDescent="0.25">
      <c r="E3252"/>
      <c r="L3252"/>
    </row>
    <row r="3253" spans="5:12" ht="23.45" customHeight="1" x14ac:dyDescent="0.25">
      <c r="E3253"/>
      <c r="L3253"/>
    </row>
    <row r="3254" spans="5:12" ht="23.45" customHeight="1" x14ac:dyDescent="0.25">
      <c r="E3254"/>
      <c r="L3254"/>
    </row>
    <row r="3255" spans="5:12" ht="23.45" customHeight="1" x14ac:dyDescent="0.25">
      <c r="E3255"/>
      <c r="L3255"/>
    </row>
    <row r="3256" spans="5:12" ht="23.45" customHeight="1" x14ac:dyDescent="0.25">
      <c r="E3256"/>
      <c r="L3256"/>
    </row>
    <row r="3257" spans="5:12" ht="23.45" customHeight="1" x14ac:dyDescent="0.25">
      <c r="E3257"/>
      <c r="L3257"/>
    </row>
    <row r="3258" spans="5:12" ht="23.45" customHeight="1" x14ac:dyDescent="0.25">
      <c r="E3258"/>
      <c r="L3258"/>
    </row>
    <row r="3259" spans="5:12" ht="23.45" customHeight="1" x14ac:dyDescent="0.25">
      <c r="E3259"/>
      <c r="L3259"/>
    </row>
    <row r="3260" spans="5:12" ht="23.45" customHeight="1" x14ac:dyDescent="0.25">
      <c r="E3260"/>
      <c r="L3260"/>
    </row>
    <row r="3261" spans="5:12" ht="23.45" customHeight="1" x14ac:dyDescent="0.25">
      <c r="E3261"/>
      <c r="L3261"/>
    </row>
    <row r="3262" spans="5:12" ht="23.45" customHeight="1" x14ac:dyDescent="0.25">
      <c r="E3262"/>
      <c r="L3262"/>
    </row>
    <row r="3263" spans="5:12" ht="23.45" customHeight="1" x14ac:dyDescent="0.25">
      <c r="E3263"/>
      <c r="L3263"/>
    </row>
    <row r="3264" spans="5:12" ht="23.45" customHeight="1" x14ac:dyDescent="0.25">
      <c r="E3264"/>
      <c r="L3264"/>
    </row>
    <row r="3265" spans="5:12" ht="23.45" customHeight="1" x14ac:dyDescent="0.25">
      <c r="E3265"/>
      <c r="L3265"/>
    </row>
    <row r="3266" spans="5:12" ht="23.45" customHeight="1" x14ac:dyDescent="0.25">
      <c r="E3266"/>
      <c r="L3266"/>
    </row>
    <row r="3267" spans="5:12" ht="23.45" customHeight="1" x14ac:dyDescent="0.25">
      <c r="E3267"/>
      <c r="L3267"/>
    </row>
    <row r="3268" spans="5:12" ht="23.45" customHeight="1" x14ac:dyDescent="0.25">
      <c r="E3268"/>
      <c r="L3268"/>
    </row>
    <row r="3269" spans="5:12" ht="23.45" customHeight="1" x14ac:dyDescent="0.25">
      <c r="E3269"/>
      <c r="L3269"/>
    </row>
    <row r="3270" spans="5:12" ht="23.45" customHeight="1" x14ac:dyDescent="0.25">
      <c r="E3270"/>
      <c r="L3270"/>
    </row>
    <row r="3271" spans="5:12" ht="23.45" customHeight="1" x14ac:dyDescent="0.25">
      <c r="E3271"/>
      <c r="L3271"/>
    </row>
    <row r="3272" spans="5:12" ht="23.45" customHeight="1" x14ac:dyDescent="0.25">
      <c r="E3272"/>
      <c r="L3272"/>
    </row>
    <row r="3273" spans="5:12" ht="23.45" customHeight="1" x14ac:dyDescent="0.25">
      <c r="E3273"/>
      <c r="L3273"/>
    </row>
    <row r="3274" spans="5:12" ht="23.45" customHeight="1" x14ac:dyDescent="0.25">
      <c r="E3274"/>
      <c r="L3274"/>
    </row>
    <row r="3275" spans="5:12" ht="23.45" customHeight="1" x14ac:dyDescent="0.25">
      <c r="E3275"/>
      <c r="L3275"/>
    </row>
    <row r="3276" spans="5:12" ht="23.45" customHeight="1" x14ac:dyDescent="0.25">
      <c r="E3276"/>
      <c r="L3276"/>
    </row>
    <row r="3277" spans="5:12" ht="23.45" customHeight="1" x14ac:dyDescent="0.25">
      <c r="E3277"/>
      <c r="L3277"/>
    </row>
    <row r="3278" spans="5:12" ht="23.45" customHeight="1" x14ac:dyDescent="0.25">
      <c r="E3278"/>
      <c r="L3278"/>
    </row>
    <row r="3279" spans="5:12" ht="23.45" customHeight="1" x14ac:dyDescent="0.25">
      <c r="E3279"/>
      <c r="L3279"/>
    </row>
    <row r="3280" spans="5:12" ht="23.45" customHeight="1" x14ac:dyDescent="0.25">
      <c r="E3280"/>
      <c r="L3280"/>
    </row>
    <row r="3281" spans="5:12" ht="23.45" customHeight="1" x14ac:dyDescent="0.25">
      <c r="E3281"/>
      <c r="L3281"/>
    </row>
    <row r="3282" spans="5:12" ht="23.45" customHeight="1" x14ac:dyDescent="0.25">
      <c r="E3282"/>
      <c r="L3282"/>
    </row>
    <row r="3283" spans="5:12" ht="23.45" customHeight="1" x14ac:dyDescent="0.25">
      <c r="E3283"/>
      <c r="L3283"/>
    </row>
    <row r="3284" spans="5:12" ht="23.45" customHeight="1" x14ac:dyDescent="0.25">
      <c r="E3284"/>
      <c r="L3284"/>
    </row>
    <row r="3285" spans="5:12" ht="23.45" customHeight="1" x14ac:dyDescent="0.25">
      <c r="E3285"/>
      <c r="L3285"/>
    </row>
    <row r="3286" spans="5:12" ht="23.45" customHeight="1" x14ac:dyDescent="0.25">
      <c r="E3286"/>
      <c r="L3286"/>
    </row>
    <row r="3287" spans="5:12" ht="23.45" customHeight="1" x14ac:dyDescent="0.25">
      <c r="E3287"/>
      <c r="L3287"/>
    </row>
    <row r="3288" spans="5:12" ht="23.45" customHeight="1" x14ac:dyDescent="0.25">
      <c r="E3288"/>
      <c r="L3288"/>
    </row>
    <row r="3289" spans="5:12" ht="23.45" customHeight="1" x14ac:dyDescent="0.25">
      <c r="E3289"/>
      <c r="L3289"/>
    </row>
    <row r="3290" spans="5:12" ht="23.45" customHeight="1" x14ac:dyDescent="0.25">
      <c r="E3290"/>
      <c r="L3290"/>
    </row>
    <row r="3291" spans="5:12" ht="23.45" customHeight="1" x14ac:dyDescent="0.25">
      <c r="E3291"/>
      <c r="L3291"/>
    </row>
    <row r="3292" spans="5:12" ht="23.45" customHeight="1" x14ac:dyDescent="0.25">
      <c r="E3292"/>
      <c r="L3292"/>
    </row>
    <row r="3293" spans="5:12" ht="23.45" customHeight="1" x14ac:dyDescent="0.25">
      <c r="E3293"/>
      <c r="L3293"/>
    </row>
    <row r="3294" spans="5:12" ht="23.45" customHeight="1" x14ac:dyDescent="0.25">
      <c r="E3294"/>
      <c r="L3294"/>
    </row>
    <row r="3295" spans="5:12" ht="23.45" customHeight="1" x14ac:dyDescent="0.25">
      <c r="E3295"/>
      <c r="L3295"/>
    </row>
    <row r="3296" spans="5:12" ht="23.45" customHeight="1" x14ac:dyDescent="0.25">
      <c r="E3296"/>
      <c r="L3296"/>
    </row>
    <row r="3297" spans="5:12" ht="23.45" customHeight="1" x14ac:dyDescent="0.25">
      <c r="E3297"/>
      <c r="L3297"/>
    </row>
    <row r="3298" spans="5:12" ht="23.45" customHeight="1" x14ac:dyDescent="0.25">
      <c r="E3298"/>
      <c r="L3298"/>
    </row>
    <row r="3299" spans="5:12" ht="23.45" customHeight="1" x14ac:dyDescent="0.25">
      <c r="E3299"/>
      <c r="L3299"/>
    </row>
    <row r="3300" spans="5:12" ht="23.45" customHeight="1" x14ac:dyDescent="0.25">
      <c r="E3300"/>
      <c r="L3300"/>
    </row>
    <row r="3301" spans="5:12" ht="23.45" customHeight="1" x14ac:dyDescent="0.25">
      <c r="E3301"/>
      <c r="L3301"/>
    </row>
    <row r="3302" spans="5:12" ht="23.45" customHeight="1" x14ac:dyDescent="0.25">
      <c r="E3302"/>
      <c r="L3302"/>
    </row>
    <row r="3303" spans="5:12" ht="23.45" customHeight="1" x14ac:dyDescent="0.25">
      <c r="E3303"/>
      <c r="L3303"/>
    </row>
    <row r="3304" spans="5:12" ht="23.45" customHeight="1" x14ac:dyDescent="0.25">
      <c r="E3304"/>
      <c r="L3304"/>
    </row>
    <row r="3305" spans="5:12" ht="23.45" customHeight="1" x14ac:dyDescent="0.25">
      <c r="E3305"/>
      <c r="L3305"/>
    </row>
    <row r="3306" spans="5:12" ht="23.45" customHeight="1" x14ac:dyDescent="0.25">
      <c r="E3306"/>
      <c r="L3306"/>
    </row>
    <row r="3307" spans="5:12" ht="23.45" customHeight="1" x14ac:dyDescent="0.25">
      <c r="E3307"/>
      <c r="L3307"/>
    </row>
    <row r="3308" spans="5:12" ht="23.45" customHeight="1" x14ac:dyDescent="0.25">
      <c r="E3308"/>
      <c r="L3308"/>
    </row>
    <row r="3309" spans="5:12" ht="23.45" customHeight="1" x14ac:dyDescent="0.25">
      <c r="E3309"/>
      <c r="L3309"/>
    </row>
    <row r="3310" spans="5:12" ht="23.45" customHeight="1" x14ac:dyDescent="0.25">
      <c r="E3310"/>
      <c r="L3310"/>
    </row>
    <row r="3311" spans="5:12" ht="23.45" customHeight="1" x14ac:dyDescent="0.25">
      <c r="E3311"/>
      <c r="L3311"/>
    </row>
    <row r="3312" spans="5:12" ht="23.45" customHeight="1" x14ac:dyDescent="0.25">
      <c r="E3312"/>
      <c r="L3312"/>
    </row>
    <row r="3313" spans="5:12" ht="23.45" customHeight="1" x14ac:dyDescent="0.25">
      <c r="E3313"/>
      <c r="L3313"/>
    </row>
    <row r="3314" spans="5:12" ht="23.45" customHeight="1" x14ac:dyDescent="0.25">
      <c r="E3314"/>
      <c r="L3314"/>
    </row>
    <row r="3315" spans="5:12" ht="23.45" customHeight="1" x14ac:dyDescent="0.25">
      <c r="E3315"/>
      <c r="L3315"/>
    </row>
    <row r="3316" spans="5:12" ht="23.45" customHeight="1" x14ac:dyDescent="0.25">
      <c r="E3316"/>
      <c r="L3316"/>
    </row>
    <row r="3317" spans="5:12" ht="23.45" customHeight="1" x14ac:dyDescent="0.25">
      <c r="E3317"/>
      <c r="L3317"/>
    </row>
    <row r="3318" spans="5:12" ht="23.45" customHeight="1" x14ac:dyDescent="0.25">
      <c r="E3318"/>
      <c r="L3318"/>
    </row>
    <row r="3319" spans="5:12" ht="23.45" customHeight="1" x14ac:dyDescent="0.25">
      <c r="E3319"/>
      <c r="L3319"/>
    </row>
    <row r="3320" spans="5:12" ht="23.45" customHeight="1" x14ac:dyDescent="0.25">
      <c r="E3320"/>
      <c r="L3320"/>
    </row>
    <row r="3321" spans="5:12" ht="23.45" customHeight="1" x14ac:dyDescent="0.25">
      <c r="E3321"/>
      <c r="L3321"/>
    </row>
    <row r="3322" spans="5:12" ht="23.45" customHeight="1" x14ac:dyDescent="0.25">
      <c r="E3322"/>
      <c r="L3322"/>
    </row>
    <row r="3323" spans="5:12" ht="23.45" customHeight="1" x14ac:dyDescent="0.25">
      <c r="E3323"/>
      <c r="L3323"/>
    </row>
    <row r="3324" spans="5:12" ht="23.45" customHeight="1" x14ac:dyDescent="0.25">
      <c r="E3324"/>
      <c r="L3324"/>
    </row>
    <row r="3325" spans="5:12" ht="23.45" customHeight="1" x14ac:dyDescent="0.25">
      <c r="E3325"/>
      <c r="L3325"/>
    </row>
    <row r="3326" spans="5:12" ht="23.45" customHeight="1" x14ac:dyDescent="0.25">
      <c r="E3326"/>
      <c r="L3326"/>
    </row>
    <row r="3327" spans="5:12" ht="23.45" customHeight="1" x14ac:dyDescent="0.25">
      <c r="E3327"/>
      <c r="L3327"/>
    </row>
    <row r="3328" spans="5:12" ht="23.45" customHeight="1" x14ac:dyDescent="0.25">
      <c r="E3328"/>
      <c r="L3328"/>
    </row>
    <row r="3329" spans="5:12" ht="23.45" customHeight="1" x14ac:dyDescent="0.25">
      <c r="E3329"/>
      <c r="L3329"/>
    </row>
    <row r="3330" spans="5:12" ht="23.45" customHeight="1" x14ac:dyDescent="0.25">
      <c r="E3330"/>
      <c r="L3330"/>
    </row>
    <row r="3331" spans="5:12" ht="23.45" customHeight="1" x14ac:dyDescent="0.25">
      <c r="E3331"/>
      <c r="L3331"/>
    </row>
    <row r="3332" spans="5:12" ht="23.45" customHeight="1" x14ac:dyDescent="0.25">
      <c r="E3332"/>
      <c r="L3332"/>
    </row>
    <row r="3333" spans="5:12" ht="23.45" customHeight="1" x14ac:dyDescent="0.25">
      <c r="E3333"/>
      <c r="L3333"/>
    </row>
    <row r="3334" spans="5:12" ht="23.45" customHeight="1" x14ac:dyDescent="0.25">
      <c r="E3334"/>
      <c r="L3334"/>
    </row>
    <row r="3335" spans="5:12" ht="23.45" customHeight="1" x14ac:dyDescent="0.25">
      <c r="E3335"/>
      <c r="L3335"/>
    </row>
    <row r="3336" spans="5:12" ht="23.45" customHeight="1" x14ac:dyDescent="0.25">
      <c r="E3336"/>
      <c r="L3336"/>
    </row>
    <row r="3337" spans="5:12" ht="23.45" customHeight="1" x14ac:dyDescent="0.25">
      <c r="E3337"/>
      <c r="L3337"/>
    </row>
    <row r="3338" spans="5:12" ht="23.45" customHeight="1" x14ac:dyDescent="0.25">
      <c r="E3338"/>
      <c r="L3338"/>
    </row>
    <row r="3339" spans="5:12" ht="23.45" customHeight="1" x14ac:dyDescent="0.25">
      <c r="E3339"/>
      <c r="L3339"/>
    </row>
    <row r="3340" spans="5:12" ht="23.45" customHeight="1" x14ac:dyDescent="0.25">
      <c r="E3340"/>
      <c r="L3340"/>
    </row>
    <row r="3341" spans="5:12" ht="23.45" customHeight="1" x14ac:dyDescent="0.25">
      <c r="E3341"/>
      <c r="L3341"/>
    </row>
    <row r="3342" spans="5:12" ht="23.45" customHeight="1" x14ac:dyDescent="0.25">
      <c r="E3342"/>
      <c r="L3342"/>
    </row>
    <row r="3343" spans="5:12" ht="23.45" customHeight="1" x14ac:dyDescent="0.25">
      <c r="E3343"/>
      <c r="L3343"/>
    </row>
    <row r="3344" spans="5:12" ht="23.45" customHeight="1" x14ac:dyDescent="0.25">
      <c r="E3344"/>
      <c r="L3344"/>
    </row>
    <row r="3345" spans="5:12" ht="23.45" customHeight="1" x14ac:dyDescent="0.25">
      <c r="E3345"/>
      <c r="L3345"/>
    </row>
    <row r="3346" spans="5:12" ht="23.45" customHeight="1" x14ac:dyDescent="0.25">
      <c r="E3346"/>
      <c r="L3346"/>
    </row>
    <row r="3347" spans="5:12" ht="23.45" customHeight="1" x14ac:dyDescent="0.25">
      <c r="E3347"/>
      <c r="L3347"/>
    </row>
    <row r="3348" spans="5:12" ht="23.45" customHeight="1" x14ac:dyDescent="0.25">
      <c r="E3348"/>
      <c r="L3348"/>
    </row>
    <row r="3349" spans="5:12" ht="23.45" customHeight="1" x14ac:dyDescent="0.25">
      <c r="E3349"/>
      <c r="L3349"/>
    </row>
    <row r="3350" spans="5:12" ht="23.45" customHeight="1" x14ac:dyDescent="0.25">
      <c r="E3350"/>
      <c r="L3350"/>
    </row>
    <row r="3351" spans="5:12" ht="23.45" customHeight="1" x14ac:dyDescent="0.25">
      <c r="E3351"/>
      <c r="L3351"/>
    </row>
    <row r="3352" spans="5:12" ht="23.45" customHeight="1" x14ac:dyDescent="0.25">
      <c r="E3352"/>
      <c r="L3352"/>
    </row>
    <row r="3353" spans="5:12" ht="23.45" customHeight="1" x14ac:dyDescent="0.25">
      <c r="E3353"/>
      <c r="L3353"/>
    </row>
    <row r="3354" spans="5:12" ht="23.45" customHeight="1" x14ac:dyDescent="0.25">
      <c r="E3354"/>
      <c r="L3354"/>
    </row>
    <row r="3355" spans="5:12" ht="23.45" customHeight="1" x14ac:dyDescent="0.25">
      <c r="E3355"/>
      <c r="L3355"/>
    </row>
    <row r="3356" spans="5:12" ht="23.45" customHeight="1" x14ac:dyDescent="0.25">
      <c r="E3356"/>
      <c r="L3356"/>
    </row>
    <row r="3357" spans="5:12" ht="23.45" customHeight="1" x14ac:dyDescent="0.25">
      <c r="E3357"/>
      <c r="L3357"/>
    </row>
    <row r="3358" spans="5:12" ht="23.45" customHeight="1" x14ac:dyDescent="0.25">
      <c r="E3358"/>
      <c r="L3358"/>
    </row>
    <row r="3359" spans="5:12" ht="23.45" customHeight="1" x14ac:dyDescent="0.25">
      <c r="E3359"/>
      <c r="L3359"/>
    </row>
    <row r="3360" spans="5:12" ht="23.45" customHeight="1" x14ac:dyDescent="0.25">
      <c r="E3360"/>
      <c r="L3360"/>
    </row>
    <row r="3361" spans="5:12" ht="23.45" customHeight="1" x14ac:dyDescent="0.25">
      <c r="E3361"/>
      <c r="L3361"/>
    </row>
    <row r="3362" spans="5:12" ht="23.45" customHeight="1" x14ac:dyDescent="0.25">
      <c r="E3362"/>
      <c r="L3362"/>
    </row>
    <row r="3363" spans="5:12" ht="23.45" customHeight="1" x14ac:dyDescent="0.25">
      <c r="E3363"/>
      <c r="L3363"/>
    </row>
    <row r="3364" spans="5:12" ht="23.45" customHeight="1" x14ac:dyDescent="0.25">
      <c r="E3364"/>
      <c r="L3364"/>
    </row>
    <row r="3365" spans="5:12" ht="23.45" customHeight="1" x14ac:dyDescent="0.25">
      <c r="E3365"/>
      <c r="L3365"/>
    </row>
    <row r="3366" spans="5:12" ht="23.45" customHeight="1" x14ac:dyDescent="0.25">
      <c r="E3366"/>
      <c r="L3366"/>
    </row>
    <row r="3367" spans="5:12" ht="23.45" customHeight="1" x14ac:dyDescent="0.25">
      <c r="E3367"/>
      <c r="L3367"/>
    </row>
    <row r="3368" spans="5:12" ht="23.45" customHeight="1" x14ac:dyDescent="0.25">
      <c r="E3368"/>
      <c r="L3368"/>
    </row>
    <row r="3369" spans="5:12" ht="23.45" customHeight="1" x14ac:dyDescent="0.25">
      <c r="E3369"/>
      <c r="L3369"/>
    </row>
    <row r="3370" spans="5:12" ht="23.45" customHeight="1" x14ac:dyDescent="0.25">
      <c r="E3370"/>
      <c r="L3370"/>
    </row>
    <row r="3371" spans="5:12" ht="23.45" customHeight="1" x14ac:dyDescent="0.25">
      <c r="E3371"/>
      <c r="L3371"/>
    </row>
    <row r="3372" spans="5:12" ht="23.45" customHeight="1" x14ac:dyDescent="0.25">
      <c r="E3372"/>
      <c r="L3372"/>
    </row>
    <row r="3373" spans="5:12" ht="23.45" customHeight="1" x14ac:dyDescent="0.25">
      <c r="E3373"/>
      <c r="L3373"/>
    </row>
    <row r="3374" spans="5:12" ht="23.45" customHeight="1" x14ac:dyDescent="0.25">
      <c r="E3374"/>
      <c r="L3374"/>
    </row>
    <row r="3375" spans="5:12" ht="23.45" customHeight="1" x14ac:dyDescent="0.25">
      <c r="E3375"/>
      <c r="L3375"/>
    </row>
    <row r="3376" spans="5:12" ht="23.45" customHeight="1" x14ac:dyDescent="0.25">
      <c r="E3376"/>
      <c r="L3376"/>
    </row>
    <row r="3377" spans="5:12" ht="23.45" customHeight="1" x14ac:dyDescent="0.25">
      <c r="E3377"/>
      <c r="L3377"/>
    </row>
    <row r="3378" spans="5:12" ht="23.45" customHeight="1" x14ac:dyDescent="0.25">
      <c r="E3378"/>
      <c r="L3378"/>
    </row>
    <row r="3379" spans="5:12" ht="23.45" customHeight="1" x14ac:dyDescent="0.25">
      <c r="E3379"/>
      <c r="L3379"/>
    </row>
    <row r="3380" spans="5:12" ht="23.45" customHeight="1" x14ac:dyDescent="0.25">
      <c r="E3380"/>
      <c r="L3380"/>
    </row>
    <row r="3381" spans="5:12" ht="23.45" customHeight="1" x14ac:dyDescent="0.25">
      <c r="E3381"/>
      <c r="L3381"/>
    </row>
    <row r="3382" spans="5:12" ht="23.45" customHeight="1" x14ac:dyDescent="0.25">
      <c r="E3382"/>
      <c r="L3382"/>
    </row>
    <row r="3383" spans="5:12" ht="23.45" customHeight="1" x14ac:dyDescent="0.25">
      <c r="E3383"/>
      <c r="L3383"/>
    </row>
    <row r="3384" spans="5:12" ht="23.45" customHeight="1" x14ac:dyDescent="0.25">
      <c r="E3384"/>
      <c r="L3384"/>
    </row>
    <row r="3385" spans="5:12" ht="23.45" customHeight="1" x14ac:dyDescent="0.25">
      <c r="E3385"/>
      <c r="L3385"/>
    </row>
    <row r="3386" spans="5:12" ht="23.45" customHeight="1" x14ac:dyDescent="0.25">
      <c r="E3386"/>
      <c r="L3386"/>
    </row>
    <row r="3387" spans="5:12" ht="23.45" customHeight="1" x14ac:dyDescent="0.25">
      <c r="E3387"/>
      <c r="L3387"/>
    </row>
    <row r="3388" spans="5:12" ht="23.45" customHeight="1" x14ac:dyDescent="0.25">
      <c r="E3388"/>
      <c r="L3388"/>
    </row>
    <row r="3389" spans="5:12" ht="23.45" customHeight="1" x14ac:dyDescent="0.25">
      <c r="E3389"/>
      <c r="L3389"/>
    </row>
    <row r="3390" spans="5:12" ht="23.45" customHeight="1" x14ac:dyDescent="0.25">
      <c r="E3390"/>
      <c r="L3390"/>
    </row>
    <row r="3391" spans="5:12" ht="23.45" customHeight="1" x14ac:dyDescent="0.25">
      <c r="E3391"/>
      <c r="L3391"/>
    </row>
    <row r="3392" spans="5:12" ht="23.45" customHeight="1" x14ac:dyDescent="0.25">
      <c r="E3392"/>
      <c r="L3392"/>
    </row>
    <row r="3393" spans="5:12" ht="23.45" customHeight="1" x14ac:dyDescent="0.25">
      <c r="E3393"/>
      <c r="L3393"/>
    </row>
    <row r="3394" spans="5:12" ht="23.45" customHeight="1" x14ac:dyDescent="0.25">
      <c r="E3394"/>
      <c r="L3394"/>
    </row>
    <row r="3395" spans="5:12" ht="23.45" customHeight="1" x14ac:dyDescent="0.25">
      <c r="E3395"/>
      <c r="L3395"/>
    </row>
    <row r="3396" spans="5:12" ht="23.45" customHeight="1" x14ac:dyDescent="0.25">
      <c r="E3396"/>
      <c r="L3396"/>
    </row>
    <row r="3397" spans="5:12" ht="23.45" customHeight="1" x14ac:dyDescent="0.25">
      <c r="E3397"/>
      <c r="L3397"/>
    </row>
    <row r="3398" spans="5:12" ht="23.45" customHeight="1" x14ac:dyDescent="0.25">
      <c r="E3398"/>
      <c r="L3398"/>
    </row>
    <row r="3399" spans="5:12" ht="23.45" customHeight="1" x14ac:dyDescent="0.25">
      <c r="E3399"/>
      <c r="L3399"/>
    </row>
    <row r="3400" spans="5:12" ht="23.45" customHeight="1" x14ac:dyDescent="0.25">
      <c r="E3400"/>
      <c r="L3400"/>
    </row>
    <row r="3401" spans="5:12" ht="23.45" customHeight="1" x14ac:dyDescent="0.25">
      <c r="E3401"/>
      <c r="L3401"/>
    </row>
    <row r="3402" spans="5:12" ht="23.45" customHeight="1" x14ac:dyDescent="0.25">
      <c r="E3402"/>
      <c r="L3402"/>
    </row>
    <row r="3403" spans="5:12" ht="23.45" customHeight="1" x14ac:dyDescent="0.25">
      <c r="E3403"/>
      <c r="L3403"/>
    </row>
    <row r="3404" spans="5:12" ht="23.45" customHeight="1" x14ac:dyDescent="0.25">
      <c r="E3404"/>
      <c r="L3404"/>
    </row>
    <row r="3405" spans="5:12" ht="23.45" customHeight="1" x14ac:dyDescent="0.25">
      <c r="E3405"/>
      <c r="L3405"/>
    </row>
    <row r="3406" spans="5:12" ht="23.45" customHeight="1" x14ac:dyDescent="0.25">
      <c r="E3406"/>
      <c r="L3406"/>
    </row>
    <row r="3407" spans="5:12" ht="23.45" customHeight="1" x14ac:dyDescent="0.25">
      <c r="E3407"/>
      <c r="L3407"/>
    </row>
    <row r="3408" spans="5:12" ht="23.45" customHeight="1" x14ac:dyDescent="0.25">
      <c r="E3408"/>
      <c r="L3408"/>
    </row>
    <row r="3409" spans="5:12" ht="23.45" customHeight="1" x14ac:dyDescent="0.25">
      <c r="E3409"/>
      <c r="L3409"/>
    </row>
    <row r="3410" spans="5:12" ht="23.45" customHeight="1" x14ac:dyDescent="0.25">
      <c r="E3410"/>
      <c r="L3410"/>
    </row>
    <row r="3411" spans="5:12" ht="23.45" customHeight="1" x14ac:dyDescent="0.25">
      <c r="E3411"/>
      <c r="L3411"/>
    </row>
    <row r="3412" spans="5:12" ht="23.45" customHeight="1" x14ac:dyDescent="0.25">
      <c r="E3412"/>
      <c r="L3412"/>
    </row>
    <row r="3413" spans="5:12" ht="23.45" customHeight="1" x14ac:dyDescent="0.25">
      <c r="E3413"/>
      <c r="L3413"/>
    </row>
    <row r="3414" spans="5:12" ht="23.45" customHeight="1" x14ac:dyDescent="0.25">
      <c r="E3414"/>
      <c r="L3414"/>
    </row>
    <row r="3415" spans="5:12" ht="23.45" customHeight="1" x14ac:dyDescent="0.25">
      <c r="E3415"/>
      <c r="L3415"/>
    </row>
    <row r="3416" spans="5:12" ht="23.45" customHeight="1" x14ac:dyDescent="0.25">
      <c r="E3416"/>
      <c r="L3416"/>
    </row>
    <row r="3417" spans="5:12" ht="23.45" customHeight="1" x14ac:dyDescent="0.25">
      <c r="E3417"/>
      <c r="L3417"/>
    </row>
    <row r="3418" spans="5:12" ht="23.45" customHeight="1" x14ac:dyDescent="0.25">
      <c r="E3418"/>
      <c r="L3418"/>
    </row>
    <row r="3419" spans="5:12" ht="23.45" customHeight="1" x14ac:dyDescent="0.25">
      <c r="E3419"/>
      <c r="L3419"/>
    </row>
    <row r="3420" spans="5:12" ht="23.45" customHeight="1" x14ac:dyDescent="0.25">
      <c r="E3420"/>
      <c r="L3420"/>
    </row>
    <row r="3421" spans="5:12" ht="23.45" customHeight="1" x14ac:dyDescent="0.25">
      <c r="E3421"/>
      <c r="L3421"/>
    </row>
    <row r="3422" spans="5:12" ht="23.45" customHeight="1" x14ac:dyDescent="0.25">
      <c r="E3422"/>
      <c r="L3422"/>
    </row>
    <row r="3423" spans="5:12" ht="23.45" customHeight="1" x14ac:dyDescent="0.25">
      <c r="E3423"/>
      <c r="L3423"/>
    </row>
    <row r="3424" spans="5:12" ht="23.45" customHeight="1" x14ac:dyDescent="0.25">
      <c r="E3424"/>
      <c r="L3424"/>
    </row>
    <row r="3425" spans="5:12" ht="23.45" customHeight="1" x14ac:dyDescent="0.25">
      <c r="E3425"/>
      <c r="L3425"/>
    </row>
    <row r="3426" spans="5:12" ht="23.45" customHeight="1" x14ac:dyDescent="0.25">
      <c r="E3426"/>
      <c r="L3426"/>
    </row>
    <row r="3427" spans="5:12" ht="23.45" customHeight="1" x14ac:dyDescent="0.25">
      <c r="E3427"/>
      <c r="L3427"/>
    </row>
    <row r="3428" spans="5:12" ht="23.45" customHeight="1" x14ac:dyDescent="0.25">
      <c r="E3428"/>
      <c r="L3428"/>
    </row>
    <row r="3429" spans="5:12" ht="23.45" customHeight="1" x14ac:dyDescent="0.25">
      <c r="E3429"/>
      <c r="L3429"/>
    </row>
    <row r="3430" spans="5:12" ht="23.45" customHeight="1" x14ac:dyDescent="0.25">
      <c r="E3430"/>
      <c r="L3430"/>
    </row>
    <row r="3431" spans="5:12" ht="23.45" customHeight="1" x14ac:dyDescent="0.25">
      <c r="E3431"/>
      <c r="L3431"/>
    </row>
    <row r="3432" spans="5:12" ht="23.45" customHeight="1" x14ac:dyDescent="0.25">
      <c r="E3432"/>
      <c r="L3432"/>
    </row>
    <row r="3433" spans="5:12" ht="23.45" customHeight="1" x14ac:dyDescent="0.25">
      <c r="E3433"/>
      <c r="L3433"/>
    </row>
    <row r="3434" spans="5:12" ht="23.45" customHeight="1" x14ac:dyDescent="0.25">
      <c r="E3434"/>
      <c r="L3434"/>
    </row>
    <row r="3435" spans="5:12" ht="23.45" customHeight="1" x14ac:dyDescent="0.25">
      <c r="E3435"/>
      <c r="L3435"/>
    </row>
    <row r="3436" spans="5:12" ht="23.45" customHeight="1" x14ac:dyDescent="0.25">
      <c r="E3436"/>
      <c r="L3436"/>
    </row>
    <row r="3437" spans="5:12" ht="23.45" customHeight="1" x14ac:dyDescent="0.25">
      <c r="E3437"/>
      <c r="L3437"/>
    </row>
    <row r="3438" spans="5:12" ht="23.45" customHeight="1" x14ac:dyDescent="0.25">
      <c r="E3438"/>
      <c r="L3438"/>
    </row>
    <row r="3439" spans="5:12" ht="23.45" customHeight="1" x14ac:dyDescent="0.25">
      <c r="E3439"/>
      <c r="L3439"/>
    </row>
    <row r="3440" spans="5:12" ht="23.45" customHeight="1" x14ac:dyDescent="0.25">
      <c r="E3440"/>
      <c r="L3440"/>
    </row>
    <row r="3441" spans="5:12" ht="23.45" customHeight="1" x14ac:dyDescent="0.25">
      <c r="E3441"/>
      <c r="L3441"/>
    </row>
    <row r="3442" spans="5:12" ht="23.45" customHeight="1" x14ac:dyDescent="0.25">
      <c r="E3442"/>
      <c r="L3442"/>
    </row>
    <row r="3443" spans="5:12" ht="23.45" customHeight="1" x14ac:dyDescent="0.25">
      <c r="E3443"/>
      <c r="L3443"/>
    </row>
    <row r="3444" spans="5:12" ht="23.45" customHeight="1" x14ac:dyDescent="0.25">
      <c r="E3444"/>
      <c r="L3444"/>
    </row>
    <row r="3445" spans="5:12" ht="23.45" customHeight="1" x14ac:dyDescent="0.25">
      <c r="E3445"/>
      <c r="L3445"/>
    </row>
    <row r="3446" spans="5:12" ht="23.45" customHeight="1" x14ac:dyDescent="0.25">
      <c r="E3446"/>
      <c r="L3446"/>
    </row>
    <row r="3447" spans="5:12" ht="23.45" customHeight="1" x14ac:dyDescent="0.25">
      <c r="E3447"/>
      <c r="L3447"/>
    </row>
    <row r="3448" spans="5:12" ht="23.45" customHeight="1" x14ac:dyDescent="0.25">
      <c r="E3448"/>
      <c r="L3448"/>
    </row>
    <row r="3449" spans="5:12" ht="23.45" customHeight="1" x14ac:dyDescent="0.25">
      <c r="E3449"/>
      <c r="L3449"/>
    </row>
    <row r="3450" spans="5:12" ht="23.45" customHeight="1" x14ac:dyDescent="0.25">
      <c r="E3450"/>
      <c r="L3450"/>
    </row>
    <row r="3451" spans="5:12" ht="23.45" customHeight="1" x14ac:dyDescent="0.25">
      <c r="E3451"/>
      <c r="L3451"/>
    </row>
    <row r="3452" spans="5:12" ht="23.45" customHeight="1" x14ac:dyDescent="0.25">
      <c r="E3452"/>
      <c r="L3452"/>
    </row>
    <row r="3453" spans="5:12" ht="23.45" customHeight="1" x14ac:dyDescent="0.25">
      <c r="E3453"/>
      <c r="L3453"/>
    </row>
    <row r="3454" spans="5:12" ht="23.45" customHeight="1" x14ac:dyDescent="0.25">
      <c r="E3454"/>
      <c r="L3454"/>
    </row>
    <row r="3455" spans="5:12" ht="23.45" customHeight="1" x14ac:dyDescent="0.25">
      <c r="E3455"/>
      <c r="L3455"/>
    </row>
    <row r="3456" spans="5:12" ht="23.45" customHeight="1" x14ac:dyDescent="0.25">
      <c r="E3456"/>
      <c r="L3456"/>
    </row>
    <row r="3457" spans="5:12" ht="23.45" customHeight="1" x14ac:dyDescent="0.25">
      <c r="E3457"/>
      <c r="L3457"/>
    </row>
    <row r="3458" spans="5:12" ht="23.45" customHeight="1" x14ac:dyDescent="0.25">
      <c r="E3458"/>
      <c r="L3458"/>
    </row>
    <row r="3459" spans="5:12" ht="23.45" customHeight="1" x14ac:dyDescent="0.25">
      <c r="E3459"/>
      <c r="L3459"/>
    </row>
    <row r="3460" spans="5:12" ht="23.45" customHeight="1" x14ac:dyDescent="0.25">
      <c r="E3460"/>
      <c r="L3460"/>
    </row>
    <row r="3461" spans="5:12" ht="23.45" customHeight="1" x14ac:dyDescent="0.25">
      <c r="E3461"/>
      <c r="L3461"/>
    </row>
    <row r="3462" spans="5:12" ht="23.45" customHeight="1" x14ac:dyDescent="0.25">
      <c r="E3462"/>
      <c r="L3462"/>
    </row>
    <row r="3463" spans="5:12" ht="23.45" customHeight="1" x14ac:dyDescent="0.25">
      <c r="E3463"/>
      <c r="L3463"/>
    </row>
    <row r="3464" spans="5:12" ht="23.45" customHeight="1" x14ac:dyDescent="0.25">
      <c r="E3464"/>
      <c r="L3464"/>
    </row>
    <row r="3465" spans="5:12" ht="23.45" customHeight="1" x14ac:dyDescent="0.25">
      <c r="E3465"/>
      <c r="L3465"/>
    </row>
    <row r="3466" spans="5:12" ht="23.45" customHeight="1" x14ac:dyDescent="0.25">
      <c r="E3466"/>
      <c r="L3466"/>
    </row>
    <row r="3467" spans="5:12" ht="23.45" customHeight="1" x14ac:dyDescent="0.25">
      <c r="E3467"/>
      <c r="L3467"/>
    </row>
    <row r="3468" spans="5:12" ht="23.45" customHeight="1" x14ac:dyDescent="0.25">
      <c r="E3468"/>
      <c r="L3468"/>
    </row>
    <row r="3469" spans="5:12" ht="23.45" customHeight="1" x14ac:dyDescent="0.25">
      <c r="E3469"/>
      <c r="L3469"/>
    </row>
    <row r="3470" spans="5:12" ht="23.45" customHeight="1" x14ac:dyDescent="0.25">
      <c r="E3470"/>
      <c r="L3470"/>
    </row>
    <row r="3471" spans="5:12" ht="23.45" customHeight="1" x14ac:dyDescent="0.25">
      <c r="E3471"/>
      <c r="L3471"/>
    </row>
    <row r="3472" spans="5:12" ht="23.45" customHeight="1" x14ac:dyDescent="0.25">
      <c r="E3472"/>
      <c r="L3472"/>
    </row>
    <row r="3473" spans="5:12" ht="23.45" customHeight="1" x14ac:dyDescent="0.25">
      <c r="E3473"/>
      <c r="L3473"/>
    </row>
    <row r="3474" spans="5:12" ht="23.45" customHeight="1" x14ac:dyDescent="0.25">
      <c r="E3474"/>
      <c r="L3474"/>
    </row>
    <row r="3475" spans="5:12" ht="23.45" customHeight="1" x14ac:dyDescent="0.25">
      <c r="E3475"/>
      <c r="L3475"/>
    </row>
    <row r="3476" spans="5:12" ht="23.45" customHeight="1" x14ac:dyDescent="0.25">
      <c r="E3476"/>
      <c r="L3476"/>
    </row>
    <row r="3477" spans="5:12" ht="23.45" customHeight="1" x14ac:dyDescent="0.25">
      <c r="E3477"/>
      <c r="L3477"/>
    </row>
    <row r="3478" spans="5:12" ht="23.45" customHeight="1" x14ac:dyDescent="0.25">
      <c r="E3478"/>
      <c r="L3478"/>
    </row>
    <row r="3479" spans="5:12" ht="23.45" customHeight="1" x14ac:dyDescent="0.25">
      <c r="E3479"/>
      <c r="L3479"/>
    </row>
    <row r="3480" spans="5:12" ht="23.45" customHeight="1" x14ac:dyDescent="0.25">
      <c r="E3480"/>
      <c r="L3480"/>
    </row>
    <row r="3481" spans="5:12" ht="23.45" customHeight="1" x14ac:dyDescent="0.25">
      <c r="E3481"/>
      <c r="L3481"/>
    </row>
    <row r="3482" spans="5:12" ht="23.45" customHeight="1" x14ac:dyDescent="0.25">
      <c r="E3482"/>
      <c r="L3482"/>
    </row>
    <row r="3483" spans="5:12" ht="23.45" customHeight="1" x14ac:dyDescent="0.25">
      <c r="E3483"/>
      <c r="L3483"/>
    </row>
    <row r="3484" spans="5:12" ht="23.45" customHeight="1" x14ac:dyDescent="0.25">
      <c r="E3484"/>
      <c r="L3484"/>
    </row>
    <row r="3485" spans="5:12" ht="23.45" customHeight="1" x14ac:dyDescent="0.25">
      <c r="E3485"/>
      <c r="L3485"/>
    </row>
    <row r="3486" spans="5:12" ht="23.45" customHeight="1" x14ac:dyDescent="0.25">
      <c r="E3486"/>
      <c r="L3486"/>
    </row>
    <row r="3487" spans="5:12" ht="23.45" customHeight="1" x14ac:dyDescent="0.25">
      <c r="E3487"/>
      <c r="L3487"/>
    </row>
    <row r="3488" spans="5:12" ht="23.45" customHeight="1" x14ac:dyDescent="0.25">
      <c r="E3488"/>
      <c r="L3488"/>
    </row>
    <row r="3489" spans="5:12" ht="23.45" customHeight="1" x14ac:dyDescent="0.25">
      <c r="E3489"/>
      <c r="L3489"/>
    </row>
    <row r="3490" spans="5:12" ht="23.45" customHeight="1" x14ac:dyDescent="0.25">
      <c r="E3490"/>
      <c r="L3490"/>
    </row>
    <row r="3491" spans="5:12" ht="23.45" customHeight="1" x14ac:dyDescent="0.25">
      <c r="E3491"/>
      <c r="L3491"/>
    </row>
    <row r="3492" spans="5:12" ht="23.45" customHeight="1" x14ac:dyDescent="0.25">
      <c r="E3492"/>
      <c r="L3492"/>
    </row>
    <row r="3493" spans="5:12" ht="23.45" customHeight="1" x14ac:dyDescent="0.25">
      <c r="E3493"/>
      <c r="L3493"/>
    </row>
    <row r="3494" spans="5:12" ht="23.45" customHeight="1" x14ac:dyDescent="0.25">
      <c r="E3494"/>
      <c r="L3494"/>
    </row>
    <row r="3495" spans="5:12" ht="23.45" customHeight="1" x14ac:dyDescent="0.25">
      <c r="E3495"/>
      <c r="L3495"/>
    </row>
    <row r="3496" spans="5:12" ht="23.45" customHeight="1" x14ac:dyDescent="0.25">
      <c r="E3496"/>
      <c r="L3496"/>
    </row>
    <row r="3497" spans="5:12" ht="23.45" customHeight="1" x14ac:dyDescent="0.25">
      <c r="E3497"/>
      <c r="L3497"/>
    </row>
    <row r="3498" spans="5:12" ht="23.45" customHeight="1" x14ac:dyDescent="0.25">
      <c r="E3498"/>
      <c r="L3498"/>
    </row>
    <row r="3499" spans="5:12" ht="23.45" customHeight="1" x14ac:dyDescent="0.25">
      <c r="E3499"/>
      <c r="L3499"/>
    </row>
    <row r="3500" spans="5:12" ht="23.45" customHeight="1" x14ac:dyDescent="0.25">
      <c r="E3500"/>
      <c r="L3500"/>
    </row>
    <row r="3501" spans="5:12" ht="23.45" customHeight="1" x14ac:dyDescent="0.25">
      <c r="E3501"/>
      <c r="L3501"/>
    </row>
    <row r="3502" spans="5:12" ht="23.45" customHeight="1" x14ac:dyDescent="0.25">
      <c r="E3502"/>
      <c r="L3502"/>
    </row>
    <row r="3503" spans="5:12" ht="23.45" customHeight="1" x14ac:dyDescent="0.25">
      <c r="E3503"/>
      <c r="L3503"/>
    </row>
    <row r="3504" spans="5:12" ht="23.45" customHeight="1" x14ac:dyDescent="0.25">
      <c r="E3504"/>
      <c r="L3504"/>
    </row>
    <row r="3505" spans="5:12" ht="23.45" customHeight="1" x14ac:dyDescent="0.25">
      <c r="E3505"/>
      <c r="L3505"/>
    </row>
    <row r="3506" spans="5:12" ht="23.45" customHeight="1" x14ac:dyDescent="0.25">
      <c r="E3506"/>
      <c r="L3506"/>
    </row>
    <row r="3507" spans="5:12" ht="23.45" customHeight="1" x14ac:dyDescent="0.25">
      <c r="E3507"/>
      <c r="L3507"/>
    </row>
    <row r="3508" spans="5:12" ht="23.45" customHeight="1" x14ac:dyDescent="0.25">
      <c r="E3508"/>
      <c r="L3508"/>
    </row>
    <row r="3509" spans="5:12" ht="23.45" customHeight="1" x14ac:dyDescent="0.25">
      <c r="E3509"/>
      <c r="L3509"/>
    </row>
    <row r="3510" spans="5:12" ht="23.45" customHeight="1" x14ac:dyDescent="0.25">
      <c r="E3510"/>
      <c r="L3510"/>
    </row>
    <row r="3511" spans="5:12" ht="23.45" customHeight="1" x14ac:dyDescent="0.25">
      <c r="E3511"/>
      <c r="L3511"/>
    </row>
    <row r="3512" spans="5:12" ht="23.45" customHeight="1" x14ac:dyDescent="0.25">
      <c r="E3512"/>
      <c r="L3512"/>
    </row>
    <row r="3513" spans="5:12" ht="23.45" customHeight="1" x14ac:dyDescent="0.25">
      <c r="E3513"/>
      <c r="L3513"/>
    </row>
    <row r="3514" spans="5:12" ht="23.45" customHeight="1" x14ac:dyDescent="0.25">
      <c r="E3514"/>
      <c r="L3514"/>
    </row>
    <row r="3515" spans="5:12" ht="23.45" customHeight="1" x14ac:dyDescent="0.25">
      <c r="E3515"/>
      <c r="L3515"/>
    </row>
    <row r="3516" spans="5:12" ht="23.45" customHeight="1" x14ac:dyDescent="0.25">
      <c r="E3516"/>
      <c r="L3516"/>
    </row>
    <row r="3517" spans="5:12" ht="23.45" customHeight="1" x14ac:dyDescent="0.25">
      <c r="E3517"/>
      <c r="L3517"/>
    </row>
    <row r="3518" spans="5:12" ht="23.45" customHeight="1" x14ac:dyDescent="0.25">
      <c r="E3518"/>
      <c r="L3518"/>
    </row>
    <row r="3519" spans="5:12" ht="23.45" customHeight="1" x14ac:dyDescent="0.25">
      <c r="E3519"/>
      <c r="L3519"/>
    </row>
    <row r="3520" spans="5:12" ht="23.45" customHeight="1" x14ac:dyDescent="0.25">
      <c r="E3520"/>
      <c r="L3520"/>
    </row>
    <row r="3521" spans="5:12" ht="23.45" customHeight="1" x14ac:dyDescent="0.25">
      <c r="E3521"/>
      <c r="L3521"/>
    </row>
    <row r="3522" spans="5:12" ht="23.45" customHeight="1" x14ac:dyDescent="0.25">
      <c r="E3522"/>
      <c r="L3522"/>
    </row>
    <row r="3523" spans="5:12" ht="23.45" customHeight="1" x14ac:dyDescent="0.25">
      <c r="E3523"/>
      <c r="L3523"/>
    </row>
    <row r="3524" spans="5:12" ht="23.45" customHeight="1" x14ac:dyDescent="0.25">
      <c r="E3524"/>
      <c r="L3524"/>
    </row>
    <row r="3525" spans="5:12" ht="23.45" customHeight="1" x14ac:dyDescent="0.25">
      <c r="E3525"/>
      <c r="L3525"/>
    </row>
    <row r="3526" spans="5:12" ht="23.45" customHeight="1" x14ac:dyDescent="0.25">
      <c r="E3526"/>
      <c r="L3526"/>
    </row>
    <row r="3527" spans="5:12" ht="23.45" customHeight="1" x14ac:dyDescent="0.25">
      <c r="E3527"/>
      <c r="L3527"/>
    </row>
    <row r="3528" spans="5:12" ht="23.45" customHeight="1" x14ac:dyDescent="0.25">
      <c r="E3528"/>
      <c r="L3528"/>
    </row>
    <row r="3529" spans="5:12" ht="23.45" customHeight="1" x14ac:dyDescent="0.25">
      <c r="E3529"/>
      <c r="L3529"/>
    </row>
    <row r="3530" spans="5:12" ht="23.45" customHeight="1" x14ac:dyDescent="0.25">
      <c r="E3530"/>
      <c r="L3530"/>
    </row>
    <row r="3531" spans="5:12" ht="23.45" customHeight="1" x14ac:dyDescent="0.25">
      <c r="E3531"/>
      <c r="L3531"/>
    </row>
    <row r="3532" spans="5:12" ht="23.45" customHeight="1" x14ac:dyDescent="0.25">
      <c r="E3532"/>
      <c r="L3532"/>
    </row>
    <row r="3533" spans="5:12" ht="23.45" customHeight="1" x14ac:dyDescent="0.25">
      <c r="E3533"/>
      <c r="L3533"/>
    </row>
    <row r="3534" spans="5:12" ht="23.45" customHeight="1" x14ac:dyDescent="0.25">
      <c r="E3534"/>
      <c r="L3534"/>
    </row>
    <row r="3535" spans="5:12" ht="23.45" customHeight="1" x14ac:dyDescent="0.25">
      <c r="E3535"/>
      <c r="L3535"/>
    </row>
    <row r="3536" spans="5:12" ht="23.45" customHeight="1" x14ac:dyDescent="0.25">
      <c r="E3536"/>
      <c r="L3536"/>
    </row>
    <row r="3537" spans="5:12" ht="23.45" customHeight="1" x14ac:dyDescent="0.25">
      <c r="E3537"/>
      <c r="L3537"/>
    </row>
    <row r="3538" spans="5:12" ht="23.45" customHeight="1" x14ac:dyDescent="0.25">
      <c r="E3538"/>
      <c r="L3538"/>
    </row>
    <row r="3539" spans="5:12" ht="23.45" customHeight="1" x14ac:dyDescent="0.25">
      <c r="E3539"/>
      <c r="L3539"/>
    </row>
    <row r="3540" spans="5:12" ht="23.45" customHeight="1" x14ac:dyDescent="0.25">
      <c r="E3540"/>
      <c r="L3540"/>
    </row>
    <row r="3541" spans="5:12" ht="23.45" customHeight="1" x14ac:dyDescent="0.25">
      <c r="E3541"/>
      <c r="L3541"/>
    </row>
    <row r="3542" spans="5:12" ht="23.45" customHeight="1" x14ac:dyDescent="0.25">
      <c r="E3542"/>
      <c r="L3542"/>
    </row>
    <row r="3543" spans="5:12" ht="23.45" customHeight="1" x14ac:dyDescent="0.25">
      <c r="E3543"/>
      <c r="L3543"/>
    </row>
    <row r="3544" spans="5:12" ht="23.45" customHeight="1" x14ac:dyDescent="0.25">
      <c r="E3544"/>
      <c r="L3544"/>
    </row>
    <row r="3545" spans="5:12" ht="23.45" customHeight="1" x14ac:dyDescent="0.25">
      <c r="E3545"/>
      <c r="L3545"/>
    </row>
    <row r="3546" spans="5:12" ht="23.45" customHeight="1" x14ac:dyDescent="0.25">
      <c r="E3546"/>
      <c r="L3546"/>
    </row>
    <row r="3547" spans="5:12" ht="23.45" customHeight="1" x14ac:dyDescent="0.25">
      <c r="E3547"/>
      <c r="L3547"/>
    </row>
    <row r="3548" spans="5:12" ht="23.45" customHeight="1" x14ac:dyDescent="0.25">
      <c r="E3548"/>
      <c r="L3548"/>
    </row>
    <row r="3549" spans="5:12" ht="23.45" customHeight="1" x14ac:dyDescent="0.25">
      <c r="E3549"/>
      <c r="L3549"/>
    </row>
    <row r="3550" spans="5:12" ht="23.45" customHeight="1" x14ac:dyDescent="0.25">
      <c r="E3550"/>
      <c r="L3550"/>
    </row>
    <row r="3551" spans="5:12" ht="23.45" customHeight="1" x14ac:dyDescent="0.25">
      <c r="E3551"/>
      <c r="L3551"/>
    </row>
    <row r="3552" spans="5:12" ht="23.45" customHeight="1" x14ac:dyDescent="0.25">
      <c r="E3552"/>
      <c r="L3552"/>
    </row>
    <row r="3553" spans="5:12" ht="23.45" customHeight="1" x14ac:dyDescent="0.25">
      <c r="E3553"/>
      <c r="L3553"/>
    </row>
    <row r="3554" spans="5:12" ht="23.45" customHeight="1" x14ac:dyDescent="0.25">
      <c r="E3554"/>
      <c r="L3554"/>
    </row>
    <row r="3555" spans="5:12" ht="23.45" customHeight="1" x14ac:dyDescent="0.25">
      <c r="E3555"/>
      <c r="L3555"/>
    </row>
    <row r="3556" spans="5:12" ht="23.45" customHeight="1" x14ac:dyDescent="0.25">
      <c r="E3556"/>
      <c r="L3556"/>
    </row>
    <row r="3557" spans="5:12" ht="23.45" customHeight="1" x14ac:dyDescent="0.25">
      <c r="E3557"/>
      <c r="L3557"/>
    </row>
    <row r="3558" spans="5:12" ht="23.45" customHeight="1" x14ac:dyDescent="0.25">
      <c r="E3558"/>
      <c r="L3558"/>
    </row>
    <row r="3559" spans="5:12" ht="23.45" customHeight="1" x14ac:dyDescent="0.25">
      <c r="E3559"/>
      <c r="L3559"/>
    </row>
    <row r="3560" spans="5:12" ht="23.45" customHeight="1" x14ac:dyDescent="0.25">
      <c r="E3560"/>
      <c r="L3560"/>
    </row>
    <row r="3561" spans="5:12" ht="23.45" customHeight="1" x14ac:dyDescent="0.25">
      <c r="E3561"/>
      <c r="L3561"/>
    </row>
    <row r="3562" spans="5:12" ht="23.45" customHeight="1" x14ac:dyDescent="0.25">
      <c r="E3562"/>
      <c r="L3562"/>
    </row>
    <row r="3563" spans="5:12" ht="23.45" customHeight="1" x14ac:dyDescent="0.25">
      <c r="E3563"/>
      <c r="L3563"/>
    </row>
    <row r="3564" spans="5:12" ht="23.45" customHeight="1" x14ac:dyDescent="0.25">
      <c r="E3564"/>
      <c r="L3564"/>
    </row>
    <row r="3565" spans="5:12" ht="23.45" customHeight="1" x14ac:dyDescent="0.25">
      <c r="E3565"/>
      <c r="L3565"/>
    </row>
    <row r="3566" spans="5:12" ht="23.45" customHeight="1" x14ac:dyDescent="0.25">
      <c r="E3566"/>
      <c r="L3566"/>
    </row>
    <row r="3567" spans="5:12" ht="23.45" customHeight="1" x14ac:dyDescent="0.25">
      <c r="E3567"/>
      <c r="L3567"/>
    </row>
    <row r="3568" spans="5:12" ht="23.45" customHeight="1" x14ac:dyDescent="0.25">
      <c r="E3568"/>
      <c r="L3568"/>
    </row>
    <row r="3569" spans="5:12" ht="23.45" customHeight="1" x14ac:dyDescent="0.25">
      <c r="E3569"/>
      <c r="L3569"/>
    </row>
    <row r="3570" spans="5:12" ht="23.45" customHeight="1" x14ac:dyDescent="0.25">
      <c r="E3570"/>
      <c r="L3570"/>
    </row>
    <row r="3571" spans="5:12" ht="23.45" customHeight="1" x14ac:dyDescent="0.25">
      <c r="E3571"/>
      <c r="L3571"/>
    </row>
    <row r="3572" spans="5:12" ht="23.45" customHeight="1" x14ac:dyDescent="0.25">
      <c r="E3572"/>
      <c r="L3572"/>
    </row>
    <row r="3573" spans="5:12" ht="23.45" customHeight="1" x14ac:dyDescent="0.25">
      <c r="E3573"/>
      <c r="L3573"/>
    </row>
    <row r="3574" spans="5:12" ht="23.45" customHeight="1" x14ac:dyDescent="0.25">
      <c r="E3574"/>
      <c r="L3574"/>
    </row>
    <row r="3575" spans="5:12" ht="23.45" customHeight="1" x14ac:dyDescent="0.25">
      <c r="E3575"/>
      <c r="L3575"/>
    </row>
    <row r="3576" spans="5:12" ht="23.45" customHeight="1" x14ac:dyDescent="0.25">
      <c r="E3576"/>
      <c r="L3576"/>
    </row>
    <row r="3577" spans="5:12" ht="23.45" customHeight="1" x14ac:dyDescent="0.25">
      <c r="E3577"/>
      <c r="L3577"/>
    </row>
    <row r="3578" spans="5:12" ht="23.45" customHeight="1" x14ac:dyDescent="0.25">
      <c r="E3578"/>
      <c r="L3578"/>
    </row>
    <row r="3579" spans="5:12" ht="23.45" customHeight="1" x14ac:dyDescent="0.25">
      <c r="E3579"/>
      <c r="L3579"/>
    </row>
    <row r="3580" spans="5:12" ht="23.45" customHeight="1" x14ac:dyDescent="0.25">
      <c r="E3580"/>
      <c r="L3580"/>
    </row>
    <row r="3581" spans="5:12" ht="23.45" customHeight="1" x14ac:dyDescent="0.25">
      <c r="E3581"/>
      <c r="L3581"/>
    </row>
    <row r="3582" spans="5:12" ht="23.45" customHeight="1" x14ac:dyDescent="0.25">
      <c r="E3582"/>
      <c r="L3582"/>
    </row>
    <row r="3583" spans="5:12" ht="23.45" customHeight="1" x14ac:dyDescent="0.25">
      <c r="E3583"/>
      <c r="L3583"/>
    </row>
    <row r="3584" spans="5:12" ht="23.45" customHeight="1" x14ac:dyDescent="0.25">
      <c r="E3584"/>
      <c r="L3584"/>
    </row>
    <row r="3585" spans="5:12" ht="23.45" customHeight="1" x14ac:dyDescent="0.25">
      <c r="E3585"/>
      <c r="L3585"/>
    </row>
    <row r="3586" spans="5:12" ht="23.45" customHeight="1" x14ac:dyDescent="0.25">
      <c r="E3586"/>
      <c r="L3586"/>
    </row>
    <row r="3587" spans="5:12" ht="23.45" customHeight="1" x14ac:dyDescent="0.25">
      <c r="E3587"/>
      <c r="L3587"/>
    </row>
    <row r="3588" spans="5:12" ht="23.45" customHeight="1" x14ac:dyDescent="0.25">
      <c r="E3588"/>
      <c r="L3588"/>
    </row>
    <row r="3589" spans="5:12" ht="23.45" customHeight="1" x14ac:dyDescent="0.25">
      <c r="E3589"/>
      <c r="L3589"/>
    </row>
    <row r="3590" spans="5:12" ht="23.45" customHeight="1" x14ac:dyDescent="0.25">
      <c r="E3590"/>
      <c r="L3590"/>
    </row>
    <row r="3591" spans="5:12" ht="23.45" customHeight="1" x14ac:dyDescent="0.25">
      <c r="E3591"/>
      <c r="L3591"/>
    </row>
    <row r="3592" spans="5:12" ht="23.45" customHeight="1" x14ac:dyDescent="0.25">
      <c r="E3592"/>
      <c r="L3592"/>
    </row>
    <row r="3593" spans="5:12" ht="23.45" customHeight="1" x14ac:dyDescent="0.25">
      <c r="E3593"/>
      <c r="L3593"/>
    </row>
    <row r="3594" spans="5:12" ht="23.45" customHeight="1" x14ac:dyDescent="0.25">
      <c r="E3594"/>
      <c r="L3594"/>
    </row>
    <row r="3595" spans="5:12" ht="23.45" customHeight="1" x14ac:dyDescent="0.25">
      <c r="E3595"/>
      <c r="L3595"/>
    </row>
    <row r="3596" spans="5:12" ht="23.45" customHeight="1" x14ac:dyDescent="0.25">
      <c r="E3596"/>
      <c r="L3596"/>
    </row>
    <row r="3597" spans="5:12" ht="23.45" customHeight="1" x14ac:dyDescent="0.25">
      <c r="E3597"/>
      <c r="L3597"/>
    </row>
    <row r="3598" spans="5:12" ht="23.45" customHeight="1" x14ac:dyDescent="0.25">
      <c r="E3598"/>
      <c r="L3598"/>
    </row>
    <row r="3599" spans="5:12" ht="23.45" customHeight="1" x14ac:dyDescent="0.25">
      <c r="E3599"/>
      <c r="L3599"/>
    </row>
    <row r="3600" spans="5:12" ht="23.45" customHeight="1" x14ac:dyDescent="0.25">
      <c r="E3600"/>
      <c r="L3600"/>
    </row>
    <row r="3601" spans="5:12" ht="23.45" customHeight="1" x14ac:dyDescent="0.25">
      <c r="E3601"/>
      <c r="L3601"/>
    </row>
    <row r="3602" spans="5:12" ht="23.45" customHeight="1" x14ac:dyDescent="0.25">
      <c r="E3602"/>
      <c r="L3602"/>
    </row>
    <row r="3603" spans="5:12" ht="23.45" customHeight="1" x14ac:dyDescent="0.25">
      <c r="E3603"/>
      <c r="L3603"/>
    </row>
    <row r="3604" spans="5:12" ht="23.45" customHeight="1" x14ac:dyDescent="0.25">
      <c r="E3604"/>
      <c r="L3604"/>
    </row>
    <row r="3605" spans="5:12" ht="23.45" customHeight="1" x14ac:dyDescent="0.25">
      <c r="E3605"/>
      <c r="L3605"/>
    </row>
    <row r="3606" spans="5:12" ht="23.45" customHeight="1" x14ac:dyDescent="0.25">
      <c r="E3606"/>
      <c r="L3606"/>
    </row>
    <row r="3607" spans="5:12" ht="23.45" customHeight="1" x14ac:dyDescent="0.25">
      <c r="E3607"/>
      <c r="L3607"/>
    </row>
    <row r="3608" spans="5:12" ht="23.45" customHeight="1" x14ac:dyDescent="0.25">
      <c r="E3608"/>
      <c r="L3608"/>
    </row>
    <row r="3609" spans="5:12" ht="23.45" customHeight="1" x14ac:dyDescent="0.25">
      <c r="E3609"/>
      <c r="L3609"/>
    </row>
    <row r="3610" spans="5:12" ht="23.45" customHeight="1" x14ac:dyDescent="0.25">
      <c r="E3610"/>
      <c r="L3610"/>
    </row>
    <row r="3611" spans="5:12" ht="23.45" customHeight="1" x14ac:dyDescent="0.25">
      <c r="E3611"/>
      <c r="L3611"/>
    </row>
    <row r="3612" spans="5:12" ht="23.45" customHeight="1" x14ac:dyDescent="0.25">
      <c r="E3612"/>
      <c r="L3612"/>
    </row>
    <row r="3613" spans="5:12" ht="23.45" customHeight="1" x14ac:dyDescent="0.25">
      <c r="E3613"/>
      <c r="L3613"/>
    </row>
    <row r="3614" spans="5:12" ht="23.45" customHeight="1" x14ac:dyDescent="0.25">
      <c r="E3614"/>
      <c r="L3614"/>
    </row>
    <row r="3615" spans="5:12" ht="23.45" customHeight="1" x14ac:dyDescent="0.25">
      <c r="E3615"/>
      <c r="L3615"/>
    </row>
    <row r="3616" spans="5:12" ht="23.45" customHeight="1" x14ac:dyDescent="0.25">
      <c r="E3616"/>
      <c r="L3616"/>
    </row>
    <row r="3617" spans="5:12" ht="23.45" customHeight="1" x14ac:dyDescent="0.25">
      <c r="E3617"/>
      <c r="L3617"/>
    </row>
    <row r="3618" spans="5:12" ht="23.45" customHeight="1" x14ac:dyDescent="0.25">
      <c r="E3618"/>
      <c r="L3618"/>
    </row>
    <row r="3619" spans="5:12" ht="23.45" customHeight="1" x14ac:dyDescent="0.25">
      <c r="E3619"/>
      <c r="L3619"/>
    </row>
    <row r="3620" spans="5:12" ht="23.45" customHeight="1" x14ac:dyDescent="0.25">
      <c r="E3620"/>
      <c r="L3620"/>
    </row>
    <row r="3621" spans="5:12" ht="23.45" customHeight="1" x14ac:dyDescent="0.25">
      <c r="E3621"/>
      <c r="L3621"/>
    </row>
    <row r="3622" spans="5:12" ht="23.45" customHeight="1" x14ac:dyDescent="0.25">
      <c r="E3622"/>
      <c r="L3622"/>
    </row>
    <row r="3623" spans="5:12" ht="23.45" customHeight="1" x14ac:dyDescent="0.25">
      <c r="E3623"/>
      <c r="L3623"/>
    </row>
    <row r="3624" spans="5:12" ht="23.45" customHeight="1" x14ac:dyDescent="0.25">
      <c r="E3624"/>
      <c r="L3624"/>
    </row>
    <row r="3625" spans="5:12" ht="23.45" customHeight="1" x14ac:dyDescent="0.25">
      <c r="E3625"/>
      <c r="L3625"/>
    </row>
    <row r="3626" spans="5:12" ht="23.45" customHeight="1" x14ac:dyDescent="0.25">
      <c r="E3626"/>
      <c r="L3626"/>
    </row>
    <row r="3627" spans="5:12" ht="23.45" customHeight="1" x14ac:dyDescent="0.25">
      <c r="E3627"/>
      <c r="L3627"/>
    </row>
    <row r="3628" spans="5:12" ht="23.45" customHeight="1" x14ac:dyDescent="0.25">
      <c r="E3628"/>
      <c r="L3628"/>
    </row>
    <row r="3629" spans="5:12" ht="23.45" customHeight="1" x14ac:dyDescent="0.25">
      <c r="E3629"/>
      <c r="L3629"/>
    </row>
    <row r="3630" spans="5:12" ht="23.45" customHeight="1" x14ac:dyDescent="0.25">
      <c r="E3630"/>
      <c r="L3630"/>
    </row>
    <row r="3631" spans="5:12" ht="23.45" customHeight="1" x14ac:dyDescent="0.25">
      <c r="E3631"/>
      <c r="L3631"/>
    </row>
    <row r="3632" spans="5:12" ht="23.45" customHeight="1" x14ac:dyDescent="0.25">
      <c r="E3632"/>
      <c r="L3632"/>
    </row>
    <row r="3633" spans="5:12" ht="23.45" customHeight="1" x14ac:dyDescent="0.25">
      <c r="E3633"/>
      <c r="L3633"/>
    </row>
    <row r="3634" spans="5:12" ht="23.45" customHeight="1" x14ac:dyDescent="0.25">
      <c r="E3634"/>
      <c r="L3634"/>
    </row>
    <row r="3635" spans="5:12" ht="23.45" customHeight="1" x14ac:dyDescent="0.25">
      <c r="E3635"/>
      <c r="L3635"/>
    </row>
    <row r="3636" spans="5:12" ht="23.45" customHeight="1" x14ac:dyDescent="0.25">
      <c r="E3636"/>
      <c r="L3636"/>
    </row>
    <row r="3637" spans="5:12" ht="23.45" customHeight="1" x14ac:dyDescent="0.25">
      <c r="E3637"/>
      <c r="L3637"/>
    </row>
    <row r="3638" spans="5:12" ht="23.45" customHeight="1" x14ac:dyDescent="0.25">
      <c r="E3638"/>
      <c r="L3638"/>
    </row>
    <row r="3639" spans="5:12" ht="23.45" customHeight="1" x14ac:dyDescent="0.25">
      <c r="E3639"/>
      <c r="L3639"/>
    </row>
    <row r="3640" spans="5:12" ht="23.45" customHeight="1" x14ac:dyDescent="0.25">
      <c r="E3640"/>
      <c r="L3640"/>
    </row>
    <row r="3641" spans="5:12" ht="23.45" customHeight="1" x14ac:dyDescent="0.25">
      <c r="E3641"/>
      <c r="L3641"/>
    </row>
    <row r="3642" spans="5:12" ht="23.45" customHeight="1" x14ac:dyDescent="0.25">
      <c r="E3642"/>
      <c r="L3642"/>
    </row>
    <row r="3643" spans="5:12" ht="23.45" customHeight="1" x14ac:dyDescent="0.25">
      <c r="E3643"/>
      <c r="L3643"/>
    </row>
    <row r="3644" spans="5:12" ht="23.45" customHeight="1" x14ac:dyDescent="0.25">
      <c r="E3644"/>
      <c r="L3644"/>
    </row>
    <row r="3645" spans="5:12" ht="23.45" customHeight="1" x14ac:dyDescent="0.25">
      <c r="E3645"/>
      <c r="L3645"/>
    </row>
    <row r="3646" spans="5:12" ht="23.45" customHeight="1" x14ac:dyDescent="0.25">
      <c r="E3646"/>
      <c r="L3646"/>
    </row>
    <row r="3647" spans="5:12" ht="23.45" customHeight="1" x14ac:dyDescent="0.25">
      <c r="E3647"/>
      <c r="L3647"/>
    </row>
    <row r="3648" spans="5:12" ht="23.45" customHeight="1" x14ac:dyDescent="0.25">
      <c r="E3648"/>
      <c r="L3648"/>
    </row>
    <row r="3649" spans="5:12" ht="23.45" customHeight="1" x14ac:dyDescent="0.25">
      <c r="E3649"/>
      <c r="L3649"/>
    </row>
    <row r="3650" spans="5:12" ht="23.45" customHeight="1" x14ac:dyDescent="0.25">
      <c r="E3650"/>
      <c r="L3650"/>
    </row>
    <row r="3651" spans="5:12" ht="23.45" customHeight="1" x14ac:dyDescent="0.25">
      <c r="E3651"/>
      <c r="L3651"/>
    </row>
    <row r="3652" spans="5:12" ht="23.45" customHeight="1" x14ac:dyDescent="0.25">
      <c r="E3652"/>
      <c r="L3652"/>
    </row>
    <row r="3653" spans="5:12" ht="23.45" customHeight="1" x14ac:dyDescent="0.25">
      <c r="E3653"/>
      <c r="L3653"/>
    </row>
    <row r="3654" spans="5:12" ht="23.45" customHeight="1" x14ac:dyDescent="0.25">
      <c r="E3654"/>
      <c r="L3654"/>
    </row>
    <row r="3655" spans="5:12" ht="23.45" customHeight="1" x14ac:dyDescent="0.25">
      <c r="E3655"/>
      <c r="L3655"/>
    </row>
    <row r="3656" spans="5:12" ht="23.45" customHeight="1" x14ac:dyDescent="0.25">
      <c r="E3656"/>
      <c r="L3656"/>
    </row>
    <row r="3657" spans="5:12" ht="23.45" customHeight="1" x14ac:dyDescent="0.25">
      <c r="E3657"/>
      <c r="L3657"/>
    </row>
    <row r="3658" spans="5:12" ht="23.45" customHeight="1" x14ac:dyDescent="0.25">
      <c r="E3658"/>
      <c r="L3658"/>
    </row>
    <row r="3659" spans="5:12" ht="23.45" customHeight="1" x14ac:dyDescent="0.25">
      <c r="E3659"/>
      <c r="L3659"/>
    </row>
    <row r="3660" spans="5:12" ht="23.45" customHeight="1" x14ac:dyDescent="0.25">
      <c r="E3660"/>
      <c r="L3660"/>
    </row>
    <row r="3661" spans="5:12" ht="23.45" customHeight="1" x14ac:dyDescent="0.25">
      <c r="E3661"/>
      <c r="L3661"/>
    </row>
    <row r="3662" spans="5:12" ht="23.45" customHeight="1" x14ac:dyDescent="0.25">
      <c r="E3662"/>
      <c r="L3662"/>
    </row>
    <row r="3663" spans="5:12" ht="23.45" customHeight="1" x14ac:dyDescent="0.25">
      <c r="E3663"/>
      <c r="L3663"/>
    </row>
    <row r="3664" spans="5:12" ht="23.45" customHeight="1" x14ac:dyDescent="0.25">
      <c r="E3664"/>
      <c r="L3664"/>
    </row>
    <row r="3665" spans="5:12" ht="23.45" customHeight="1" x14ac:dyDescent="0.25">
      <c r="E3665"/>
      <c r="L3665"/>
    </row>
    <row r="3666" spans="5:12" ht="23.45" customHeight="1" x14ac:dyDescent="0.25">
      <c r="E3666"/>
      <c r="L3666"/>
    </row>
    <row r="3667" spans="5:12" ht="23.45" customHeight="1" x14ac:dyDescent="0.25">
      <c r="E3667"/>
      <c r="L3667"/>
    </row>
    <row r="3668" spans="5:12" ht="23.45" customHeight="1" x14ac:dyDescent="0.25">
      <c r="E3668"/>
      <c r="L3668"/>
    </row>
    <row r="3669" spans="5:12" ht="23.45" customHeight="1" x14ac:dyDescent="0.25">
      <c r="E3669"/>
      <c r="L3669"/>
    </row>
    <row r="3670" spans="5:12" ht="23.45" customHeight="1" x14ac:dyDescent="0.25">
      <c r="E3670"/>
      <c r="L3670"/>
    </row>
    <row r="3671" spans="5:12" ht="23.45" customHeight="1" x14ac:dyDescent="0.25">
      <c r="E3671"/>
      <c r="L3671"/>
    </row>
    <row r="3672" spans="5:12" ht="23.45" customHeight="1" x14ac:dyDescent="0.25">
      <c r="E3672"/>
      <c r="L3672"/>
    </row>
    <row r="3673" spans="5:12" ht="23.45" customHeight="1" x14ac:dyDescent="0.25">
      <c r="E3673"/>
      <c r="L3673"/>
    </row>
    <row r="3674" spans="5:12" ht="23.45" customHeight="1" x14ac:dyDescent="0.25">
      <c r="E3674"/>
      <c r="L3674"/>
    </row>
    <row r="3675" spans="5:12" ht="23.45" customHeight="1" x14ac:dyDescent="0.25">
      <c r="E3675"/>
      <c r="L3675"/>
    </row>
    <row r="3676" spans="5:12" ht="23.45" customHeight="1" x14ac:dyDescent="0.25">
      <c r="E3676"/>
      <c r="L3676"/>
    </row>
    <row r="3677" spans="5:12" ht="23.45" customHeight="1" x14ac:dyDescent="0.25">
      <c r="E3677"/>
      <c r="L3677"/>
    </row>
    <row r="3678" spans="5:12" ht="23.45" customHeight="1" x14ac:dyDescent="0.25">
      <c r="E3678"/>
      <c r="L3678"/>
    </row>
    <row r="3679" spans="5:12" ht="23.45" customHeight="1" x14ac:dyDescent="0.25">
      <c r="E3679"/>
      <c r="L3679"/>
    </row>
    <row r="3680" spans="5:12" ht="23.45" customHeight="1" x14ac:dyDescent="0.25">
      <c r="E3680"/>
      <c r="L3680"/>
    </row>
    <row r="3681" spans="5:12" ht="23.45" customHeight="1" x14ac:dyDescent="0.25">
      <c r="E3681"/>
      <c r="L3681"/>
    </row>
    <row r="3682" spans="5:12" ht="23.45" customHeight="1" x14ac:dyDescent="0.25">
      <c r="E3682"/>
      <c r="L3682"/>
    </row>
    <row r="3683" spans="5:12" ht="23.45" customHeight="1" x14ac:dyDescent="0.25">
      <c r="E3683"/>
      <c r="L3683"/>
    </row>
    <row r="3684" spans="5:12" ht="23.45" customHeight="1" x14ac:dyDescent="0.25">
      <c r="E3684"/>
      <c r="L3684"/>
    </row>
    <row r="3685" spans="5:12" ht="23.45" customHeight="1" x14ac:dyDescent="0.25">
      <c r="E3685"/>
      <c r="L3685"/>
    </row>
    <row r="3686" spans="5:12" ht="23.45" customHeight="1" x14ac:dyDescent="0.25">
      <c r="E3686"/>
      <c r="L3686"/>
    </row>
    <row r="3687" spans="5:12" ht="23.45" customHeight="1" x14ac:dyDescent="0.25">
      <c r="E3687"/>
      <c r="L3687"/>
    </row>
    <row r="3688" spans="5:12" ht="23.45" customHeight="1" x14ac:dyDescent="0.25">
      <c r="E3688"/>
      <c r="L3688"/>
    </row>
    <row r="3689" spans="5:12" ht="23.45" customHeight="1" x14ac:dyDescent="0.25">
      <c r="E3689"/>
      <c r="L3689"/>
    </row>
    <row r="3690" spans="5:12" ht="23.45" customHeight="1" x14ac:dyDescent="0.25">
      <c r="E3690"/>
      <c r="L3690"/>
    </row>
    <row r="3691" spans="5:12" ht="23.45" customHeight="1" x14ac:dyDescent="0.25">
      <c r="E3691"/>
      <c r="L3691"/>
    </row>
    <row r="3692" spans="5:12" ht="23.45" customHeight="1" x14ac:dyDescent="0.25">
      <c r="E3692"/>
      <c r="L3692"/>
    </row>
    <row r="3693" spans="5:12" ht="23.45" customHeight="1" x14ac:dyDescent="0.25">
      <c r="E3693"/>
      <c r="L3693"/>
    </row>
    <row r="3694" spans="5:12" ht="23.45" customHeight="1" x14ac:dyDescent="0.25">
      <c r="E3694"/>
      <c r="L3694"/>
    </row>
    <row r="3695" spans="5:12" ht="23.45" customHeight="1" x14ac:dyDescent="0.25">
      <c r="E3695"/>
      <c r="L3695"/>
    </row>
    <row r="3696" spans="5:12" ht="23.45" customHeight="1" x14ac:dyDescent="0.25">
      <c r="E3696"/>
      <c r="L3696"/>
    </row>
    <row r="3697" spans="5:12" ht="23.45" customHeight="1" x14ac:dyDescent="0.25">
      <c r="E3697"/>
      <c r="L3697"/>
    </row>
    <row r="3698" spans="5:12" ht="23.45" customHeight="1" x14ac:dyDescent="0.25">
      <c r="E3698"/>
      <c r="L3698"/>
    </row>
    <row r="3699" spans="5:12" ht="23.45" customHeight="1" x14ac:dyDescent="0.25">
      <c r="E3699"/>
      <c r="L3699"/>
    </row>
    <row r="3700" spans="5:12" ht="23.45" customHeight="1" x14ac:dyDescent="0.25">
      <c r="E3700"/>
      <c r="L3700"/>
    </row>
    <row r="3701" spans="5:12" ht="23.45" customHeight="1" x14ac:dyDescent="0.25">
      <c r="E3701"/>
      <c r="L3701"/>
    </row>
    <row r="3702" spans="5:12" ht="23.45" customHeight="1" x14ac:dyDescent="0.25">
      <c r="E3702"/>
      <c r="L3702"/>
    </row>
    <row r="3703" spans="5:12" ht="23.45" customHeight="1" x14ac:dyDescent="0.25">
      <c r="E3703"/>
      <c r="L3703"/>
    </row>
    <row r="3704" spans="5:12" ht="23.45" customHeight="1" x14ac:dyDescent="0.25">
      <c r="E3704"/>
      <c r="L3704"/>
    </row>
    <row r="3705" spans="5:12" ht="23.45" customHeight="1" x14ac:dyDescent="0.25">
      <c r="E3705"/>
      <c r="L3705"/>
    </row>
    <row r="3706" spans="5:12" ht="23.45" customHeight="1" x14ac:dyDescent="0.25">
      <c r="E3706"/>
      <c r="L3706"/>
    </row>
    <row r="3707" spans="5:12" ht="23.45" customHeight="1" x14ac:dyDescent="0.25">
      <c r="E3707"/>
      <c r="L3707"/>
    </row>
    <row r="3708" spans="5:12" ht="23.45" customHeight="1" x14ac:dyDescent="0.25">
      <c r="E3708"/>
      <c r="L3708"/>
    </row>
    <row r="3709" spans="5:12" ht="23.45" customHeight="1" x14ac:dyDescent="0.25">
      <c r="E3709"/>
      <c r="L3709"/>
    </row>
    <row r="3710" spans="5:12" ht="23.45" customHeight="1" x14ac:dyDescent="0.25">
      <c r="E3710"/>
      <c r="L3710"/>
    </row>
    <row r="3711" spans="5:12" ht="23.45" customHeight="1" x14ac:dyDescent="0.25">
      <c r="E3711"/>
      <c r="L3711"/>
    </row>
    <row r="3712" spans="5:12" ht="23.45" customHeight="1" x14ac:dyDescent="0.25">
      <c r="E3712"/>
      <c r="L3712"/>
    </row>
    <row r="3713" spans="5:12" ht="23.45" customHeight="1" x14ac:dyDescent="0.25">
      <c r="E3713"/>
      <c r="L3713"/>
    </row>
    <row r="3714" spans="5:12" ht="23.45" customHeight="1" x14ac:dyDescent="0.25">
      <c r="E3714"/>
      <c r="L3714"/>
    </row>
    <row r="3715" spans="5:12" ht="23.45" customHeight="1" x14ac:dyDescent="0.25">
      <c r="E3715"/>
      <c r="L3715"/>
    </row>
    <row r="3716" spans="5:12" ht="23.45" customHeight="1" x14ac:dyDescent="0.25">
      <c r="E3716"/>
      <c r="L3716"/>
    </row>
    <row r="3717" spans="5:12" ht="23.45" customHeight="1" x14ac:dyDescent="0.25">
      <c r="E3717"/>
      <c r="L3717"/>
    </row>
    <row r="3718" spans="5:12" ht="23.45" customHeight="1" x14ac:dyDescent="0.25">
      <c r="E3718"/>
      <c r="L3718"/>
    </row>
    <row r="3719" spans="5:12" ht="23.45" customHeight="1" x14ac:dyDescent="0.25">
      <c r="E3719"/>
      <c r="L3719"/>
    </row>
    <row r="3720" spans="5:12" ht="23.45" customHeight="1" x14ac:dyDescent="0.25">
      <c r="E3720"/>
      <c r="L3720"/>
    </row>
    <row r="3721" spans="5:12" ht="23.45" customHeight="1" x14ac:dyDescent="0.25">
      <c r="E3721"/>
      <c r="L3721"/>
    </row>
    <row r="3722" spans="5:12" ht="23.45" customHeight="1" x14ac:dyDescent="0.25">
      <c r="E3722"/>
      <c r="L3722"/>
    </row>
    <row r="3723" spans="5:12" ht="23.45" customHeight="1" x14ac:dyDescent="0.25">
      <c r="E3723"/>
      <c r="L3723"/>
    </row>
    <row r="3724" spans="5:12" ht="23.45" customHeight="1" x14ac:dyDescent="0.25">
      <c r="E3724"/>
      <c r="L3724"/>
    </row>
    <row r="3725" spans="5:12" ht="23.45" customHeight="1" x14ac:dyDescent="0.25">
      <c r="E3725"/>
      <c r="L3725"/>
    </row>
    <row r="3726" spans="5:12" ht="23.45" customHeight="1" x14ac:dyDescent="0.25">
      <c r="E3726"/>
      <c r="L3726"/>
    </row>
    <row r="3727" spans="5:12" ht="23.45" customHeight="1" x14ac:dyDescent="0.25">
      <c r="E3727"/>
      <c r="L3727"/>
    </row>
    <row r="3728" spans="5:12" ht="23.45" customHeight="1" x14ac:dyDescent="0.25">
      <c r="E3728"/>
      <c r="L3728"/>
    </row>
    <row r="3729" spans="5:12" ht="23.45" customHeight="1" x14ac:dyDescent="0.25">
      <c r="E3729"/>
      <c r="L3729"/>
    </row>
    <row r="3730" spans="5:12" ht="23.45" customHeight="1" x14ac:dyDescent="0.25">
      <c r="E3730"/>
      <c r="L3730"/>
    </row>
    <row r="3731" spans="5:12" ht="23.45" customHeight="1" x14ac:dyDescent="0.25">
      <c r="E3731"/>
      <c r="L3731"/>
    </row>
    <row r="3732" spans="5:12" ht="23.45" customHeight="1" x14ac:dyDescent="0.25">
      <c r="E3732"/>
      <c r="L3732"/>
    </row>
    <row r="3733" spans="5:12" ht="23.45" customHeight="1" x14ac:dyDescent="0.25">
      <c r="E3733"/>
      <c r="L3733"/>
    </row>
    <row r="3734" spans="5:12" ht="23.45" customHeight="1" x14ac:dyDescent="0.25">
      <c r="E3734"/>
      <c r="L3734"/>
    </row>
    <row r="3735" spans="5:12" ht="23.45" customHeight="1" x14ac:dyDescent="0.25">
      <c r="E3735"/>
      <c r="L3735"/>
    </row>
    <row r="3736" spans="5:12" ht="23.45" customHeight="1" x14ac:dyDescent="0.25">
      <c r="E3736"/>
      <c r="L3736"/>
    </row>
    <row r="3737" spans="5:12" ht="23.45" customHeight="1" x14ac:dyDescent="0.25">
      <c r="E3737"/>
      <c r="L3737"/>
    </row>
    <row r="3738" spans="5:12" ht="23.45" customHeight="1" x14ac:dyDescent="0.25">
      <c r="E3738"/>
      <c r="L3738"/>
    </row>
    <row r="3739" spans="5:12" ht="23.45" customHeight="1" x14ac:dyDescent="0.25">
      <c r="E3739"/>
      <c r="L3739"/>
    </row>
    <row r="3740" spans="5:12" ht="23.45" customHeight="1" x14ac:dyDescent="0.25">
      <c r="E3740"/>
      <c r="L3740"/>
    </row>
    <row r="3741" spans="5:12" ht="23.45" customHeight="1" x14ac:dyDescent="0.25">
      <c r="E3741"/>
      <c r="L3741"/>
    </row>
    <row r="3742" spans="5:12" ht="23.45" customHeight="1" x14ac:dyDescent="0.25">
      <c r="E3742"/>
      <c r="L3742"/>
    </row>
    <row r="3743" spans="5:12" ht="23.45" customHeight="1" x14ac:dyDescent="0.25">
      <c r="E3743"/>
      <c r="L3743"/>
    </row>
    <row r="3744" spans="5:12" ht="23.45" customHeight="1" x14ac:dyDescent="0.25">
      <c r="E3744"/>
      <c r="L3744"/>
    </row>
    <row r="3745" spans="5:12" ht="23.45" customHeight="1" x14ac:dyDescent="0.25">
      <c r="E3745"/>
      <c r="L3745"/>
    </row>
    <row r="3746" spans="5:12" ht="23.45" customHeight="1" x14ac:dyDescent="0.25">
      <c r="E3746"/>
      <c r="L3746"/>
    </row>
    <row r="3747" spans="5:12" ht="23.45" customHeight="1" x14ac:dyDescent="0.25">
      <c r="E3747"/>
      <c r="L3747"/>
    </row>
    <row r="3748" spans="5:12" ht="23.45" customHeight="1" x14ac:dyDescent="0.25">
      <c r="E3748"/>
      <c r="L3748"/>
    </row>
    <row r="3749" spans="5:12" ht="23.45" customHeight="1" x14ac:dyDescent="0.25">
      <c r="E3749"/>
      <c r="L3749"/>
    </row>
    <row r="3750" spans="5:12" ht="23.45" customHeight="1" x14ac:dyDescent="0.25">
      <c r="E3750"/>
      <c r="L3750"/>
    </row>
    <row r="3751" spans="5:12" ht="23.45" customHeight="1" x14ac:dyDescent="0.25">
      <c r="E3751"/>
      <c r="L3751"/>
    </row>
    <row r="3752" spans="5:12" ht="23.45" customHeight="1" x14ac:dyDescent="0.25">
      <c r="E3752"/>
      <c r="L3752"/>
    </row>
    <row r="3753" spans="5:12" ht="23.45" customHeight="1" x14ac:dyDescent="0.25">
      <c r="E3753"/>
      <c r="L3753"/>
    </row>
    <row r="3754" spans="5:12" ht="23.45" customHeight="1" x14ac:dyDescent="0.25">
      <c r="E3754"/>
      <c r="L3754"/>
    </row>
    <row r="3755" spans="5:12" ht="23.45" customHeight="1" x14ac:dyDescent="0.25">
      <c r="E3755"/>
      <c r="L3755"/>
    </row>
    <row r="3756" spans="5:12" ht="23.45" customHeight="1" x14ac:dyDescent="0.25">
      <c r="E3756"/>
      <c r="L3756"/>
    </row>
    <row r="3757" spans="5:12" ht="23.45" customHeight="1" x14ac:dyDescent="0.25">
      <c r="E3757"/>
      <c r="L3757"/>
    </row>
    <row r="3758" spans="5:12" ht="23.45" customHeight="1" x14ac:dyDescent="0.25">
      <c r="E3758"/>
      <c r="L3758"/>
    </row>
    <row r="3759" spans="5:12" ht="23.45" customHeight="1" x14ac:dyDescent="0.25">
      <c r="E3759"/>
      <c r="L3759"/>
    </row>
    <row r="3760" spans="5:12" ht="23.45" customHeight="1" x14ac:dyDescent="0.25">
      <c r="E3760"/>
      <c r="L3760"/>
    </row>
    <row r="3761" spans="5:12" ht="23.45" customHeight="1" x14ac:dyDescent="0.25">
      <c r="E3761"/>
      <c r="L3761"/>
    </row>
    <row r="3762" spans="5:12" ht="23.45" customHeight="1" x14ac:dyDescent="0.25">
      <c r="E3762"/>
      <c r="L3762"/>
    </row>
    <row r="3763" spans="5:12" ht="23.45" customHeight="1" x14ac:dyDescent="0.25">
      <c r="E3763"/>
      <c r="L3763"/>
    </row>
    <row r="3764" spans="5:12" ht="23.45" customHeight="1" x14ac:dyDescent="0.25">
      <c r="E3764"/>
      <c r="L3764"/>
    </row>
    <row r="3765" spans="5:12" ht="23.45" customHeight="1" x14ac:dyDescent="0.25">
      <c r="E3765"/>
      <c r="L3765"/>
    </row>
    <row r="3766" spans="5:12" ht="23.45" customHeight="1" x14ac:dyDescent="0.25">
      <c r="E3766"/>
      <c r="L3766"/>
    </row>
    <row r="3767" spans="5:12" ht="23.45" customHeight="1" x14ac:dyDescent="0.25">
      <c r="E3767"/>
      <c r="L3767"/>
    </row>
    <row r="3768" spans="5:12" ht="23.45" customHeight="1" x14ac:dyDescent="0.25">
      <c r="E3768"/>
      <c r="L3768"/>
    </row>
    <row r="3769" spans="5:12" ht="23.45" customHeight="1" x14ac:dyDescent="0.25">
      <c r="E3769"/>
      <c r="L3769"/>
    </row>
    <row r="3770" spans="5:12" ht="23.45" customHeight="1" x14ac:dyDescent="0.25">
      <c r="E3770"/>
      <c r="L3770"/>
    </row>
    <row r="3771" spans="5:12" ht="23.45" customHeight="1" x14ac:dyDescent="0.25">
      <c r="E3771"/>
      <c r="L3771"/>
    </row>
    <row r="3772" spans="5:12" ht="23.45" customHeight="1" x14ac:dyDescent="0.25">
      <c r="E3772"/>
      <c r="L3772"/>
    </row>
    <row r="3773" spans="5:12" ht="23.45" customHeight="1" x14ac:dyDescent="0.25">
      <c r="E3773"/>
      <c r="L3773"/>
    </row>
    <row r="3774" spans="5:12" ht="23.45" customHeight="1" x14ac:dyDescent="0.25">
      <c r="E3774"/>
      <c r="L3774"/>
    </row>
    <row r="3775" spans="5:12" ht="23.45" customHeight="1" x14ac:dyDescent="0.25">
      <c r="E3775"/>
      <c r="L3775"/>
    </row>
    <row r="3776" spans="5:12" ht="23.45" customHeight="1" x14ac:dyDescent="0.25">
      <c r="E3776"/>
      <c r="L3776"/>
    </row>
    <row r="3777" spans="5:12" ht="23.45" customHeight="1" x14ac:dyDescent="0.25">
      <c r="E3777"/>
      <c r="L3777"/>
    </row>
    <row r="3778" spans="5:12" ht="23.45" customHeight="1" x14ac:dyDescent="0.25">
      <c r="E3778"/>
      <c r="L3778"/>
    </row>
    <row r="3779" spans="5:12" ht="23.45" customHeight="1" x14ac:dyDescent="0.25">
      <c r="E3779"/>
      <c r="L3779"/>
    </row>
    <row r="3780" spans="5:12" ht="23.45" customHeight="1" x14ac:dyDescent="0.25">
      <c r="E3780"/>
      <c r="L3780"/>
    </row>
    <row r="3781" spans="5:12" ht="23.45" customHeight="1" x14ac:dyDescent="0.25">
      <c r="E3781"/>
      <c r="L3781"/>
    </row>
    <row r="3782" spans="5:12" ht="23.45" customHeight="1" x14ac:dyDescent="0.25">
      <c r="E3782"/>
      <c r="L3782"/>
    </row>
    <row r="3783" spans="5:12" ht="23.45" customHeight="1" x14ac:dyDescent="0.25">
      <c r="E3783"/>
      <c r="L3783"/>
    </row>
    <row r="3784" spans="5:12" ht="23.45" customHeight="1" x14ac:dyDescent="0.25">
      <c r="E3784"/>
      <c r="L3784"/>
    </row>
    <row r="3785" spans="5:12" ht="23.45" customHeight="1" x14ac:dyDescent="0.25">
      <c r="E3785"/>
      <c r="L3785"/>
    </row>
    <row r="3786" spans="5:12" ht="23.45" customHeight="1" x14ac:dyDescent="0.25">
      <c r="E3786"/>
      <c r="L3786"/>
    </row>
    <row r="3787" spans="5:12" ht="23.45" customHeight="1" x14ac:dyDescent="0.25">
      <c r="E3787"/>
      <c r="L3787"/>
    </row>
    <row r="3788" spans="5:12" ht="23.45" customHeight="1" x14ac:dyDescent="0.25">
      <c r="E3788"/>
      <c r="L3788"/>
    </row>
    <row r="3789" spans="5:12" ht="23.45" customHeight="1" x14ac:dyDescent="0.25">
      <c r="E3789"/>
      <c r="L3789"/>
    </row>
    <row r="3790" spans="5:12" ht="23.45" customHeight="1" x14ac:dyDescent="0.25">
      <c r="E3790"/>
      <c r="L3790"/>
    </row>
    <row r="3791" spans="5:12" ht="23.45" customHeight="1" x14ac:dyDescent="0.25">
      <c r="E3791"/>
      <c r="L3791"/>
    </row>
    <row r="3792" spans="5:12" ht="23.45" customHeight="1" x14ac:dyDescent="0.25">
      <c r="E3792"/>
      <c r="L3792"/>
    </row>
    <row r="3793" spans="5:12" ht="23.45" customHeight="1" x14ac:dyDescent="0.25">
      <c r="E3793"/>
      <c r="L3793"/>
    </row>
    <row r="3794" spans="5:12" ht="23.45" customHeight="1" x14ac:dyDescent="0.25">
      <c r="E3794"/>
      <c r="L3794"/>
    </row>
    <row r="3795" spans="5:12" ht="23.45" customHeight="1" x14ac:dyDescent="0.25">
      <c r="E3795"/>
      <c r="L3795"/>
    </row>
    <row r="3796" spans="5:12" ht="23.45" customHeight="1" x14ac:dyDescent="0.25">
      <c r="E3796"/>
      <c r="L3796"/>
    </row>
    <row r="3797" spans="5:12" ht="23.45" customHeight="1" x14ac:dyDescent="0.25">
      <c r="E3797"/>
      <c r="L3797"/>
    </row>
    <row r="3798" spans="5:12" ht="23.45" customHeight="1" x14ac:dyDescent="0.25">
      <c r="E3798"/>
      <c r="L3798"/>
    </row>
    <row r="3799" spans="5:12" ht="23.45" customHeight="1" x14ac:dyDescent="0.25">
      <c r="E3799"/>
      <c r="L3799"/>
    </row>
    <row r="3800" spans="5:12" ht="23.45" customHeight="1" x14ac:dyDescent="0.25">
      <c r="E3800"/>
      <c r="L3800"/>
    </row>
    <row r="3801" spans="5:12" ht="23.45" customHeight="1" x14ac:dyDescent="0.25">
      <c r="E3801"/>
      <c r="L3801"/>
    </row>
    <row r="3802" spans="5:12" ht="23.45" customHeight="1" x14ac:dyDescent="0.25">
      <c r="E3802"/>
      <c r="L3802"/>
    </row>
    <row r="3803" spans="5:12" ht="23.45" customHeight="1" x14ac:dyDescent="0.25">
      <c r="E3803"/>
      <c r="L3803"/>
    </row>
    <row r="3804" spans="5:12" ht="23.45" customHeight="1" x14ac:dyDescent="0.25">
      <c r="E3804"/>
      <c r="L3804"/>
    </row>
    <row r="3805" spans="5:12" ht="23.45" customHeight="1" x14ac:dyDescent="0.25">
      <c r="E3805"/>
      <c r="L3805"/>
    </row>
    <row r="3806" spans="5:12" ht="23.45" customHeight="1" x14ac:dyDescent="0.25">
      <c r="E3806"/>
      <c r="L3806"/>
    </row>
    <row r="3807" spans="5:12" ht="23.45" customHeight="1" x14ac:dyDescent="0.25">
      <c r="E3807"/>
      <c r="L3807"/>
    </row>
    <row r="3808" spans="5:12" ht="23.45" customHeight="1" x14ac:dyDescent="0.25">
      <c r="E3808"/>
      <c r="L3808"/>
    </row>
    <row r="3809" spans="5:12" ht="23.45" customHeight="1" x14ac:dyDescent="0.25">
      <c r="E3809"/>
      <c r="L3809"/>
    </row>
    <row r="3810" spans="5:12" ht="23.45" customHeight="1" x14ac:dyDescent="0.25">
      <c r="E3810"/>
      <c r="L3810"/>
    </row>
    <row r="3811" spans="5:12" ht="23.45" customHeight="1" x14ac:dyDescent="0.25">
      <c r="E3811"/>
      <c r="L3811"/>
    </row>
    <row r="3812" spans="5:12" ht="23.45" customHeight="1" x14ac:dyDescent="0.25">
      <c r="E3812"/>
      <c r="L3812"/>
    </row>
    <row r="3813" spans="5:12" ht="23.45" customHeight="1" x14ac:dyDescent="0.25">
      <c r="E3813"/>
      <c r="L3813"/>
    </row>
    <row r="3814" spans="5:12" ht="23.45" customHeight="1" x14ac:dyDescent="0.25">
      <c r="E3814"/>
      <c r="L3814"/>
    </row>
    <row r="3815" spans="5:12" ht="23.45" customHeight="1" x14ac:dyDescent="0.25">
      <c r="E3815"/>
      <c r="L3815"/>
    </row>
    <row r="3816" spans="5:12" ht="23.45" customHeight="1" x14ac:dyDescent="0.25">
      <c r="E3816"/>
      <c r="L3816"/>
    </row>
    <row r="3817" spans="5:12" ht="23.45" customHeight="1" x14ac:dyDescent="0.25">
      <c r="E3817"/>
      <c r="L3817"/>
    </row>
    <row r="3818" spans="5:12" ht="23.45" customHeight="1" x14ac:dyDescent="0.25">
      <c r="E3818"/>
      <c r="L3818"/>
    </row>
    <row r="3819" spans="5:12" ht="23.45" customHeight="1" x14ac:dyDescent="0.25">
      <c r="E3819"/>
      <c r="L3819"/>
    </row>
    <row r="3820" spans="5:12" ht="23.45" customHeight="1" x14ac:dyDescent="0.25">
      <c r="E3820"/>
      <c r="L3820"/>
    </row>
    <row r="3821" spans="5:12" ht="23.45" customHeight="1" x14ac:dyDescent="0.25">
      <c r="E3821"/>
      <c r="L3821"/>
    </row>
    <row r="3822" spans="5:12" ht="23.45" customHeight="1" x14ac:dyDescent="0.25">
      <c r="E3822"/>
      <c r="L3822"/>
    </row>
    <row r="3823" spans="5:12" ht="23.45" customHeight="1" x14ac:dyDescent="0.25">
      <c r="E3823"/>
      <c r="L3823"/>
    </row>
    <row r="3824" spans="5:12" ht="23.45" customHeight="1" x14ac:dyDescent="0.25">
      <c r="E3824"/>
      <c r="L3824"/>
    </row>
    <row r="3825" spans="5:12" ht="23.45" customHeight="1" x14ac:dyDescent="0.25">
      <c r="E3825"/>
      <c r="L3825"/>
    </row>
    <row r="3826" spans="5:12" ht="23.45" customHeight="1" x14ac:dyDescent="0.25">
      <c r="E3826"/>
      <c r="L3826"/>
    </row>
    <row r="3827" spans="5:12" ht="23.45" customHeight="1" x14ac:dyDescent="0.25">
      <c r="E3827"/>
      <c r="L3827"/>
    </row>
    <row r="3828" spans="5:12" ht="23.45" customHeight="1" x14ac:dyDescent="0.25">
      <c r="E3828"/>
      <c r="L3828"/>
    </row>
    <row r="3829" spans="5:12" ht="23.45" customHeight="1" x14ac:dyDescent="0.25">
      <c r="E3829"/>
      <c r="L3829"/>
    </row>
    <row r="3830" spans="5:12" ht="23.45" customHeight="1" x14ac:dyDescent="0.25">
      <c r="E3830"/>
      <c r="L3830"/>
    </row>
    <row r="3831" spans="5:12" ht="23.45" customHeight="1" x14ac:dyDescent="0.25">
      <c r="E3831"/>
      <c r="L3831"/>
    </row>
    <row r="3832" spans="5:12" ht="23.45" customHeight="1" x14ac:dyDescent="0.25">
      <c r="E3832"/>
      <c r="L3832"/>
    </row>
    <row r="3833" spans="5:12" ht="23.45" customHeight="1" x14ac:dyDescent="0.25">
      <c r="E3833"/>
      <c r="L3833"/>
    </row>
    <row r="3834" spans="5:12" ht="23.45" customHeight="1" x14ac:dyDescent="0.25">
      <c r="E3834"/>
      <c r="L3834"/>
    </row>
    <row r="3835" spans="5:12" ht="23.45" customHeight="1" x14ac:dyDescent="0.25">
      <c r="E3835"/>
      <c r="L3835"/>
    </row>
    <row r="3836" spans="5:12" ht="23.45" customHeight="1" x14ac:dyDescent="0.25">
      <c r="E3836"/>
      <c r="L3836"/>
    </row>
    <row r="3837" spans="5:12" ht="23.45" customHeight="1" x14ac:dyDescent="0.25">
      <c r="E3837"/>
      <c r="L3837"/>
    </row>
    <row r="3838" spans="5:12" ht="23.45" customHeight="1" x14ac:dyDescent="0.25">
      <c r="E3838"/>
      <c r="L3838"/>
    </row>
    <row r="3839" spans="5:12" ht="23.45" customHeight="1" x14ac:dyDescent="0.25">
      <c r="E3839"/>
      <c r="L3839"/>
    </row>
    <row r="3840" spans="5:12" ht="23.45" customHeight="1" x14ac:dyDescent="0.25">
      <c r="E3840"/>
      <c r="L3840"/>
    </row>
    <row r="3841" spans="5:12" ht="23.45" customHeight="1" x14ac:dyDescent="0.25">
      <c r="E3841"/>
      <c r="L3841"/>
    </row>
    <row r="3842" spans="5:12" ht="23.45" customHeight="1" x14ac:dyDescent="0.25">
      <c r="E3842"/>
      <c r="L3842"/>
    </row>
    <row r="3843" spans="5:12" ht="23.45" customHeight="1" x14ac:dyDescent="0.25">
      <c r="E3843"/>
      <c r="L3843"/>
    </row>
    <row r="3844" spans="5:12" ht="23.45" customHeight="1" x14ac:dyDescent="0.25">
      <c r="E3844"/>
      <c r="L3844"/>
    </row>
    <row r="3845" spans="5:12" ht="23.45" customHeight="1" x14ac:dyDescent="0.25">
      <c r="E3845"/>
      <c r="L3845"/>
    </row>
    <row r="3846" spans="5:12" ht="23.45" customHeight="1" x14ac:dyDescent="0.25">
      <c r="E3846"/>
      <c r="L3846"/>
    </row>
    <row r="3847" spans="5:12" ht="23.45" customHeight="1" x14ac:dyDescent="0.25">
      <c r="E3847"/>
      <c r="L3847"/>
    </row>
    <row r="3848" spans="5:12" ht="23.45" customHeight="1" x14ac:dyDescent="0.25">
      <c r="E3848"/>
      <c r="L3848"/>
    </row>
    <row r="3849" spans="5:12" ht="23.45" customHeight="1" x14ac:dyDescent="0.25">
      <c r="E3849"/>
      <c r="L3849"/>
    </row>
    <row r="3850" spans="5:12" ht="23.45" customHeight="1" x14ac:dyDescent="0.25">
      <c r="E3850"/>
      <c r="L3850"/>
    </row>
    <row r="3851" spans="5:12" ht="23.45" customHeight="1" x14ac:dyDescent="0.25">
      <c r="E3851"/>
      <c r="L3851"/>
    </row>
    <row r="3852" spans="5:12" ht="23.45" customHeight="1" x14ac:dyDescent="0.25">
      <c r="E3852"/>
      <c r="L3852"/>
    </row>
    <row r="3853" spans="5:12" ht="23.45" customHeight="1" x14ac:dyDescent="0.25">
      <c r="E3853"/>
      <c r="L3853"/>
    </row>
    <row r="3854" spans="5:12" ht="23.45" customHeight="1" x14ac:dyDescent="0.25">
      <c r="E3854"/>
      <c r="L3854"/>
    </row>
    <row r="3855" spans="5:12" ht="23.45" customHeight="1" x14ac:dyDescent="0.25">
      <c r="E3855"/>
      <c r="L3855"/>
    </row>
    <row r="3856" spans="5:12" ht="23.45" customHeight="1" x14ac:dyDescent="0.25">
      <c r="E3856"/>
      <c r="L3856"/>
    </row>
    <row r="3857" spans="5:12" ht="23.45" customHeight="1" x14ac:dyDescent="0.25">
      <c r="E3857"/>
      <c r="L3857"/>
    </row>
    <row r="3858" spans="5:12" ht="23.45" customHeight="1" x14ac:dyDescent="0.25">
      <c r="E3858"/>
      <c r="L3858"/>
    </row>
    <row r="3859" spans="5:12" ht="23.45" customHeight="1" x14ac:dyDescent="0.25">
      <c r="E3859"/>
      <c r="L3859"/>
    </row>
    <row r="3860" spans="5:12" ht="23.45" customHeight="1" x14ac:dyDescent="0.25">
      <c r="E3860"/>
      <c r="L3860"/>
    </row>
    <row r="3861" spans="5:12" ht="23.45" customHeight="1" x14ac:dyDescent="0.25">
      <c r="E3861"/>
      <c r="L3861"/>
    </row>
    <row r="3862" spans="5:12" ht="23.45" customHeight="1" x14ac:dyDescent="0.25">
      <c r="E3862"/>
      <c r="L3862"/>
    </row>
    <row r="3863" spans="5:12" ht="23.45" customHeight="1" x14ac:dyDescent="0.25">
      <c r="E3863"/>
      <c r="L3863"/>
    </row>
    <row r="3864" spans="5:12" ht="23.45" customHeight="1" x14ac:dyDescent="0.25">
      <c r="E3864"/>
      <c r="L3864"/>
    </row>
    <row r="3865" spans="5:12" ht="23.45" customHeight="1" x14ac:dyDescent="0.25">
      <c r="E3865"/>
      <c r="L3865"/>
    </row>
    <row r="3866" spans="5:12" ht="23.45" customHeight="1" x14ac:dyDescent="0.25">
      <c r="E3866"/>
      <c r="L3866"/>
    </row>
    <row r="3867" spans="5:12" ht="23.45" customHeight="1" x14ac:dyDescent="0.25">
      <c r="E3867"/>
      <c r="L3867"/>
    </row>
    <row r="3868" spans="5:12" ht="23.45" customHeight="1" x14ac:dyDescent="0.25">
      <c r="E3868"/>
      <c r="L3868"/>
    </row>
    <row r="3869" spans="5:12" ht="23.45" customHeight="1" x14ac:dyDescent="0.25">
      <c r="E3869"/>
      <c r="L3869"/>
    </row>
    <row r="3870" spans="5:12" ht="23.45" customHeight="1" x14ac:dyDescent="0.25">
      <c r="E3870"/>
      <c r="L3870"/>
    </row>
    <row r="3871" spans="5:12" ht="23.45" customHeight="1" x14ac:dyDescent="0.25">
      <c r="E3871"/>
      <c r="L3871"/>
    </row>
    <row r="3872" spans="5:12" ht="23.45" customHeight="1" x14ac:dyDescent="0.25">
      <c r="E3872"/>
      <c r="L3872"/>
    </row>
    <row r="3873" spans="5:12" ht="23.45" customHeight="1" x14ac:dyDescent="0.25">
      <c r="E3873"/>
      <c r="L3873"/>
    </row>
    <row r="3874" spans="5:12" ht="23.45" customHeight="1" x14ac:dyDescent="0.25">
      <c r="E3874"/>
      <c r="L3874"/>
    </row>
    <row r="3875" spans="5:12" ht="23.45" customHeight="1" x14ac:dyDescent="0.25">
      <c r="E3875"/>
      <c r="L3875"/>
    </row>
    <row r="3876" spans="5:12" ht="23.45" customHeight="1" x14ac:dyDescent="0.25">
      <c r="E3876"/>
      <c r="L3876"/>
    </row>
    <row r="3877" spans="5:12" ht="23.45" customHeight="1" x14ac:dyDescent="0.25">
      <c r="E3877"/>
      <c r="L3877"/>
    </row>
    <row r="3878" spans="5:12" ht="23.45" customHeight="1" x14ac:dyDescent="0.25">
      <c r="E3878"/>
      <c r="L3878"/>
    </row>
    <row r="3879" spans="5:12" ht="23.45" customHeight="1" x14ac:dyDescent="0.25">
      <c r="E3879"/>
      <c r="L3879"/>
    </row>
    <row r="3880" spans="5:12" ht="23.45" customHeight="1" x14ac:dyDescent="0.25">
      <c r="E3880"/>
      <c r="L3880"/>
    </row>
    <row r="3881" spans="5:12" ht="23.45" customHeight="1" x14ac:dyDescent="0.25">
      <c r="E3881"/>
      <c r="L3881"/>
    </row>
    <row r="3882" spans="5:12" ht="23.45" customHeight="1" x14ac:dyDescent="0.25">
      <c r="E3882"/>
      <c r="L3882"/>
    </row>
    <row r="3883" spans="5:12" ht="23.45" customHeight="1" x14ac:dyDescent="0.25">
      <c r="E3883"/>
      <c r="L3883"/>
    </row>
    <row r="3884" spans="5:12" ht="23.45" customHeight="1" x14ac:dyDescent="0.25">
      <c r="E3884"/>
      <c r="L3884"/>
    </row>
    <row r="3885" spans="5:12" ht="23.45" customHeight="1" x14ac:dyDescent="0.25">
      <c r="E3885"/>
      <c r="L3885"/>
    </row>
    <row r="3886" spans="5:12" ht="23.45" customHeight="1" x14ac:dyDescent="0.25">
      <c r="E3886"/>
      <c r="L3886"/>
    </row>
    <row r="3887" spans="5:12" ht="23.45" customHeight="1" x14ac:dyDescent="0.25">
      <c r="E3887"/>
      <c r="L3887"/>
    </row>
    <row r="3888" spans="5:12" ht="23.45" customHeight="1" x14ac:dyDescent="0.25">
      <c r="E3888"/>
      <c r="L3888"/>
    </row>
    <row r="3889" spans="5:12" ht="23.45" customHeight="1" x14ac:dyDescent="0.25">
      <c r="E3889"/>
      <c r="L3889"/>
    </row>
    <row r="3890" spans="5:12" ht="23.45" customHeight="1" x14ac:dyDescent="0.25">
      <c r="E3890"/>
      <c r="L3890"/>
    </row>
    <row r="3891" spans="5:12" ht="23.45" customHeight="1" x14ac:dyDescent="0.25">
      <c r="E3891"/>
      <c r="L3891"/>
    </row>
    <row r="3892" spans="5:12" ht="23.45" customHeight="1" x14ac:dyDescent="0.25">
      <c r="E3892"/>
      <c r="L3892"/>
    </row>
    <row r="3893" spans="5:12" ht="23.45" customHeight="1" x14ac:dyDescent="0.25">
      <c r="E3893"/>
      <c r="L3893"/>
    </row>
    <row r="3894" spans="5:12" ht="23.45" customHeight="1" x14ac:dyDescent="0.25">
      <c r="E3894"/>
      <c r="L3894"/>
    </row>
    <row r="3895" spans="5:12" ht="23.45" customHeight="1" x14ac:dyDescent="0.25">
      <c r="E3895"/>
      <c r="L3895"/>
    </row>
    <row r="3896" spans="5:12" ht="23.45" customHeight="1" x14ac:dyDescent="0.25">
      <c r="E3896"/>
      <c r="L3896"/>
    </row>
    <row r="3897" spans="5:12" ht="23.45" customHeight="1" x14ac:dyDescent="0.25">
      <c r="E3897"/>
      <c r="L3897"/>
    </row>
    <row r="3898" spans="5:12" ht="23.45" customHeight="1" x14ac:dyDescent="0.25">
      <c r="E3898"/>
      <c r="L3898"/>
    </row>
    <row r="3899" spans="5:12" ht="23.45" customHeight="1" x14ac:dyDescent="0.25">
      <c r="E3899"/>
      <c r="L3899"/>
    </row>
    <row r="3900" spans="5:12" ht="23.45" customHeight="1" x14ac:dyDescent="0.25">
      <c r="E3900"/>
      <c r="L3900"/>
    </row>
    <row r="3901" spans="5:12" ht="23.45" customHeight="1" x14ac:dyDescent="0.25">
      <c r="E3901"/>
      <c r="L3901"/>
    </row>
    <row r="3902" spans="5:12" ht="23.45" customHeight="1" x14ac:dyDescent="0.25">
      <c r="E3902"/>
      <c r="L3902"/>
    </row>
    <row r="3903" spans="5:12" ht="23.45" customHeight="1" x14ac:dyDescent="0.25">
      <c r="E3903"/>
      <c r="L3903"/>
    </row>
    <row r="3904" spans="5:12" ht="23.45" customHeight="1" x14ac:dyDescent="0.25">
      <c r="E3904"/>
      <c r="L3904"/>
    </row>
    <row r="3905" spans="5:12" ht="23.45" customHeight="1" x14ac:dyDescent="0.25">
      <c r="E3905"/>
      <c r="L3905"/>
    </row>
    <row r="3906" spans="5:12" ht="23.45" customHeight="1" x14ac:dyDescent="0.25">
      <c r="E3906"/>
      <c r="L3906"/>
    </row>
    <row r="3907" spans="5:12" ht="23.45" customHeight="1" x14ac:dyDescent="0.25">
      <c r="E3907"/>
      <c r="L3907"/>
    </row>
    <row r="3908" spans="5:12" ht="23.45" customHeight="1" x14ac:dyDescent="0.25">
      <c r="E3908"/>
      <c r="L3908"/>
    </row>
    <row r="3909" spans="5:12" ht="23.45" customHeight="1" x14ac:dyDescent="0.25">
      <c r="E3909"/>
      <c r="L3909"/>
    </row>
    <row r="3910" spans="5:12" ht="23.45" customHeight="1" x14ac:dyDescent="0.25">
      <c r="E3910"/>
      <c r="L3910"/>
    </row>
    <row r="3911" spans="5:12" ht="23.45" customHeight="1" x14ac:dyDescent="0.25">
      <c r="E3911"/>
      <c r="L3911"/>
    </row>
    <row r="3912" spans="5:12" ht="23.45" customHeight="1" x14ac:dyDescent="0.25">
      <c r="E3912"/>
      <c r="L3912"/>
    </row>
    <row r="3913" spans="5:12" ht="23.45" customHeight="1" x14ac:dyDescent="0.25">
      <c r="E3913"/>
      <c r="L3913"/>
    </row>
    <row r="3914" spans="5:12" ht="23.45" customHeight="1" x14ac:dyDescent="0.25">
      <c r="E3914"/>
      <c r="L3914"/>
    </row>
    <row r="3915" spans="5:12" ht="23.45" customHeight="1" x14ac:dyDescent="0.25">
      <c r="E3915"/>
      <c r="L3915"/>
    </row>
    <row r="3916" spans="5:12" ht="23.45" customHeight="1" x14ac:dyDescent="0.25">
      <c r="E3916"/>
      <c r="L3916"/>
    </row>
    <row r="3917" spans="5:12" ht="23.45" customHeight="1" x14ac:dyDescent="0.25">
      <c r="E3917"/>
      <c r="L3917"/>
    </row>
    <row r="3918" spans="5:12" ht="23.45" customHeight="1" x14ac:dyDescent="0.25">
      <c r="E3918"/>
      <c r="L3918"/>
    </row>
    <row r="3919" spans="5:12" ht="23.45" customHeight="1" x14ac:dyDescent="0.25">
      <c r="E3919"/>
      <c r="L3919"/>
    </row>
    <row r="3920" spans="5:12" ht="23.45" customHeight="1" x14ac:dyDescent="0.25">
      <c r="E3920"/>
      <c r="L3920"/>
    </row>
    <row r="3921" spans="5:12" ht="23.45" customHeight="1" x14ac:dyDescent="0.25">
      <c r="E3921"/>
      <c r="L3921"/>
    </row>
    <row r="3922" spans="5:12" ht="23.45" customHeight="1" x14ac:dyDescent="0.25">
      <c r="E3922"/>
      <c r="L3922"/>
    </row>
    <row r="3923" spans="5:12" ht="23.45" customHeight="1" x14ac:dyDescent="0.25">
      <c r="E3923"/>
      <c r="L3923"/>
    </row>
    <row r="3924" spans="5:12" ht="23.45" customHeight="1" x14ac:dyDescent="0.25">
      <c r="E3924"/>
      <c r="L3924"/>
    </row>
    <row r="3925" spans="5:12" ht="23.45" customHeight="1" x14ac:dyDescent="0.25">
      <c r="E3925"/>
      <c r="L3925"/>
    </row>
    <row r="3926" spans="5:12" ht="23.45" customHeight="1" x14ac:dyDescent="0.25">
      <c r="E3926"/>
      <c r="L3926"/>
    </row>
    <row r="3927" spans="5:12" ht="23.45" customHeight="1" x14ac:dyDescent="0.25">
      <c r="E3927"/>
      <c r="L3927"/>
    </row>
    <row r="3928" spans="5:12" ht="23.45" customHeight="1" x14ac:dyDescent="0.25">
      <c r="E3928"/>
      <c r="L3928"/>
    </row>
    <row r="3929" spans="5:12" ht="23.45" customHeight="1" x14ac:dyDescent="0.25">
      <c r="E3929"/>
      <c r="L3929"/>
    </row>
    <row r="3930" spans="5:12" ht="23.45" customHeight="1" x14ac:dyDescent="0.25">
      <c r="E3930"/>
      <c r="L3930"/>
    </row>
    <row r="3931" spans="5:12" ht="23.45" customHeight="1" x14ac:dyDescent="0.25">
      <c r="E3931"/>
      <c r="L3931"/>
    </row>
    <row r="3932" spans="5:12" ht="23.45" customHeight="1" x14ac:dyDescent="0.25">
      <c r="E3932"/>
      <c r="L3932"/>
    </row>
    <row r="3933" spans="5:12" ht="23.45" customHeight="1" x14ac:dyDescent="0.25">
      <c r="E3933"/>
      <c r="L3933"/>
    </row>
    <row r="3934" spans="5:12" ht="23.45" customHeight="1" x14ac:dyDescent="0.25">
      <c r="E3934"/>
      <c r="L3934"/>
    </row>
    <row r="3935" spans="5:12" ht="23.45" customHeight="1" x14ac:dyDescent="0.25">
      <c r="E3935"/>
      <c r="L3935"/>
    </row>
    <row r="3936" spans="5:12" ht="23.45" customHeight="1" x14ac:dyDescent="0.25">
      <c r="E3936"/>
      <c r="L3936"/>
    </row>
    <row r="3937" spans="5:12" ht="23.45" customHeight="1" x14ac:dyDescent="0.25">
      <c r="E3937"/>
      <c r="L3937"/>
    </row>
    <row r="3938" spans="5:12" ht="23.45" customHeight="1" x14ac:dyDescent="0.25">
      <c r="E3938"/>
      <c r="L3938"/>
    </row>
    <row r="3939" spans="5:12" ht="23.45" customHeight="1" x14ac:dyDescent="0.25">
      <c r="E3939"/>
      <c r="L3939"/>
    </row>
    <row r="3940" spans="5:12" ht="23.45" customHeight="1" x14ac:dyDescent="0.25">
      <c r="E3940"/>
      <c r="L3940"/>
    </row>
    <row r="3941" spans="5:12" ht="23.45" customHeight="1" x14ac:dyDescent="0.25">
      <c r="E3941"/>
      <c r="L3941"/>
    </row>
    <row r="3942" spans="5:12" ht="23.45" customHeight="1" x14ac:dyDescent="0.25">
      <c r="E3942"/>
      <c r="L3942"/>
    </row>
    <row r="3943" spans="5:12" ht="23.45" customHeight="1" x14ac:dyDescent="0.25">
      <c r="E3943"/>
      <c r="L3943"/>
    </row>
    <row r="3944" spans="5:12" ht="23.45" customHeight="1" x14ac:dyDescent="0.25">
      <c r="E3944"/>
      <c r="L3944"/>
    </row>
    <row r="3945" spans="5:12" ht="23.45" customHeight="1" x14ac:dyDescent="0.25">
      <c r="E3945"/>
      <c r="L3945"/>
    </row>
    <row r="3946" spans="5:12" ht="23.45" customHeight="1" x14ac:dyDescent="0.25">
      <c r="E3946"/>
      <c r="L3946"/>
    </row>
    <row r="3947" spans="5:12" ht="23.45" customHeight="1" x14ac:dyDescent="0.25">
      <c r="E3947"/>
      <c r="L3947"/>
    </row>
    <row r="3948" spans="5:12" ht="23.45" customHeight="1" x14ac:dyDescent="0.25">
      <c r="E3948"/>
      <c r="L3948"/>
    </row>
    <row r="3949" spans="5:12" ht="23.45" customHeight="1" x14ac:dyDescent="0.25">
      <c r="E3949"/>
      <c r="L3949"/>
    </row>
    <row r="3950" spans="5:12" ht="23.45" customHeight="1" x14ac:dyDescent="0.25">
      <c r="E3950"/>
      <c r="L3950"/>
    </row>
    <row r="3951" spans="5:12" ht="23.45" customHeight="1" x14ac:dyDescent="0.25">
      <c r="E3951"/>
      <c r="L3951"/>
    </row>
    <row r="3952" spans="5:12" ht="23.45" customHeight="1" x14ac:dyDescent="0.25">
      <c r="E3952"/>
      <c r="L3952"/>
    </row>
    <row r="3953" spans="5:12" ht="23.45" customHeight="1" x14ac:dyDescent="0.25">
      <c r="E3953"/>
      <c r="L3953"/>
    </row>
    <row r="3954" spans="5:12" ht="23.45" customHeight="1" x14ac:dyDescent="0.25">
      <c r="E3954"/>
      <c r="L3954"/>
    </row>
    <row r="3955" spans="5:12" ht="23.45" customHeight="1" x14ac:dyDescent="0.25">
      <c r="E3955"/>
      <c r="L3955"/>
    </row>
    <row r="3956" spans="5:12" ht="23.45" customHeight="1" x14ac:dyDescent="0.25">
      <c r="E3956"/>
      <c r="L3956"/>
    </row>
    <row r="3957" spans="5:12" ht="23.45" customHeight="1" x14ac:dyDescent="0.25">
      <c r="E3957"/>
      <c r="L3957"/>
    </row>
    <row r="3958" spans="5:12" ht="23.45" customHeight="1" x14ac:dyDescent="0.25">
      <c r="E3958"/>
      <c r="L3958"/>
    </row>
    <row r="3959" spans="5:12" ht="23.45" customHeight="1" x14ac:dyDescent="0.25">
      <c r="E3959"/>
      <c r="L3959"/>
    </row>
    <row r="3960" spans="5:12" ht="23.45" customHeight="1" x14ac:dyDescent="0.25">
      <c r="E3960"/>
      <c r="L3960"/>
    </row>
    <row r="3961" spans="5:12" ht="23.45" customHeight="1" x14ac:dyDescent="0.25">
      <c r="E3961"/>
      <c r="L3961"/>
    </row>
    <row r="3962" spans="5:12" ht="23.45" customHeight="1" x14ac:dyDescent="0.25">
      <c r="E3962"/>
      <c r="L3962"/>
    </row>
    <row r="3963" spans="5:12" ht="23.45" customHeight="1" x14ac:dyDescent="0.25">
      <c r="E3963"/>
      <c r="L3963"/>
    </row>
    <row r="3964" spans="5:12" ht="23.45" customHeight="1" x14ac:dyDescent="0.25">
      <c r="E3964"/>
      <c r="L3964"/>
    </row>
    <row r="3965" spans="5:12" ht="23.45" customHeight="1" x14ac:dyDescent="0.25">
      <c r="E3965"/>
      <c r="L3965"/>
    </row>
    <row r="3966" spans="5:12" ht="23.45" customHeight="1" x14ac:dyDescent="0.25">
      <c r="E3966"/>
      <c r="L3966"/>
    </row>
    <row r="3967" spans="5:12" ht="23.45" customHeight="1" x14ac:dyDescent="0.25">
      <c r="E3967"/>
      <c r="L3967"/>
    </row>
    <row r="3968" spans="5:12" ht="23.45" customHeight="1" x14ac:dyDescent="0.25">
      <c r="E3968"/>
      <c r="L3968"/>
    </row>
    <row r="3969" spans="5:12" ht="23.45" customHeight="1" x14ac:dyDescent="0.25">
      <c r="E3969"/>
      <c r="L3969"/>
    </row>
    <row r="3970" spans="5:12" ht="23.45" customHeight="1" x14ac:dyDescent="0.25">
      <c r="E3970"/>
      <c r="L3970"/>
    </row>
    <row r="3971" spans="5:12" ht="23.45" customHeight="1" x14ac:dyDescent="0.25">
      <c r="E3971"/>
      <c r="L3971"/>
    </row>
    <row r="3972" spans="5:12" ht="23.45" customHeight="1" x14ac:dyDescent="0.25">
      <c r="E3972"/>
      <c r="L3972"/>
    </row>
    <row r="3973" spans="5:12" ht="23.45" customHeight="1" x14ac:dyDescent="0.25">
      <c r="E3973"/>
      <c r="L3973"/>
    </row>
    <row r="3974" spans="5:12" ht="23.45" customHeight="1" x14ac:dyDescent="0.25">
      <c r="E3974"/>
      <c r="L3974"/>
    </row>
    <row r="3975" spans="5:12" ht="23.45" customHeight="1" x14ac:dyDescent="0.25">
      <c r="E3975"/>
      <c r="L3975"/>
    </row>
    <row r="3976" spans="5:12" ht="23.45" customHeight="1" x14ac:dyDescent="0.25">
      <c r="E3976"/>
      <c r="L3976"/>
    </row>
    <row r="3977" spans="5:12" ht="23.45" customHeight="1" x14ac:dyDescent="0.25">
      <c r="E3977"/>
      <c r="L3977"/>
    </row>
    <row r="3978" spans="5:12" ht="23.45" customHeight="1" x14ac:dyDescent="0.25">
      <c r="E3978"/>
      <c r="L3978"/>
    </row>
    <row r="3979" spans="5:12" ht="23.45" customHeight="1" x14ac:dyDescent="0.25">
      <c r="E3979"/>
      <c r="L3979"/>
    </row>
    <row r="3980" spans="5:12" ht="23.45" customHeight="1" x14ac:dyDescent="0.25">
      <c r="E3980"/>
      <c r="L3980"/>
    </row>
    <row r="3981" spans="5:12" ht="23.45" customHeight="1" x14ac:dyDescent="0.25">
      <c r="E3981"/>
      <c r="L3981"/>
    </row>
    <row r="3982" spans="5:12" ht="23.45" customHeight="1" x14ac:dyDescent="0.25">
      <c r="E3982"/>
      <c r="L3982"/>
    </row>
    <row r="3983" spans="5:12" ht="23.45" customHeight="1" x14ac:dyDescent="0.25">
      <c r="E3983"/>
      <c r="L3983"/>
    </row>
    <row r="3984" spans="5:12" ht="23.45" customHeight="1" x14ac:dyDescent="0.25">
      <c r="E3984"/>
      <c r="L3984"/>
    </row>
    <row r="3985" spans="5:12" ht="23.45" customHeight="1" x14ac:dyDescent="0.25">
      <c r="E3985"/>
      <c r="L3985"/>
    </row>
    <row r="3986" spans="5:12" ht="23.45" customHeight="1" x14ac:dyDescent="0.25">
      <c r="E3986"/>
      <c r="L3986"/>
    </row>
    <row r="3987" spans="5:12" ht="23.45" customHeight="1" x14ac:dyDescent="0.25">
      <c r="E3987"/>
      <c r="L3987"/>
    </row>
    <row r="3988" spans="5:12" ht="23.45" customHeight="1" x14ac:dyDescent="0.25">
      <c r="E3988"/>
      <c r="L3988"/>
    </row>
    <row r="3989" spans="5:12" ht="23.45" customHeight="1" x14ac:dyDescent="0.25">
      <c r="E3989"/>
      <c r="L3989"/>
    </row>
    <row r="3990" spans="5:12" ht="23.45" customHeight="1" x14ac:dyDescent="0.25">
      <c r="E3990"/>
      <c r="L3990"/>
    </row>
    <row r="3991" spans="5:12" ht="23.45" customHeight="1" x14ac:dyDescent="0.25">
      <c r="E3991"/>
      <c r="L3991"/>
    </row>
    <row r="3992" spans="5:12" ht="23.45" customHeight="1" x14ac:dyDescent="0.25">
      <c r="E3992"/>
      <c r="L3992"/>
    </row>
    <row r="3993" spans="5:12" ht="23.45" customHeight="1" x14ac:dyDescent="0.25">
      <c r="E3993"/>
      <c r="L3993"/>
    </row>
    <row r="3994" spans="5:12" ht="23.45" customHeight="1" x14ac:dyDescent="0.25">
      <c r="E3994"/>
      <c r="L3994"/>
    </row>
    <row r="3995" spans="5:12" ht="23.45" customHeight="1" x14ac:dyDescent="0.25">
      <c r="E3995"/>
      <c r="L3995"/>
    </row>
    <row r="3996" spans="5:12" ht="23.45" customHeight="1" x14ac:dyDescent="0.25">
      <c r="E3996"/>
      <c r="L3996"/>
    </row>
    <row r="3997" spans="5:12" ht="23.45" customHeight="1" x14ac:dyDescent="0.25">
      <c r="E3997"/>
      <c r="L3997"/>
    </row>
    <row r="3998" spans="5:12" ht="23.45" customHeight="1" x14ac:dyDescent="0.25">
      <c r="E3998"/>
      <c r="L3998"/>
    </row>
    <row r="3999" spans="5:12" ht="23.45" customHeight="1" x14ac:dyDescent="0.25">
      <c r="E3999"/>
      <c r="L3999"/>
    </row>
    <row r="4000" spans="5:12" ht="23.45" customHeight="1" x14ac:dyDescent="0.25">
      <c r="E4000"/>
      <c r="L4000"/>
    </row>
    <row r="4001" spans="5:12" ht="23.45" customHeight="1" x14ac:dyDescent="0.25">
      <c r="E4001"/>
      <c r="L4001"/>
    </row>
    <row r="4002" spans="5:12" ht="23.45" customHeight="1" x14ac:dyDescent="0.25">
      <c r="E4002"/>
      <c r="L4002"/>
    </row>
    <row r="4003" spans="5:12" ht="23.45" customHeight="1" x14ac:dyDescent="0.25">
      <c r="E4003"/>
      <c r="L4003"/>
    </row>
    <row r="4004" spans="5:12" ht="23.45" customHeight="1" x14ac:dyDescent="0.25">
      <c r="E4004"/>
      <c r="L4004"/>
    </row>
    <row r="4005" spans="5:12" ht="23.45" customHeight="1" x14ac:dyDescent="0.25">
      <c r="E4005"/>
      <c r="L4005"/>
    </row>
    <row r="4006" spans="5:12" ht="23.45" customHeight="1" x14ac:dyDescent="0.25">
      <c r="E4006"/>
      <c r="L4006"/>
    </row>
    <row r="4007" spans="5:12" ht="23.45" customHeight="1" x14ac:dyDescent="0.25">
      <c r="E4007"/>
      <c r="L4007"/>
    </row>
    <row r="4008" spans="5:12" ht="23.45" customHeight="1" x14ac:dyDescent="0.25">
      <c r="E4008"/>
      <c r="L4008"/>
    </row>
    <row r="4009" spans="5:12" ht="23.45" customHeight="1" x14ac:dyDescent="0.25">
      <c r="E4009"/>
      <c r="L4009"/>
    </row>
    <row r="4010" spans="5:12" ht="23.45" customHeight="1" x14ac:dyDescent="0.25">
      <c r="E4010"/>
      <c r="L4010"/>
    </row>
    <row r="4011" spans="5:12" ht="23.45" customHeight="1" x14ac:dyDescent="0.25">
      <c r="E4011"/>
      <c r="L4011"/>
    </row>
    <row r="4012" spans="5:12" ht="23.45" customHeight="1" x14ac:dyDescent="0.25">
      <c r="E4012"/>
      <c r="L4012"/>
    </row>
    <row r="4013" spans="5:12" ht="23.45" customHeight="1" x14ac:dyDescent="0.25">
      <c r="E4013"/>
      <c r="L4013"/>
    </row>
    <row r="4014" spans="5:12" ht="23.45" customHeight="1" x14ac:dyDescent="0.25">
      <c r="E4014"/>
      <c r="L4014"/>
    </row>
    <row r="4015" spans="5:12" ht="23.45" customHeight="1" x14ac:dyDescent="0.25">
      <c r="E4015"/>
      <c r="L4015"/>
    </row>
    <row r="4016" spans="5:12" ht="23.45" customHeight="1" x14ac:dyDescent="0.25">
      <c r="E4016"/>
      <c r="L4016"/>
    </row>
    <row r="4017" spans="5:12" ht="23.45" customHeight="1" x14ac:dyDescent="0.25">
      <c r="E4017"/>
      <c r="L4017"/>
    </row>
    <row r="4018" spans="5:12" ht="23.45" customHeight="1" x14ac:dyDescent="0.25">
      <c r="E4018"/>
      <c r="L4018"/>
    </row>
    <row r="4019" spans="5:12" ht="23.45" customHeight="1" x14ac:dyDescent="0.25">
      <c r="E4019"/>
      <c r="L4019"/>
    </row>
    <row r="4020" spans="5:12" ht="23.45" customHeight="1" x14ac:dyDescent="0.25">
      <c r="E4020"/>
      <c r="L4020"/>
    </row>
    <row r="4021" spans="5:12" ht="23.45" customHeight="1" x14ac:dyDescent="0.25">
      <c r="E4021"/>
      <c r="L4021"/>
    </row>
    <row r="4022" spans="5:12" ht="23.45" customHeight="1" x14ac:dyDescent="0.25">
      <c r="E4022"/>
      <c r="L4022"/>
    </row>
    <row r="4023" spans="5:12" ht="23.45" customHeight="1" x14ac:dyDescent="0.25">
      <c r="E4023"/>
      <c r="L4023"/>
    </row>
    <row r="4024" spans="5:12" ht="23.45" customHeight="1" x14ac:dyDescent="0.25">
      <c r="E4024"/>
      <c r="L4024"/>
    </row>
    <row r="4025" spans="5:12" ht="23.45" customHeight="1" x14ac:dyDescent="0.25">
      <c r="E4025"/>
      <c r="L4025"/>
    </row>
    <row r="4026" spans="5:12" ht="23.45" customHeight="1" x14ac:dyDescent="0.25">
      <c r="E4026"/>
      <c r="L4026"/>
    </row>
    <row r="4027" spans="5:12" ht="23.45" customHeight="1" x14ac:dyDescent="0.25">
      <c r="E4027"/>
      <c r="L4027"/>
    </row>
    <row r="4028" spans="5:12" ht="23.45" customHeight="1" x14ac:dyDescent="0.25">
      <c r="E4028"/>
      <c r="L4028"/>
    </row>
    <row r="4029" spans="5:12" ht="23.45" customHeight="1" x14ac:dyDescent="0.25">
      <c r="E4029"/>
      <c r="L4029"/>
    </row>
    <row r="4030" spans="5:12" ht="23.45" customHeight="1" x14ac:dyDescent="0.25">
      <c r="E4030"/>
      <c r="L4030"/>
    </row>
    <row r="4031" spans="5:12" ht="23.45" customHeight="1" x14ac:dyDescent="0.25">
      <c r="E4031"/>
      <c r="L4031"/>
    </row>
    <row r="4032" spans="5:12" ht="23.45" customHeight="1" x14ac:dyDescent="0.25">
      <c r="E4032"/>
      <c r="L4032"/>
    </row>
    <row r="4033" spans="5:12" ht="23.45" customHeight="1" x14ac:dyDescent="0.25">
      <c r="E4033"/>
      <c r="L4033"/>
    </row>
    <row r="4034" spans="5:12" ht="23.45" customHeight="1" x14ac:dyDescent="0.25">
      <c r="E4034"/>
      <c r="L4034"/>
    </row>
    <row r="4035" spans="5:12" ht="23.45" customHeight="1" x14ac:dyDescent="0.25">
      <c r="E4035"/>
      <c r="L4035"/>
    </row>
    <row r="4036" spans="5:12" ht="23.45" customHeight="1" x14ac:dyDescent="0.25">
      <c r="E4036"/>
      <c r="L4036"/>
    </row>
    <row r="4037" spans="5:12" ht="23.45" customHeight="1" x14ac:dyDescent="0.25">
      <c r="E4037"/>
      <c r="L4037"/>
    </row>
    <row r="4038" spans="5:12" ht="23.45" customHeight="1" x14ac:dyDescent="0.25">
      <c r="E4038"/>
      <c r="L4038"/>
    </row>
    <row r="4039" spans="5:12" ht="23.45" customHeight="1" x14ac:dyDescent="0.25">
      <c r="E4039"/>
      <c r="L4039"/>
    </row>
    <row r="4040" spans="5:12" ht="23.45" customHeight="1" x14ac:dyDescent="0.25">
      <c r="E4040"/>
      <c r="L4040"/>
    </row>
    <row r="4041" spans="5:12" ht="23.45" customHeight="1" x14ac:dyDescent="0.25">
      <c r="E4041"/>
      <c r="L4041"/>
    </row>
    <row r="4042" spans="5:12" ht="23.45" customHeight="1" x14ac:dyDescent="0.25">
      <c r="E4042"/>
      <c r="L4042"/>
    </row>
    <row r="4043" spans="5:12" ht="23.45" customHeight="1" x14ac:dyDescent="0.25">
      <c r="E4043"/>
      <c r="L4043"/>
    </row>
    <row r="4044" spans="5:12" ht="23.45" customHeight="1" x14ac:dyDescent="0.25">
      <c r="E4044"/>
      <c r="L4044"/>
    </row>
    <row r="4045" spans="5:12" ht="23.45" customHeight="1" x14ac:dyDescent="0.25">
      <c r="E4045"/>
      <c r="L4045"/>
    </row>
    <row r="4046" spans="5:12" ht="23.45" customHeight="1" x14ac:dyDescent="0.25">
      <c r="E4046"/>
      <c r="L4046"/>
    </row>
    <row r="4047" spans="5:12" ht="23.45" customHeight="1" x14ac:dyDescent="0.25">
      <c r="E4047"/>
      <c r="L4047"/>
    </row>
    <row r="4048" spans="5:12" ht="23.45" customHeight="1" x14ac:dyDescent="0.25">
      <c r="E4048"/>
      <c r="L4048"/>
    </row>
    <row r="4049" spans="5:12" ht="23.45" customHeight="1" x14ac:dyDescent="0.25">
      <c r="E4049"/>
      <c r="L4049"/>
    </row>
    <row r="4050" spans="5:12" ht="23.45" customHeight="1" x14ac:dyDescent="0.25">
      <c r="E4050"/>
      <c r="L4050"/>
    </row>
    <row r="4051" spans="5:12" ht="23.45" customHeight="1" x14ac:dyDescent="0.25">
      <c r="E4051"/>
      <c r="L4051"/>
    </row>
    <row r="4052" spans="5:12" ht="23.45" customHeight="1" x14ac:dyDescent="0.25">
      <c r="E4052"/>
      <c r="L4052"/>
    </row>
    <row r="4053" spans="5:12" ht="23.45" customHeight="1" x14ac:dyDescent="0.25">
      <c r="E4053"/>
      <c r="L4053"/>
    </row>
    <row r="4054" spans="5:12" ht="23.45" customHeight="1" x14ac:dyDescent="0.25">
      <c r="E4054"/>
      <c r="L4054"/>
    </row>
    <row r="4055" spans="5:12" ht="23.45" customHeight="1" x14ac:dyDescent="0.25">
      <c r="E4055"/>
      <c r="L4055"/>
    </row>
    <row r="4056" spans="5:12" ht="23.45" customHeight="1" x14ac:dyDescent="0.25">
      <c r="E4056"/>
      <c r="L4056"/>
    </row>
    <row r="4057" spans="5:12" ht="23.45" customHeight="1" x14ac:dyDescent="0.25">
      <c r="E4057"/>
      <c r="L4057"/>
    </row>
    <row r="4058" spans="5:12" ht="23.45" customHeight="1" x14ac:dyDescent="0.25">
      <c r="E4058"/>
      <c r="L4058"/>
    </row>
    <row r="4059" spans="5:12" ht="23.45" customHeight="1" x14ac:dyDescent="0.25">
      <c r="E4059"/>
      <c r="L4059"/>
    </row>
    <row r="4060" spans="5:12" ht="23.45" customHeight="1" x14ac:dyDescent="0.25">
      <c r="E4060"/>
      <c r="L4060"/>
    </row>
    <row r="4061" spans="5:12" ht="23.45" customHeight="1" x14ac:dyDescent="0.25">
      <c r="E4061"/>
      <c r="L4061"/>
    </row>
    <row r="4062" spans="5:12" ht="23.45" customHeight="1" x14ac:dyDescent="0.25">
      <c r="E4062"/>
      <c r="L4062"/>
    </row>
    <row r="4063" spans="5:12" ht="23.45" customHeight="1" x14ac:dyDescent="0.25">
      <c r="E4063"/>
      <c r="L4063"/>
    </row>
    <row r="4064" spans="5:12" ht="23.45" customHeight="1" x14ac:dyDescent="0.25">
      <c r="E4064"/>
      <c r="L4064"/>
    </row>
    <row r="4065" spans="5:12" ht="23.45" customHeight="1" x14ac:dyDescent="0.25">
      <c r="E4065"/>
      <c r="L4065"/>
    </row>
    <row r="4066" spans="5:12" ht="23.45" customHeight="1" x14ac:dyDescent="0.25">
      <c r="E4066"/>
      <c r="L4066"/>
    </row>
    <row r="4067" spans="5:12" ht="23.45" customHeight="1" x14ac:dyDescent="0.25">
      <c r="E4067"/>
      <c r="L4067"/>
    </row>
    <row r="4068" spans="5:12" ht="23.45" customHeight="1" x14ac:dyDescent="0.25">
      <c r="E4068"/>
      <c r="L4068"/>
    </row>
    <row r="4069" spans="5:12" ht="23.45" customHeight="1" x14ac:dyDescent="0.25">
      <c r="E4069"/>
      <c r="L4069"/>
    </row>
    <row r="4070" spans="5:12" ht="23.45" customHeight="1" x14ac:dyDescent="0.25">
      <c r="E4070"/>
      <c r="L4070"/>
    </row>
    <row r="4071" spans="5:12" ht="23.45" customHeight="1" x14ac:dyDescent="0.25">
      <c r="E4071"/>
      <c r="L4071"/>
    </row>
    <row r="4072" spans="5:12" ht="23.45" customHeight="1" x14ac:dyDescent="0.25">
      <c r="E4072"/>
      <c r="L4072"/>
    </row>
    <row r="4073" spans="5:12" ht="23.45" customHeight="1" x14ac:dyDescent="0.25">
      <c r="E4073"/>
      <c r="L4073"/>
    </row>
    <row r="4074" spans="5:12" ht="23.45" customHeight="1" x14ac:dyDescent="0.25">
      <c r="E4074"/>
      <c r="L4074"/>
    </row>
    <row r="4075" spans="5:12" ht="23.45" customHeight="1" x14ac:dyDescent="0.25">
      <c r="E4075"/>
      <c r="L4075"/>
    </row>
    <row r="4076" spans="5:12" ht="23.45" customHeight="1" x14ac:dyDescent="0.25">
      <c r="E4076"/>
      <c r="L4076"/>
    </row>
    <row r="4077" spans="5:12" ht="23.45" customHeight="1" x14ac:dyDescent="0.25">
      <c r="E4077"/>
      <c r="L4077"/>
    </row>
    <row r="4078" spans="5:12" ht="23.45" customHeight="1" x14ac:dyDescent="0.25">
      <c r="E4078"/>
      <c r="L4078"/>
    </row>
    <row r="4079" spans="5:12" ht="23.45" customHeight="1" x14ac:dyDescent="0.25">
      <c r="E4079"/>
      <c r="L4079"/>
    </row>
    <row r="4080" spans="5:12" ht="23.45" customHeight="1" x14ac:dyDescent="0.25">
      <c r="E4080"/>
      <c r="L4080"/>
    </row>
    <row r="4081" spans="5:12" ht="23.45" customHeight="1" x14ac:dyDescent="0.25">
      <c r="E4081"/>
      <c r="L4081"/>
    </row>
    <row r="4082" spans="5:12" ht="23.45" customHeight="1" x14ac:dyDescent="0.25">
      <c r="E4082"/>
      <c r="L4082"/>
    </row>
    <row r="4083" spans="5:12" ht="23.45" customHeight="1" x14ac:dyDescent="0.25">
      <c r="E4083"/>
      <c r="L4083"/>
    </row>
    <row r="4084" spans="5:12" ht="23.45" customHeight="1" x14ac:dyDescent="0.25">
      <c r="E4084"/>
      <c r="L4084"/>
    </row>
    <row r="4085" spans="5:12" ht="23.45" customHeight="1" x14ac:dyDescent="0.25">
      <c r="E4085"/>
      <c r="L4085"/>
    </row>
    <row r="4086" spans="5:12" ht="23.45" customHeight="1" x14ac:dyDescent="0.25">
      <c r="E4086"/>
      <c r="L4086"/>
    </row>
    <row r="4087" spans="5:12" ht="23.45" customHeight="1" x14ac:dyDescent="0.25">
      <c r="E4087"/>
      <c r="L4087"/>
    </row>
    <row r="4088" spans="5:12" ht="23.45" customHeight="1" x14ac:dyDescent="0.25">
      <c r="E4088"/>
      <c r="L4088"/>
    </row>
    <row r="4089" spans="5:12" ht="23.45" customHeight="1" x14ac:dyDescent="0.25">
      <c r="E4089"/>
      <c r="L4089"/>
    </row>
    <row r="4090" spans="5:12" ht="23.45" customHeight="1" x14ac:dyDescent="0.25">
      <c r="E4090"/>
      <c r="L4090"/>
    </row>
    <row r="4091" spans="5:12" ht="23.45" customHeight="1" x14ac:dyDescent="0.25">
      <c r="E4091"/>
      <c r="L4091"/>
    </row>
    <row r="4092" spans="5:12" ht="23.45" customHeight="1" x14ac:dyDescent="0.25">
      <c r="E4092"/>
      <c r="L4092"/>
    </row>
    <row r="4093" spans="5:12" ht="23.45" customHeight="1" x14ac:dyDescent="0.25">
      <c r="E4093"/>
      <c r="L4093"/>
    </row>
    <row r="4094" spans="5:12" ht="23.45" customHeight="1" x14ac:dyDescent="0.25">
      <c r="E4094"/>
      <c r="L4094"/>
    </row>
    <row r="4095" spans="5:12" ht="23.45" customHeight="1" x14ac:dyDescent="0.25">
      <c r="E4095"/>
      <c r="L4095"/>
    </row>
    <row r="4096" spans="5:12" ht="23.45" customHeight="1" x14ac:dyDescent="0.25">
      <c r="E4096"/>
      <c r="L4096"/>
    </row>
    <row r="4097" spans="5:12" ht="23.45" customHeight="1" x14ac:dyDescent="0.25">
      <c r="E4097"/>
      <c r="L4097"/>
    </row>
    <row r="4098" spans="5:12" ht="23.45" customHeight="1" x14ac:dyDescent="0.25">
      <c r="E4098"/>
      <c r="L4098"/>
    </row>
    <row r="4099" spans="5:12" ht="23.45" customHeight="1" x14ac:dyDescent="0.25">
      <c r="E4099"/>
      <c r="L4099"/>
    </row>
    <row r="4100" spans="5:12" ht="23.45" customHeight="1" x14ac:dyDescent="0.25">
      <c r="E4100"/>
      <c r="L4100"/>
    </row>
    <row r="4101" spans="5:12" ht="23.45" customHeight="1" x14ac:dyDescent="0.25">
      <c r="E4101"/>
      <c r="L4101"/>
    </row>
    <row r="4102" spans="5:12" ht="23.45" customHeight="1" x14ac:dyDescent="0.25">
      <c r="E4102"/>
      <c r="L4102"/>
    </row>
    <row r="4103" spans="5:12" ht="23.45" customHeight="1" x14ac:dyDescent="0.25">
      <c r="E4103"/>
      <c r="L4103"/>
    </row>
    <row r="4104" spans="5:12" ht="23.45" customHeight="1" x14ac:dyDescent="0.25">
      <c r="E4104"/>
      <c r="L4104"/>
    </row>
    <row r="4105" spans="5:12" ht="23.45" customHeight="1" x14ac:dyDescent="0.25">
      <c r="E4105"/>
      <c r="L4105"/>
    </row>
    <row r="4106" spans="5:12" ht="23.45" customHeight="1" x14ac:dyDescent="0.25">
      <c r="E4106"/>
      <c r="L4106"/>
    </row>
    <row r="4107" spans="5:12" ht="23.45" customHeight="1" x14ac:dyDescent="0.25">
      <c r="E4107"/>
      <c r="L4107"/>
    </row>
    <row r="4108" spans="5:12" ht="23.45" customHeight="1" x14ac:dyDescent="0.25">
      <c r="E4108"/>
      <c r="L4108"/>
    </row>
    <row r="4109" spans="5:12" ht="23.45" customHeight="1" x14ac:dyDescent="0.25">
      <c r="E4109"/>
      <c r="L4109"/>
    </row>
    <row r="4110" spans="5:12" ht="23.45" customHeight="1" x14ac:dyDescent="0.25">
      <c r="E4110"/>
      <c r="L4110"/>
    </row>
    <row r="4111" spans="5:12" ht="23.45" customHeight="1" x14ac:dyDescent="0.25">
      <c r="E4111"/>
      <c r="L4111"/>
    </row>
    <row r="4112" spans="5:12" ht="23.45" customHeight="1" x14ac:dyDescent="0.25">
      <c r="E4112"/>
      <c r="L4112"/>
    </row>
    <row r="4113" spans="5:12" ht="23.45" customHeight="1" x14ac:dyDescent="0.25">
      <c r="E4113"/>
      <c r="L4113"/>
    </row>
    <row r="4114" spans="5:12" ht="23.45" customHeight="1" x14ac:dyDescent="0.25">
      <c r="E4114"/>
      <c r="L4114"/>
    </row>
    <row r="4115" spans="5:12" ht="23.45" customHeight="1" x14ac:dyDescent="0.25">
      <c r="E4115"/>
      <c r="L4115"/>
    </row>
    <row r="4116" spans="5:12" ht="23.45" customHeight="1" x14ac:dyDescent="0.25">
      <c r="E4116"/>
      <c r="L4116"/>
    </row>
    <row r="4117" spans="5:12" ht="23.45" customHeight="1" x14ac:dyDescent="0.25">
      <c r="E4117"/>
      <c r="L4117"/>
    </row>
    <row r="4118" spans="5:12" ht="23.45" customHeight="1" x14ac:dyDescent="0.25">
      <c r="E4118"/>
      <c r="L4118"/>
    </row>
    <row r="4119" spans="5:12" ht="23.45" customHeight="1" x14ac:dyDescent="0.25">
      <c r="E4119"/>
      <c r="L4119"/>
    </row>
    <row r="4120" spans="5:12" ht="23.45" customHeight="1" x14ac:dyDescent="0.25">
      <c r="E4120"/>
      <c r="L4120"/>
    </row>
    <row r="4121" spans="5:12" ht="23.45" customHeight="1" x14ac:dyDescent="0.25">
      <c r="E4121"/>
      <c r="L4121"/>
    </row>
    <row r="4122" spans="5:12" ht="23.45" customHeight="1" x14ac:dyDescent="0.25">
      <c r="E4122"/>
      <c r="L4122"/>
    </row>
    <row r="4123" spans="5:12" ht="23.45" customHeight="1" x14ac:dyDescent="0.25">
      <c r="E4123"/>
      <c r="L4123"/>
    </row>
    <row r="4124" spans="5:12" ht="23.45" customHeight="1" x14ac:dyDescent="0.25">
      <c r="E4124"/>
      <c r="L4124"/>
    </row>
    <row r="4125" spans="5:12" ht="23.45" customHeight="1" x14ac:dyDescent="0.25">
      <c r="E4125"/>
      <c r="L4125"/>
    </row>
    <row r="4126" spans="5:12" ht="23.45" customHeight="1" x14ac:dyDescent="0.25">
      <c r="E4126"/>
      <c r="L4126"/>
    </row>
    <row r="4127" spans="5:12" ht="23.45" customHeight="1" x14ac:dyDescent="0.25">
      <c r="E4127"/>
      <c r="L4127"/>
    </row>
    <row r="4128" spans="5:12" ht="23.45" customHeight="1" x14ac:dyDescent="0.25">
      <c r="E4128"/>
      <c r="L4128"/>
    </row>
    <row r="4129" spans="5:12" ht="23.45" customHeight="1" x14ac:dyDescent="0.25">
      <c r="E4129"/>
      <c r="L4129"/>
    </row>
    <row r="4130" spans="5:12" ht="23.45" customHeight="1" x14ac:dyDescent="0.25">
      <c r="E4130"/>
      <c r="L4130"/>
    </row>
    <row r="4131" spans="5:12" ht="23.45" customHeight="1" x14ac:dyDescent="0.25">
      <c r="E4131"/>
      <c r="L4131"/>
    </row>
    <row r="4132" spans="5:12" ht="23.45" customHeight="1" x14ac:dyDescent="0.25">
      <c r="E4132"/>
      <c r="L4132"/>
    </row>
    <row r="4133" spans="5:12" ht="23.45" customHeight="1" x14ac:dyDescent="0.25">
      <c r="E4133"/>
      <c r="L4133"/>
    </row>
    <row r="4134" spans="5:12" ht="23.45" customHeight="1" x14ac:dyDescent="0.25">
      <c r="E4134"/>
      <c r="L4134"/>
    </row>
    <row r="4135" spans="5:12" ht="23.45" customHeight="1" x14ac:dyDescent="0.25">
      <c r="E4135"/>
      <c r="L4135"/>
    </row>
    <row r="4136" spans="5:12" ht="23.45" customHeight="1" x14ac:dyDescent="0.25">
      <c r="E4136"/>
      <c r="L4136"/>
    </row>
    <row r="4137" spans="5:12" ht="23.45" customHeight="1" x14ac:dyDescent="0.25">
      <c r="E4137"/>
      <c r="L4137"/>
    </row>
    <row r="4138" spans="5:12" ht="23.45" customHeight="1" x14ac:dyDescent="0.25">
      <c r="E4138"/>
      <c r="L4138"/>
    </row>
    <row r="4139" spans="5:12" ht="23.45" customHeight="1" x14ac:dyDescent="0.25">
      <c r="E4139"/>
      <c r="L4139"/>
    </row>
    <row r="4140" spans="5:12" ht="23.45" customHeight="1" x14ac:dyDescent="0.25">
      <c r="E4140"/>
      <c r="L4140"/>
    </row>
    <row r="4141" spans="5:12" ht="23.45" customHeight="1" x14ac:dyDescent="0.25">
      <c r="E4141"/>
      <c r="L4141"/>
    </row>
    <row r="4142" spans="5:12" ht="23.45" customHeight="1" x14ac:dyDescent="0.25">
      <c r="E4142"/>
      <c r="L4142"/>
    </row>
    <row r="4143" spans="5:12" ht="23.45" customHeight="1" x14ac:dyDescent="0.25">
      <c r="E4143"/>
      <c r="L4143"/>
    </row>
    <row r="4144" spans="5:12" ht="23.45" customHeight="1" x14ac:dyDescent="0.25">
      <c r="E4144"/>
      <c r="L4144"/>
    </row>
    <row r="4145" spans="5:12" ht="23.45" customHeight="1" x14ac:dyDescent="0.25">
      <c r="E4145"/>
      <c r="L4145"/>
    </row>
    <row r="4146" spans="5:12" ht="23.45" customHeight="1" x14ac:dyDescent="0.25">
      <c r="E4146"/>
      <c r="L4146"/>
    </row>
    <row r="4147" spans="5:12" ht="23.45" customHeight="1" x14ac:dyDescent="0.25">
      <c r="E4147"/>
      <c r="L4147"/>
    </row>
    <row r="4148" spans="5:12" ht="23.45" customHeight="1" x14ac:dyDescent="0.25">
      <c r="E4148"/>
      <c r="L4148"/>
    </row>
    <row r="4149" spans="5:12" ht="23.45" customHeight="1" x14ac:dyDescent="0.25">
      <c r="E4149"/>
      <c r="L4149"/>
    </row>
    <row r="4150" spans="5:12" ht="23.45" customHeight="1" x14ac:dyDescent="0.25">
      <c r="E4150"/>
      <c r="L4150"/>
    </row>
    <row r="4151" spans="5:12" ht="23.45" customHeight="1" x14ac:dyDescent="0.25">
      <c r="E4151"/>
      <c r="L4151"/>
    </row>
    <row r="4152" spans="5:12" ht="23.45" customHeight="1" x14ac:dyDescent="0.25">
      <c r="E4152"/>
      <c r="L4152"/>
    </row>
    <row r="4153" spans="5:12" ht="23.45" customHeight="1" x14ac:dyDescent="0.25">
      <c r="E4153"/>
      <c r="L4153"/>
    </row>
    <row r="4154" spans="5:12" ht="23.45" customHeight="1" x14ac:dyDescent="0.25">
      <c r="E4154"/>
      <c r="L4154"/>
    </row>
    <row r="4155" spans="5:12" ht="23.45" customHeight="1" x14ac:dyDescent="0.25">
      <c r="E4155"/>
      <c r="L4155"/>
    </row>
    <row r="4156" spans="5:12" ht="23.45" customHeight="1" x14ac:dyDescent="0.25">
      <c r="E4156"/>
      <c r="L4156"/>
    </row>
    <row r="4157" spans="5:12" ht="23.45" customHeight="1" x14ac:dyDescent="0.25">
      <c r="E4157"/>
      <c r="L4157"/>
    </row>
    <row r="4158" spans="5:12" ht="23.45" customHeight="1" x14ac:dyDescent="0.25">
      <c r="E4158"/>
      <c r="L4158"/>
    </row>
    <row r="4159" spans="5:12" ht="23.45" customHeight="1" x14ac:dyDescent="0.25">
      <c r="E4159"/>
      <c r="L4159"/>
    </row>
    <row r="4160" spans="5:12" ht="23.45" customHeight="1" x14ac:dyDescent="0.25">
      <c r="E4160"/>
      <c r="L4160"/>
    </row>
    <row r="4161" spans="5:12" ht="23.45" customHeight="1" x14ac:dyDescent="0.25">
      <c r="E4161"/>
      <c r="L4161"/>
    </row>
    <row r="4162" spans="5:12" ht="23.45" customHeight="1" x14ac:dyDescent="0.25">
      <c r="E4162"/>
      <c r="L4162"/>
    </row>
    <row r="4163" spans="5:12" ht="23.45" customHeight="1" x14ac:dyDescent="0.25">
      <c r="E4163"/>
      <c r="L4163"/>
    </row>
    <row r="4164" spans="5:12" ht="23.45" customHeight="1" x14ac:dyDescent="0.25">
      <c r="E4164"/>
      <c r="L4164"/>
    </row>
    <row r="4165" spans="5:12" ht="23.45" customHeight="1" x14ac:dyDescent="0.25">
      <c r="E4165"/>
      <c r="L4165"/>
    </row>
    <row r="4166" spans="5:12" ht="23.45" customHeight="1" x14ac:dyDescent="0.25">
      <c r="E4166"/>
      <c r="L4166"/>
    </row>
    <row r="4167" spans="5:12" ht="23.45" customHeight="1" x14ac:dyDescent="0.25">
      <c r="E4167"/>
      <c r="L4167"/>
    </row>
    <row r="4168" spans="5:12" ht="23.45" customHeight="1" x14ac:dyDescent="0.25">
      <c r="E4168"/>
      <c r="L4168"/>
    </row>
    <row r="4169" spans="5:12" ht="23.45" customHeight="1" x14ac:dyDescent="0.25">
      <c r="E4169"/>
      <c r="L4169"/>
    </row>
    <row r="4170" spans="5:12" ht="23.45" customHeight="1" x14ac:dyDescent="0.25">
      <c r="E4170"/>
      <c r="L4170"/>
    </row>
    <row r="4171" spans="5:12" ht="23.45" customHeight="1" x14ac:dyDescent="0.25">
      <c r="E4171"/>
      <c r="L4171"/>
    </row>
    <row r="4172" spans="5:12" ht="23.45" customHeight="1" x14ac:dyDescent="0.25">
      <c r="E4172"/>
      <c r="L4172"/>
    </row>
    <row r="4173" spans="5:12" ht="23.45" customHeight="1" x14ac:dyDescent="0.25">
      <c r="E4173"/>
      <c r="L4173"/>
    </row>
    <row r="4174" spans="5:12" ht="23.45" customHeight="1" x14ac:dyDescent="0.25">
      <c r="E4174"/>
      <c r="L4174"/>
    </row>
    <row r="4175" spans="5:12" ht="23.45" customHeight="1" x14ac:dyDescent="0.25">
      <c r="E4175"/>
      <c r="L4175"/>
    </row>
    <row r="4176" spans="5:12" ht="23.45" customHeight="1" x14ac:dyDescent="0.25">
      <c r="E4176"/>
      <c r="L4176"/>
    </row>
    <row r="4177" spans="5:12" ht="23.45" customHeight="1" x14ac:dyDescent="0.25">
      <c r="E4177"/>
      <c r="L4177"/>
    </row>
    <row r="4178" spans="5:12" ht="23.45" customHeight="1" x14ac:dyDescent="0.25">
      <c r="E4178"/>
      <c r="L4178"/>
    </row>
    <row r="4179" spans="5:12" ht="23.45" customHeight="1" x14ac:dyDescent="0.25">
      <c r="E4179"/>
      <c r="L4179"/>
    </row>
    <row r="4180" spans="5:12" ht="23.45" customHeight="1" x14ac:dyDescent="0.25">
      <c r="E4180"/>
      <c r="L4180"/>
    </row>
    <row r="4181" spans="5:12" ht="23.45" customHeight="1" x14ac:dyDescent="0.25">
      <c r="E4181"/>
      <c r="L4181"/>
    </row>
    <row r="4182" spans="5:12" ht="23.45" customHeight="1" x14ac:dyDescent="0.25">
      <c r="E4182"/>
      <c r="L4182"/>
    </row>
    <row r="4183" spans="5:12" ht="23.45" customHeight="1" x14ac:dyDescent="0.25">
      <c r="E4183"/>
      <c r="L4183"/>
    </row>
    <row r="4184" spans="5:12" ht="23.45" customHeight="1" x14ac:dyDescent="0.25">
      <c r="E4184"/>
      <c r="L4184"/>
    </row>
    <row r="4185" spans="5:12" ht="23.45" customHeight="1" x14ac:dyDescent="0.25">
      <c r="E4185"/>
      <c r="L4185"/>
    </row>
    <row r="4186" spans="5:12" ht="23.45" customHeight="1" x14ac:dyDescent="0.25">
      <c r="E4186"/>
      <c r="L4186"/>
    </row>
    <row r="4187" spans="5:12" ht="23.45" customHeight="1" x14ac:dyDescent="0.25">
      <c r="E4187"/>
      <c r="L4187"/>
    </row>
    <row r="4188" spans="5:12" ht="23.45" customHeight="1" x14ac:dyDescent="0.25">
      <c r="E4188"/>
      <c r="L4188"/>
    </row>
    <row r="4189" spans="5:12" ht="23.45" customHeight="1" x14ac:dyDescent="0.25">
      <c r="E4189"/>
      <c r="L4189"/>
    </row>
    <row r="4190" spans="5:12" ht="23.45" customHeight="1" x14ac:dyDescent="0.25">
      <c r="E4190"/>
      <c r="L4190"/>
    </row>
    <row r="4191" spans="5:12" ht="23.45" customHeight="1" x14ac:dyDescent="0.25">
      <c r="E4191"/>
      <c r="L4191"/>
    </row>
    <row r="4192" spans="5:12" ht="23.45" customHeight="1" x14ac:dyDescent="0.25">
      <c r="E4192"/>
      <c r="L4192"/>
    </row>
    <row r="4193" spans="5:12" ht="23.45" customHeight="1" x14ac:dyDescent="0.25">
      <c r="E4193"/>
      <c r="L4193"/>
    </row>
    <row r="4194" spans="5:12" ht="23.45" customHeight="1" x14ac:dyDescent="0.25">
      <c r="E4194"/>
      <c r="L4194"/>
    </row>
    <row r="4195" spans="5:12" ht="23.45" customHeight="1" x14ac:dyDescent="0.25">
      <c r="E4195"/>
      <c r="L4195"/>
    </row>
    <row r="4196" spans="5:12" ht="23.45" customHeight="1" x14ac:dyDescent="0.25">
      <c r="E4196"/>
      <c r="L4196"/>
    </row>
    <row r="4197" spans="5:12" ht="23.45" customHeight="1" x14ac:dyDescent="0.25">
      <c r="E4197"/>
      <c r="L4197"/>
    </row>
    <row r="4198" spans="5:12" ht="23.45" customHeight="1" x14ac:dyDescent="0.25">
      <c r="E4198"/>
      <c r="L4198"/>
    </row>
    <row r="4199" spans="5:12" ht="23.45" customHeight="1" x14ac:dyDescent="0.25">
      <c r="E4199"/>
      <c r="L4199"/>
    </row>
    <row r="4200" spans="5:12" ht="23.45" customHeight="1" x14ac:dyDescent="0.25">
      <c r="E4200"/>
      <c r="L4200"/>
    </row>
    <row r="4201" spans="5:12" ht="23.45" customHeight="1" x14ac:dyDescent="0.25">
      <c r="E4201"/>
      <c r="L4201"/>
    </row>
    <row r="4202" spans="5:12" ht="23.45" customHeight="1" x14ac:dyDescent="0.25">
      <c r="E4202"/>
      <c r="L4202"/>
    </row>
    <row r="4203" spans="5:12" ht="23.45" customHeight="1" x14ac:dyDescent="0.25">
      <c r="E4203"/>
      <c r="L4203"/>
    </row>
    <row r="4204" spans="5:12" ht="23.45" customHeight="1" x14ac:dyDescent="0.25">
      <c r="E4204"/>
      <c r="L4204"/>
    </row>
    <row r="4205" spans="5:12" ht="23.45" customHeight="1" x14ac:dyDescent="0.25">
      <c r="E4205"/>
      <c r="L4205"/>
    </row>
    <row r="4206" spans="5:12" ht="23.45" customHeight="1" x14ac:dyDescent="0.25">
      <c r="E4206"/>
      <c r="L4206"/>
    </row>
    <row r="4207" spans="5:12" ht="23.45" customHeight="1" x14ac:dyDescent="0.25">
      <c r="E4207"/>
      <c r="L4207"/>
    </row>
    <row r="4208" spans="5:12" ht="23.45" customHeight="1" x14ac:dyDescent="0.25">
      <c r="E4208"/>
      <c r="L4208"/>
    </row>
    <row r="4209" spans="5:12" ht="23.45" customHeight="1" x14ac:dyDescent="0.25">
      <c r="E4209"/>
      <c r="L4209"/>
    </row>
    <row r="4210" spans="5:12" ht="23.45" customHeight="1" x14ac:dyDescent="0.25">
      <c r="E4210"/>
      <c r="L4210"/>
    </row>
    <row r="4211" spans="5:12" ht="23.45" customHeight="1" x14ac:dyDescent="0.25">
      <c r="E4211"/>
      <c r="L4211"/>
    </row>
    <row r="4212" spans="5:12" ht="23.45" customHeight="1" x14ac:dyDescent="0.25">
      <c r="E4212"/>
      <c r="L4212"/>
    </row>
    <row r="4213" spans="5:12" ht="23.45" customHeight="1" x14ac:dyDescent="0.25">
      <c r="E4213"/>
      <c r="L4213"/>
    </row>
    <row r="4214" spans="5:12" ht="23.45" customHeight="1" x14ac:dyDescent="0.25">
      <c r="E4214"/>
      <c r="L4214"/>
    </row>
    <row r="4215" spans="5:12" ht="23.45" customHeight="1" x14ac:dyDescent="0.25">
      <c r="E4215"/>
      <c r="L4215"/>
    </row>
    <row r="4216" spans="5:12" ht="23.45" customHeight="1" x14ac:dyDescent="0.25">
      <c r="E4216"/>
      <c r="L4216"/>
    </row>
    <row r="4217" spans="5:12" ht="23.45" customHeight="1" x14ac:dyDescent="0.25">
      <c r="E4217"/>
      <c r="L4217"/>
    </row>
    <row r="4218" spans="5:12" ht="23.45" customHeight="1" x14ac:dyDescent="0.25">
      <c r="E4218"/>
      <c r="L4218"/>
    </row>
    <row r="4219" spans="5:12" ht="23.45" customHeight="1" x14ac:dyDescent="0.25">
      <c r="E4219"/>
      <c r="L4219"/>
    </row>
    <row r="4220" spans="5:12" ht="23.45" customHeight="1" x14ac:dyDescent="0.25">
      <c r="E4220"/>
      <c r="L4220"/>
    </row>
    <row r="4221" spans="5:12" ht="23.45" customHeight="1" x14ac:dyDescent="0.25">
      <c r="E4221"/>
      <c r="L4221"/>
    </row>
    <row r="4222" spans="5:12" ht="23.45" customHeight="1" x14ac:dyDescent="0.25">
      <c r="E4222"/>
      <c r="L4222"/>
    </row>
    <row r="4223" spans="5:12" ht="23.45" customHeight="1" x14ac:dyDescent="0.25">
      <c r="E4223"/>
      <c r="L4223"/>
    </row>
    <row r="4224" spans="5:12" ht="23.45" customHeight="1" x14ac:dyDescent="0.25">
      <c r="E4224"/>
      <c r="L4224"/>
    </row>
    <row r="4225" spans="5:12" ht="23.45" customHeight="1" x14ac:dyDescent="0.25">
      <c r="E4225"/>
      <c r="L4225"/>
    </row>
    <row r="4226" spans="5:12" ht="23.45" customHeight="1" x14ac:dyDescent="0.25">
      <c r="E4226"/>
      <c r="L4226"/>
    </row>
    <row r="4227" spans="5:12" ht="23.45" customHeight="1" x14ac:dyDescent="0.25">
      <c r="E4227"/>
      <c r="L4227"/>
    </row>
    <row r="4228" spans="5:12" ht="23.45" customHeight="1" x14ac:dyDescent="0.25">
      <c r="E4228"/>
      <c r="L4228"/>
    </row>
    <row r="4229" spans="5:12" ht="23.45" customHeight="1" x14ac:dyDescent="0.25">
      <c r="E4229"/>
      <c r="L4229"/>
    </row>
    <row r="4230" spans="5:12" ht="23.45" customHeight="1" x14ac:dyDescent="0.25">
      <c r="E4230"/>
      <c r="L4230"/>
    </row>
    <row r="4231" spans="5:12" ht="23.45" customHeight="1" x14ac:dyDescent="0.25">
      <c r="E4231"/>
      <c r="L4231"/>
    </row>
    <row r="4232" spans="5:12" ht="23.45" customHeight="1" x14ac:dyDescent="0.25">
      <c r="E4232"/>
      <c r="L4232"/>
    </row>
    <row r="4233" spans="5:12" ht="23.45" customHeight="1" x14ac:dyDescent="0.25">
      <c r="E4233"/>
      <c r="L4233"/>
    </row>
    <row r="4234" spans="5:12" ht="23.45" customHeight="1" x14ac:dyDescent="0.25">
      <c r="E4234"/>
      <c r="L4234"/>
    </row>
    <row r="4235" spans="5:12" ht="23.45" customHeight="1" x14ac:dyDescent="0.25">
      <c r="E4235"/>
      <c r="L4235"/>
    </row>
    <row r="4236" spans="5:12" ht="23.45" customHeight="1" x14ac:dyDescent="0.25">
      <c r="E4236"/>
      <c r="L4236"/>
    </row>
    <row r="4237" spans="5:12" ht="23.45" customHeight="1" x14ac:dyDescent="0.25">
      <c r="E4237"/>
      <c r="L4237"/>
    </row>
    <row r="4238" spans="5:12" ht="23.45" customHeight="1" x14ac:dyDescent="0.25">
      <c r="E4238"/>
      <c r="L4238"/>
    </row>
    <row r="4239" spans="5:12" ht="23.45" customHeight="1" x14ac:dyDescent="0.25">
      <c r="E4239"/>
      <c r="L4239"/>
    </row>
    <row r="4240" spans="5:12" ht="23.45" customHeight="1" x14ac:dyDescent="0.25">
      <c r="E4240"/>
      <c r="L4240"/>
    </row>
    <row r="4241" spans="5:12" ht="23.45" customHeight="1" x14ac:dyDescent="0.25">
      <c r="E4241"/>
      <c r="L4241"/>
    </row>
    <row r="4242" spans="5:12" ht="23.45" customHeight="1" x14ac:dyDescent="0.25">
      <c r="E4242"/>
      <c r="L4242"/>
    </row>
    <row r="4243" spans="5:12" ht="23.45" customHeight="1" x14ac:dyDescent="0.25">
      <c r="E4243"/>
      <c r="L4243"/>
    </row>
    <row r="4244" spans="5:12" ht="23.45" customHeight="1" x14ac:dyDescent="0.25">
      <c r="E4244"/>
      <c r="L4244"/>
    </row>
    <row r="4245" spans="5:12" ht="23.45" customHeight="1" x14ac:dyDescent="0.25">
      <c r="E4245"/>
      <c r="L4245"/>
    </row>
    <row r="4246" spans="5:12" ht="23.45" customHeight="1" x14ac:dyDescent="0.25">
      <c r="E4246"/>
      <c r="L4246"/>
    </row>
    <row r="4247" spans="5:12" ht="23.45" customHeight="1" x14ac:dyDescent="0.25">
      <c r="E4247"/>
      <c r="L4247"/>
    </row>
    <row r="4248" spans="5:12" ht="23.45" customHeight="1" x14ac:dyDescent="0.25">
      <c r="E4248"/>
      <c r="L4248"/>
    </row>
    <row r="4249" spans="5:12" ht="23.45" customHeight="1" x14ac:dyDescent="0.25">
      <c r="E4249"/>
      <c r="L4249"/>
    </row>
    <row r="4250" spans="5:12" ht="23.45" customHeight="1" x14ac:dyDescent="0.25">
      <c r="E4250"/>
      <c r="L4250"/>
    </row>
    <row r="4251" spans="5:12" ht="23.45" customHeight="1" x14ac:dyDescent="0.25">
      <c r="E4251"/>
      <c r="L4251"/>
    </row>
    <row r="4252" spans="5:12" ht="23.45" customHeight="1" x14ac:dyDescent="0.25">
      <c r="E4252"/>
      <c r="L4252"/>
    </row>
    <row r="4253" spans="5:12" ht="23.45" customHeight="1" x14ac:dyDescent="0.25">
      <c r="E4253"/>
      <c r="L4253"/>
    </row>
    <row r="4254" spans="5:12" ht="23.45" customHeight="1" x14ac:dyDescent="0.25">
      <c r="E4254"/>
      <c r="L4254"/>
    </row>
    <row r="4255" spans="5:12" ht="23.45" customHeight="1" x14ac:dyDescent="0.25">
      <c r="E4255"/>
      <c r="L4255"/>
    </row>
    <row r="4256" spans="5:12" ht="23.45" customHeight="1" x14ac:dyDescent="0.25">
      <c r="E4256"/>
      <c r="L4256"/>
    </row>
    <row r="4257" spans="5:12" ht="23.45" customHeight="1" x14ac:dyDescent="0.25">
      <c r="E4257"/>
      <c r="L4257"/>
    </row>
    <row r="4258" spans="5:12" ht="23.45" customHeight="1" x14ac:dyDescent="0.25">
      <c r="E4258"/>
      <c r="L4258"/>
    </row>
    <row r="4259" spans="5:12" ht="23.45" customHeight="1" x14ac:dyDescent="0.25">
      <c r="E4259"/>
      <c r="L4259"/>
    </row>
    <row r="4260" spans="5:12" ht="23.45" customHeight="1" x14ac:dyDescent="0.25">
      <c r="E4260"/>
      <c r="L4260"/>
    </row>
    <row r="4261" spans="5:12" ht="23.45" customHeight="1" x14ac:dyDescent="0.25">
      <c r="E4261"/>
      <c r="L4261"/>
    </row>
    <row r="4262" spans="5:12" ht="23.45" customHeight="1" x14ac:dyDescent="0.25">
      <c r="E4262"/>
      <c r="L4262"/>
    </row>
    <row r="4263" spans="5:12" ht="23.45" customHeight="1" x14ac:dyDescent="0.25">
      <c r="E4263"/>
      <c r="L4263"/>
    </row>
    <row r="4264" spans="5:12" ht="23.45" customHeight="1" x14ac:dyDescent="0.25">
      <c r="E4264"/>
      <c r="L4264"/>
    </row>
    <row r="4265" spans="5:12" ht="23.45" customHeight="1" x14ac:dyDescent="0.25">
      <c r="E4265"/>
      <c r="L4265"/>
    </row>
    <row r="4266" spans="5:12" ht="23.45" customHeight="1" x14ac:dyDescent="0.25">
      <c r="E4266"/>
      <c r="L4266"/>
    </row>
    <row r="4267" spans="5:12" ht="23.45" customHeight="1" x14ac:dyDescent="0.25">
      <c r="E4267"/>
      <c r="L4267"/>
    </row>
    <row r="4268" spans="5:12" ht="23.45" customHeight="1" x14ac:dyDescent="0.25">
      <c r="E4268"/>
      <c r="L4268"/>
    </row>
    <row r="4269" spans="5:12" ht="23.45" customHeight="1" x14ac:dyDescent="0.25">
      <c r="E4269"/>
      <c r="L4269"/>
    </row>
    <row r="4270" spans="5:12" ht="23.45" customHeight="1" x14ac:dyDescent="0.25">
      <c r="E4270"/>
      <c r="L4270"/>
    </row>
    <row r="4271" spans="5:12" ht="23.45" customHeight="1" x14ac:dyDescent="0.25">
      <c r="E4271"/>
      <c r="L4271"/>
    </row>
    <row r="4272" spans="5:12" ht="23.45" customHeight="1" x14ac:dyDescent="0.25">
      <c r="E4272"/>
      <c r="L4272"/>
    </row>
    <row r="4273" spans="5:12" ht="23.45" customHeight="1" x14ac:dyDescent="0.25">
      <c r="E4273"/>
      <c r="L4273"/>
    </row>
    <row r="4274" spans="5:12" ht="23.45" customHeight="1" x14ac:dyDescent="0.25">
      <c r="E4274"/>
      <c r="L4274"/>
    </row>
    <row r="4275" spans="5:12" ht="23.45" customHeight="1" x14ac:dyDescent="0.25">
      <c r="E4275"/>
      <c r="L4275"/>
    </row>
    <row r="4276" spans="5:12" ht="23.45" customHeight="1" x14ac:dyDescent="0.25">
      <c r="E4276"/>
      <c r="L4276"/>
    </row>
    <row r="4277" spans="5:12" ht="23.45" customHeight="1" x14ac:dyDescent="0.25">
      <c r="E4277"/>
      <c r="L4277"/>
    </row>
    <row r="4278" spans="5:12" ht="23.45" customHeight="1" x14ac:dyDescent="0.25">
      <c r="E4278"/>
      <c r="L4278"/>
    </row>
    <row r="4279" spans="5:12" ht="23.45" customHeight="1" x14ac:dyDescent="0.25">
      <c r="E4279"/>
      <c r="L4279"/>
    </row>
    <row r="4280" spans="5:12" ht="23.45" customHeight="1" x14ac:dyDescent="0.25">
      <c r="E4280"/>
      <c r="L4280"/>
    </row>
    <row r="4281" spans="5:12" ht="23.45" customHeight="1" x14ac:dyDescent="0.25">
      <c r="E4281"/>
      <c r="L4281"/>
    </row>
    <row r="4282" spans="5:12" ht="23.45" customHeight="1" x14ac:dyDescent="0.25">
      <c r="E4282"/>
      <c r="L4282"/>
    </row>
    <row r="4283" spans="5:12" ht="23.45" customHeight="1" x14ac:dyDescent="0.25">
      <c r="E4283"/>
      <c r="L4283"/>
    </row>
    <row r="4284" spans="5:12" ht="23.45" customHeight="1" x14ac:dyDescent="0.25">
      <c r="E4284"/>
      <c r="L4284"/>
    </row>
    <row r="4285" spans="5:12" ht="23.45" customHeight="1" x14ac:dyDescent="0.25">
      <c r="E4285"/>
      <c r="L4285"/>
    </row>
    <row r="4286" spans="5:12" ht="23.45" customHeight="1" x14ac:dyDescent="0.25">
      <c r="E4286"/>
      <c r="L4286"/>
    </row>
    <row r="4287" spans="5:12" ht="23.45" customHeight="1" x14ac:dyDescent="0.25">
      <c r="E4287"/>
      <c r="L4287"/>
    </row>
    <row r="4288" spans="5:12" ht="23.45" customHeight="1" x14ac:dyDescent="0.25">
      <c r="E4288"/>
      <c r="L4288"/>
    </row>
    <row r="4289" spans="5:12" ht="23.45" customHeight="1" x14ac:dyDescent="0.25">
      <c r="E4289"/>
      <c r="L4289"/>
    </row>
    <row r="4290" spans="5:12" ht="23.45" customHeight="1" x14ac:dyDescent="0.25">
      <c r="E4290"/>
      <c r="L4290"/>
    </row>
    <row r="4291" spans="5:12" ht="23.45" customHeight="1" x14ac:dyDescent="0.25">
      <c r="E4291"/>
      <c r="L4291"/>
    </row>
    <row r="4292" spans="5:12" ht="23.45" customHeight="1" x14ac:dyDescent="0.25">
      <c r="E4292"/>
      <c r="L4292"/>
    </row>
    <row r="4293" spans="5:12" ht="23.45" customHeight="1" x14ac:dyDescent="0.25">
      <c r="E4293"/>
      <c r="L4293"/>
    </row>
    <row r="4294" spans="5:12" ht="23.45" customHeight="1" x14ac:dyDescent="0.25">
      <c r="E4294"/>
      <c r="L4294"/>
    </row>
    <row r="4295" spans="5:12" ht="23.45" customHeight="1" x14ac:dyDescent="0.25">
      <c r="E4295"/>
      <c r="L4295"/>
    </row>
    <row r="4296" spans="5:12" ht="23.45" customHeight="1" x14ac:dyDescent="0.25">
      <c r="E4296"/>
      <c r="L4296"/>
    </row>
    <row r="4297" spans="5:12" ht="23.45" customHeight="1" x14ac:dyDescent="0.25">
      <c r="E4297"/>
      <c r="L4297"/>
    </row>
    <row r="4298" spans="5:12" ht="23.45" customHeight="1" x14ac:dyDescent="0.25">
      <c r="E4298"/>
      <c r="L4298"/>
    </row>
    <row r="4299" spans="5:12" ht="23.45" customHeight="1" x14ac:dyDescent="0.25">
      <c r="E4299"/>
      <c r="L4299"/>
    </row>
    <row r="4300" spans="5:12" ht="23.45" customHeight="1" x14ac:dyDescent="0.25">
      <c r="E4300"/>
      <c r="L4300"/>
    </row>
    <row r="4301" spans="5:12" ht="23.45" customHeight="1" x14ac:dyDescent="0.25">
      <c r="E4301"/>
      <c r="L4301"/>
    </row>
    <row r="4302" spans="5:12" ht="23.45" customHeight="1" x14ac:dyDescent="0.25">
      <c r="E4302"/>
      <c r="L4302"/>
    </row>
    <row r="4303" spans="5:12" ht="23.45" customHeight="1" x14ac:dyDescent="0.25">
      <c r="E4303"/>
      <c r="L4303"/>
    </row>
    <row r="4304" spans="5:12" ht="23.45" customHeight="1" x14ac:dyDescent="0.25">
      <c r="E4304"/>
      <c r="L4304"/>
    </row>
    <row r="4305" spans="5:12" ht="23.45" customHeight="1" x14ac:dyDescent="0.25">
      <c r="E4305"/>
      <c r="L4305"/>
    </row>
    <row r="4306" spans="5:12" ht="23.45" customHeight="1" x14ac:dyDescent="0.25">
      <c r="E4306"/>
      <c r="L4306"/>
    </row>
    <row r="4307" spans="5:12" ht="23.45" customHeight="1" x14ac:dyDescent="0.25">
      <c r="E4307"/>
      <c r="L4307"/>
    </row>
    <row r="4308" spans="5:12" ht="23.45" customHeight="1" x14ac:dyDescent="0.25">
      <c r="E4308"/>
      <c r="L4308"/>
    </row>
    <row r="4309" spans="5:12" ht="23.45" customHeight="1" x14ac:dyDescent="0.25">
      <c r="E4309"/>
      <c r="L4309"/>
    </row>
    <row r="4310" spans="5:12" ht="23.45" customHeight="1" x14ac:dyDescent="0.25">
      <c r="E4310"/>
      <c r="L4310"/>
    </row>
    <row r="4311" spans="5:12" ht="23.45" customHeight="1" x14ac:dyDescent="0.25">
      <c r="E4311"/>
      <c r="L4311"/>
    </row>
    <row r="4312" spans="5:12" ht="23.45" customHeight="1" x14ac:dyDescent="0.25">
      <c r="E4312"/>
      <c r="L4312"/>
    </row>
    <row r="4313" spans="5:12" ht="23.45" customHeight="1" x14ac:dyDescent="0.25">
      <c r="E4313"/>
      <c r="L4313"/>
    </row>
    <row r="4314" spans="5:12" ht="23.45" customHeight="1" x14ac:dyDescent="0.25">
      <c r="E4314"/>
      <c r="L4314"/>
    </row>
    <row r="4315" spans="5:12" ht="23.45" customHeight="1" x14ac:dyDescent="0.25">
      <c r="E4315"/>
      <c r="L4315"/>
    </row>
    <row r="4316" spans="5:12" ht="23.45" customHeight="1" x14ac:dyDescent="0.25">
      <c r="E4316"/>
      <c r="L4316"/>
    </row>
    <row r="4317" spans="5:12" ht="23.45" customHeight="1" x14ac:dyDescent="0.25">
      <c r="E4317"/>
      <c r="L4317"/>
    </row>
    <row r="4318" spans="5:12" ht="23.45" customHeight="1" x14ac:dyDescent="0.25">
      <c r="E4318"/>
      <c r="L4318"/>
    </row>
    <row r="4319" spans="5:12" ht="23.45" customHeight="1" x14ac:dyDescent="0.25">
      <c r="E4319"/>
      <c r="L4319"/>
    </row>
    <row r="4320" spans="5:12" ht="23.45" customHeight="1" x14ac:dyDescent="0.25">
      <c r="E4320"/>
      <c r="L4320"/>
    </row>
    <row r="4321" spans="5:12" ht="23.45" customHeight="1" x14ac:dyDescent="0.25">
      <c r="E4321"/>
      <c r="L4321"/>
    </row>
    <row r="4322" spans="5:12" ht="23.45" customHeight="1" x14ac:dyDescent="0.25">
      <c r="E4322"/>
      <c r="L4322"/>
    </row>
    <row r="4323" spans="5:12" ht="23.45" customHeight="1" x14ac:dyDescent="0.25">
      <c r="E4323"/>
      <c r="L4323"/>
    </row>
    <row r="4324" spans="5:12" ht="23.45" customHeight="1" x14ac:dyDescent="0.25">
      <c r="E4324"/>
      <c r="L4324"/>
    </row>
    <row r="4325" spans="5:12" ht="23.45" customHeight="1" x14ac:dyDescent="0.25">
      <c r="E4325"/>
      <c r="L4325"/>
    </row>
    <row r="4326" spans="5:12" ht="23.45" customHeight="1" x14ac:dyDescent="0.25">
      <c r="E4326"/>
      <c r="L4326"/>
    </row>
    <row r="4327" spans="5:12" ht="23.45" customHeight="1" x14ac:dyDescent="0.25">
      <c r="E4327"/>
      <c r="L4327"/>
    </row>
    <row r="4328" spans="5:12" ht="23.45" customHeight="1" x14ac:dyDescent="0.25">
      <c r="E4328"/>
      <c r="L4328"/>
    </row>
    <row r="4329" spans="5:12" ht="23.45" customHeight="1" x14ac:dyDescent="0.25">
      <c r="E4329"/>
      <c r="L4329"/>
    </row>
    <row r="4330" spans="5:12" ht="23.45" customHeight="1" x14ac:dyDescent="0.25">
      <c r="E4330"/>
      <c r="L4330"/>
    </row>
    <row r="4331" spans="5:12" ht="23.45" customHeight="1" x14ac:dyDescent="0.25">
      <c r="E4331"/>
      <c r="L4331"/>
    </row>
    <row r="4332" spans="5:12" ht="23.45" customHeight="1" x14ac:dyDescent="0.25">
      <c r="E4332"/>
      <c r="L4332"/>
    </row>
    <row r="4333" spans="5:12" ht="23.45" customHeight="1" x14ac:dyDescent="0.25">
      <c r="E4333"/>
      <c r="L4333"/>
    </row>
    <row r="4334" spans="5:12" ht="23.45" customHeight="1" x14ac:dyDescent="0.25">
      <c r="E4334"/>
      <c r="L4334"/>
    </row>
    <row r="4335" spans="5:12" ht="23.45" customHeight="1" x14ac:dyDescent="0.25">
      <c r="E4335"/>
      <c r="L4335"/>
    </row>
    <row r="4336" spans="5:12" ht="23.45" customHeight="1" x14ac:dyDescent="0.25">
      <c r="E4336"/>
      <c r="L4336"/>
    </row>
    <row r="4337" spans="5:12" ht="23.45" customHeight="1" x14ac:dyDescent="0.25">
      <c r="E4337"/>
      <c r="L4337"/>
    </row>
    <row r="4338" spans="5:12" ht="23.45" customHeight="1" x14ac:dyDescent="0.25">
      <c r="E4338"/>
      <c r="L4338"/>
    </row>
    <row r="4339" spans="5:12" ht="23.45" customHeight="1" x14ac:dyDescent="0.25">
      <c r="E4339"/>
      <c r="L4339"/>
    </row>
    <row r="4340" spans="5:12" ht="23.45" customHeight="1" x14ac:dyDescent="0.25">
      <c r="E4340"/>
      <c r="L4340"/>
    </row>
    <row r="4341" spans="5:12" ht="23.45" customHeight="1" x14ac:dyDescent="0.25">
      <c r="E4341"/>
      <c r="L4341"/>
    </row>
    <row r="4342" spans="5:12" ht="23.45" customHeight="1" x14ac:dyDescent="0.25">
      <c r="E4342"/>
      <c r="L4342"/>
    </row>
    <row r="4343" spans="5:12" ht="23.45" customHeight="1" x14ac:dyDescent="0.25">
      <c r="E4343"/>
      <c r="L4343"/>
    </row>
    <row r="4344" spans="5:12" ht="23.45" customHeight="1" x14ac:dyDescent="0.25">
      <c r="E4344"/>
      <c r="L4344"/>
    </row>
    <row r="4345" spans="5:12" ht="23.45" customHeight="1" x14ac:dyDescent="0.25">
      <c r="E4345"/>
      <c r="L4345"/>
    </row>
    <row r="4346" spans="5:12" ht="23.45" customHeight="1" x14ac:dyDescent="0.25">
      <c r="E4346"/>
      <c r="L4346"/>
    </row>
    <row r="4347" spans="5:12" ht="23.45" customHeight="1" x14ac:dyDescent="0.25">
      <c r="E4347"/>
      <c r="L4347"/>
    </row>
    <row r="4348" spans="5:12" ht="23.45" customHeight="1" x14ac:dyDescent="0.25">
      <c r="E4348"/>
      <c r="L4348"/>
    </row>
    <row r="4349" spans="5:12" ht="23.45" customHeight="1" x14ac:dyDescent="0.25">
      <c r="E4349"/>
      <c r="L4349"/>
    </row>
    <row r="4350" spans="5:12" ht="23.45" customHeight="1" x14ac:dyDescent="0.25">
      <c r="E4350"/>
      <c r="L4350"/>
    </row>
    <row r="4351" spans="5:12" ht="23.45" customHeight="1" x14ac:dyDescent="0.25">
      <c r="E4351"/>
      <c r="L4351"/>
    </row>
    <row r="4352" spans="5:12" ht="23.45" customHeight="1" x14ac:dyDescent="0.25">
      <c r="E4352"/>
      <c r="L4352"/>
    </row>
    <row r="4353" spans="5:12" ht="23.45" customHeight="1" x14ac:dyDescent="0.25">
      <c r="E4353"/>
      <c r="L4353"/>
    </row>
    <row r="4354" spans="5:12" ht="23.45" customHeight="1" x14ac:dyDescent="0.25">
      <c r="E4354"/>
      <c r="L4354"/>
    </row>
    <row r="4355" spans="5:12" ht="23.45" customHeight="1" x14ac:dyDescent="0.25">
      <c r="E4355"/>
      <c r="L4355"/>
    </row>
    <row r="4356" spans="5:12" ht="23.45" customHeight="1" x14ac:dyDescent="0.25">
      <c r="E4356"/>
      <c r="L4356"/>
    </row>
    <row r="4357" spans="5:12" ht="23.45" customHeight="1" x14ac:dyDescent="0.25">
      <c r="E4357"/>
      <c r="L4357"/>
    </row>
    <row r="4358" spans="5:12" ht="23.45" customHeight="1" x14ac:dyDescent="0.25">
      <c r="E4358"/>
      <c r="L4358"/>
    </row>
    <row r="4359" spans="5:12" ht="23.45" customHeight="1" x14ac:dyDescent="0.25">
      <c r="E4359"/>
      <c r="L4359"/>
    </row>
    <row r="4360" spans="5:12" ht="23.45" customHeight="1" x14ac:dyDescent="0.25">
      <c r="E4360"/>
      <c r="L4360"/>
    </row>
    <row r="4361" spans="5:12" ht="23.45" customHeight="1" x14ac:dyDescent="0.25">
      <c r="E4361"/>
      <c r="L4361"/>
    </row>
    <row r="4362" spans="5:12" ht="23.45" customHeight="1" x14ac:dyDescent="0.25">
      <c r="E4362"/>
      <c r="L4362"/>
    </row>
    <row r="4363" spans="5:12" ht="23.45" customHeight="1" x14ac:dyDescent="0.25">
      <c r="E4363"/>
      <c r="L4363"/>
    </row>
    <row r="4364" spans="5:12" ht="23.45" customHeight="1" x14ac:dyDescent="0.25">
      <c r="E4364"/>
      <c r="L4364"/>
    </row>
    <row r="4365" spans="5:12" ht="23.45" customHeight="1" x14ac:dyDescent="0.25">
      <c r="E4365"/>
      <c r="L4365"/>
    </row>
    <row r="4366" spans="5:12" ht="23.45" customHeight="1" x14ac:dyDescent="0.25">
      <c r="E4366"/>
      <c r="L4366"/>
    </row>
    <row r="4367" spans="5:12" ht="23.45" customHeight="1" x14ac:dyDescent="0.25">
      <c r="E4367"/>
      <c r="L4367"/>
    </row>
    <row r="4368" spans="5:12" ht="23.45" customHeight="1" x14ac:dyDescent="0.25">
      <c r="E4368"/>
      <c r="L4368"/>
    </row>
    <row r="4369" spans="5:12" ht="23.45" customHeight="1" x14ac:dyDescent="0.25">
      <c r="E4369"/>
      <c r="L4369"/>
    </row>
    <row r="4370" spans="5:12" ht="23.45" customHeight="1" x14ac:dyDescent="0.25">
      <c r="E4370"/>
      <c r="L4370"/>
    </row>
    <row r="4371" spans="5:12" ht="23.45" customHeight="1" x14ac:dyDescent="0.25">
      <c r="E4371"/>
      <c r="L4371"/>
    </row>
    <row r="4372" spans="5:12" ht="23.45" customHeight="1" x14ac:dyDescent="0.25">
      <c r="E4372"/>
      <c r="L4372"/>
    </row>
    <row r="4373" spans="5:12" ht="23.45" customHeight="1" x14ac:dyDescent="0.25">
      <c r="E4373"/>
      <c r="L4373"/>
    </row>
    <row r="4374" spans="5:12" ht="23.45" customHeight="1" x14ac:dyDescent="0.25">
      <c r="E4374"/>
      <c r="L4374"/>
    </row>
    <row r="4375" spans="5:12" ht="23.45" customHeight="1" x14ac:dyDescent="0.25">
      <c r="E4375"/>
      <c r="L4375"/>
    </row>
    <row r="4376" spans="5:12" ht="23.45" customHeight="1" x14ac:dyDescent="0.25">
      <c r="E4376"/>
      <c r="L4376"/>
    </row>
    <row r="4377" spans="5:12" ht="23.45" customHeight="1" x14ac:dyDescent="0.25">
      <c r="E4377"/>
      <c r="L4377"/>
    </row>
    <row r="4378" spans="5:12" ht="23.45" customHeight="1" x14ac:dyDescent="0.25">
      <c r="E4378"/>
      <c r="L4378"/>
    </row>
    <row r="4379" spans="5:12" ht="23.45" customHeight="1" x14ac:dyDescent="0.25">
      <c r="E4379"/>
      <c r="L4379"/>
    </row>
    <row r="4380" spans="5:12" ht="23.45" customHeight="1" x14ac:dyDescent="0.25">
      <c r="E4380"/>
      <c r="L4380"/>
    </row>
    <row r="4381" spans="5:12" ht="23.45" customHeight="1" x14ac:dyDescent="0.25">
      <c r="E4381"/>
      <c r="L4381"/>
    </row>
    <row r="4382" spans="5:12" ht="23.45" customHeight="1" x14ac:dyDescent="0.25">
      <c r="E4382"/>
      <c r="L4382"/>
    </row>
    <row r="4383" spans="5:12" ht="23.45" customHeight="1" x14ac:dyDescent="0.25">
      <c r="E4383"/>
      <c r="L4383"/>
    </row>
    <row r="4384" spans="5:12" ht="23.45" customHeight="1" x14ac:dyDescent="0.25">
      <c r="E4384"/>
      <c r="L4384"/>
    </row>
    <row r="4385" spans="5:12" ht="23.45" customHeight="1" x14ac:dyDescent="0.25">
      <c r="E4385"/>
      <c r="L4385"/>
    </row>
    <row r="4386" spans="5:12" ht="23.45" customHeight="1" x14ac:dyDescent="0.25">
      <c r="E4386"/>
      <c r="L4386"/>
    </row>
    <row r="4387" spans="5:12" ht="23.45" customHeight="1" x14ac:dyDescent="0.25">
      <c r="E4387"/>
      <c r="L4387"/>
    </row>
    <row r="4388" spans="5:12" ht="23.45" customHeight="1" x14ac:dyDescent="0.25">
      <c r="E4388"/>
      <c r="L4388"/>
    </row>
    <row r="4389" spans="5:12" ht="23.45" customHeight="1" x14ac:dyDescent="0.25">
      <c r="E4389"/>
      <c r="L4389"/>
    </row>
    <row r="4390" spans="5:12" ht="23.45" customHeight="1" x14ac:dyDescent="0.25">
      <c r="E4390"/>
      <c r="L4390"/>
    </row>
    <row r="4391" spans="5:12" ht="23.45" customHeight="1" x14ac:dyDescent="0.25">
      <c r="E4391"/>
      <c r="L4391"/>
    </row>
    <row r="4392" spans="5:12" ht="23.45" customHeight="1" x14ac:dyDescent="0.25">
      <c r="E4392"/>
      <c r="L4392"/>
    </row>
    <row r="4393" spans="5:12" ht="23.45" customHeight="1" x14ac:dyDescent="0.25">
      <c r="E4393"/>
      <c r="L4393"/>
    </row>
    <row r="4394" spans="5:12" ht="23.45" customHeight="1" x14ac:dyDescent="0.25">
      <c r="E4394"/>
      <c r="L4394"/>
    </row>
    <row r="4395" spans="5:12" ht="23.45" customHeight="1" x14ac:dyDescent="0.25">
      <c r="E4395"/>
      <c r="L4395"/>
    </row>
    <row r="4396" spans="5:12" ht="23.45" customHeight="1" x14ac:dyDescent="0.25">
      <c r="E4396"/>
      <c r="L4396"/>
    </row>
    <row r="4397" spans="5:12" ht="23.45" customHeight="1" x14ac:dyDescent="0.25">
      <c r="E4397"/>
      <c r="L4397"/>
    </row>
    <row r="4398" spans="5:12" ht="23.45" customHeight="1" x14ac:dyDescent="0.25">
      <c r="E4398"/>
      <c r="L4398"/>
    </row>
    <row r="4399" spans="5:12" ht="23.45" customHeight="1" x14ac:dyDescent="0.25">
      <c r="E4399"/>
      <c r="L4399"/>
    </row>
    <row r="4400" spans="5:12" ht="23.45" customHeight="1" x14ac:dyDescent="0.25">
      <c r="E4400"/>
      <c r="L4400"/>
    </row>
    <row r="4401" spans="5:12" ht="23.45" customHeight="1" x14ac:dyDescent="0.25">
      <c r="E4401"/>
      <c r="L4401"/>
    </row>
    <row r="4402" spans="5:12" ht="23.45" customHeight="1" x14ac:dyDescent="0.25">
      <c r="E4402"/>
      <c r="L4402"/>
    </row>
    <row r="4403" spans="5:12" ht="23.45" customHeight="1" x14ac:dyDescent="0.25">
      <c r="E4403"/>
      <c r="L4403"/>
    </row>
    <row r="4404" spans="5:12" ht="23.45" customHeight="1" x14ac:dyDescent="0.25">
      <c r="E4404"/>
      <c r="L4404"/>
    </row>
    <row r="4405" spans="5:12" ht="23.45" customHeight="1" x14ac:dyDescent="0.25">
      <c r="E4405"/>
      <c r="L4405"/>
    </row>
    <row r="4406" spans="5:12" ht="23.45" customHeight="1" x14ac:dyDescent="0.25">
      <c r="E4406"/>
      <c r="L4406"/>
    </row>
    <row r="4407" spans="5:12" ht="23.45" customHeight="1" x14ac:dyDescent="0.25">
      <c r="E4407"/>
      <c r="L4407"/>
    </row>
    <row r="4408" spans="5:12" ht="23.45" customHeight="1" x14ac:dyDescent="0.25">
      <c r="E4408"/>
      <c r="L4408"/>
    </row>
    <row r="4409" spans="5:12" ht="23.45" customHeight="1" x14ac:dyDescent="0.25">
      <c r="E4409"/>
      <c r="L4409"/>
    </row>
    <row r="4410" spans="5:12" ht="23.45" customHeight="1" x14ac:dyDescent="0.25">
      <c r="E4410"/>
      <c r="L4410"/>
    </row>
    <row r="4411" spans="5:12" ht="23.45" customHeight="1" x14ac:dyDescent="0.25">
      <c r="E4411"/>
      <c r="L4411"/>
    </row>
    <row r="4412" spans="5:12" ht="23.45" customHeight="1" x14ac:dyDescent="0.25">
      <c r="E4412"/>
      <c r="L4412"/>
    </row>
    <row r="4413" spans="5:12" ht="23.45" customHeight="1" x14ac:dyDescent="0.25">
      <c r="E4413"/>
      <c r="L4413"/>
    </row>
    <row r="4414" spans="5:12" ht="23.45" customHeight="1" x14ac:dyDescent="0.25">
      <c r="E4414"/>
      <c r="L4414"/>
    </row>
    <row r="4415" spans="5:12" ht="23.45" customHeight="1" x14ac:dyDescent="0.25">
      <c r="E4415"/>
      <c r="L4415"/>
    </row>
    <row r="4416" spans="5:12" ht="23.45" customHeight="1" x14ac:dyDescent="0.25">
      <c r="E4416"/>
      <c r="L4416"/>
    </row>
    <row r="4417" spans="5:12" ht="23.45" customHeight="1" x14ac:dyDescent="0.25">
      <c r="E4417"/>
      <c r="L4417"/>
    </row>
    <row r="4418" spans="5:12" ht="23.45" customHeight="1" x14ac:dyDescent="0.25">
      <c r="E4418"/>
      <c r="L4418"/>
    </row>
    <row r="4419" spans="5:12" ht="23.45" customHeight="1" x14ac:dyDescent="0.25">
      <c r="E4419"/>
      <c r="L4419"/>
    </row>
    <row r="4420" spans="5:12" ht="23.45" customHeight="1" x14ac:dyDescent="0.25">
      <c r="E4420"/>
      <c r="L4420"/>
    </row>
    <row r="4421" spans="5:12" ht="23.45" customHeight="1" x14ac:dyDescent="0.25">
      <c r="E4421"/>
      <c r="L4421"/>
    </row>
    <row r="4422" spans="5:12" ht="23.45" customHeight="1" x14ac:dyDescent="0.25">
      <c r="E4422"/>
      <c r="L4422"/>
    </row>
    <row r="4423" spans="5:12" ht="23.45" customHeight="1" x14ac:dyDescent="0.25">
      <c r="E4423"/>
      <c r="L4423"/>
    </row>
    <row r="4424" spans="5:12" ht="23.45" customHeight="1" x14ac:dyDescent="0.25">
      <c r="E4424"/>
      <c r="L4424"/>
    </row>
    <row r="4425" spans="5:12" ht="23.45" customHeight="1" x14ac:dyDescent="0.25">
      <c r="E4425"/>
      <c r="L4425"/>
    </row>
    <row r="4426" spans="5:12" ht="23.45" customHeight="1" x14ac:dyDescent="0.25">
      <c r="E4426"/>
      <c r="L4426"/>
    </row>
    <row r="4427" spans="5:12" ht="23.45" customHeight="1" x14ac:dyDescent="0.25">
      <c r="E4427"/>
      <c r="L4427"/>
    </row>
    <row r="4428" spans="5:12" ht="23.45" customHeight="1" x14ac:dyDescent="0.25">
      <c r="E4428"/>
      <c r="L4428"/>
    </row>
    <row r="4429" spans="5:12" ht="23.45" customHeight="1" x14ac:dyDescent="0.25">
      <c r="E4429"/>
      <c r="L4429"/>
    </row>
    <row r="4430" spans="5:12" ht="23.45" customHeight="1" x14ac:dyDescent="0.25">
      <c r="E4430"/>
      <c r="L4430"/>
    </row>
    <row r="4431" spans="5:12" ht="23.45" customHeight="1" x14ac:dyDescent="0.25">
      <c r="E4431"/>
      <c r="L4431"/>
    </row>
    <row r="4432" spans="5:12" ht="23.45" customHeight="1" x14ac:dyDescent="0.25">
      <c r="E4432"/>
      <c r="L4432"/>
    </row>
    <row r="4433" spans="5:12" ht="23.45" customHeight="1" x14ac:dyDescent="0.25">
      <c r="E4433"/>
      <c r="L4433"/>
    </row>
    <row r="4434" spans="5:12" ht="23.45" customHeight="1" x14ac:dyDescent="0.25">
      <c r="E4434"/>
      <c r="L4434"/>
    </row>
    <row r="4435" spans="5:12" ht="23.45" customHeight="1" x14ac:dyDescent="0.25">
      <c r="E4435"/>
      <c r="L4435"/>
    </row>
    <row r="4436" spans="5:12" ht="23.45" customHeight="1" x14ac:dyDescent="0.25">
      <c r="E4436"/>
      <c r="L4436"/>
    </row>
    <row r="4437" spans="5:12" ht="23.45" customHeight="1" x14ac:dyDescent="0.25">
      <c r="E4437"/>
      <c r="L4437"/>
    </row>
    <row r="4438" spans="5:12" ht="23.45" customHeight="1" x14ac:dyDescent="0.25">
      <c r="E4438"/>
      <c r="L4438"/>
    </row>
    <row r="4439" spans="5:12" ht="23.45" customHeight="1" x14ac:dyDescent="0.25">
      <c r="E4439"/>
      <c r="L4439"/>
    </row>
    <row r="4440" spans="5:12" ht="23.45" customHeight="1" x14ac:dyDescent="0.25">
      <c r="E4440"/>
      <c r="L4440"/>
    </row>
    <row r="4441" spans="5:12" ht="23.45" customHeight="1" x14ac:dyDescent="0.25">
      <c r="E4441"/>
      <c r="L4441"/>
    </row>
    <row r="4442" spans="5:12" ht="23.45" customHeight="1" x14ac:dyDescent="0.25">
      <c r="E4442"/>
      <c r="L4442"/>
    </row>
    <row r="4443" spans="5:12" ht="23.45" customHeight="1" x14ac:dyDescent="0.25">
      <c r="E4443"/>
      <c r="L4443"/>
    </row>
    <row r="4444" spans="5:12" ht="23.45" customHeight="1" x14ac:dyDescent="0.25">
      <c r="E4444"/>
      <c r="L4444"/>
    </row>
    <row r="4445" spans="5:12" ht="23.45" customHeight="1" x14ac:dyDescent="0.25">
      <c r="E4445"/>
      <c r="L4445"/>
    </row>
    <row r="4446" spans="5:12" ht="23.45" customHeight="1" x14ac:dyDescent="0.25">
      <c r="E4446"/>
      <c r="L4446"/>
    </row>
    <row r="4447" spans="5:12" ht="23.45" customHeight="1" x14ac:dyDescent="0.25">
      <c r="E4447"/>
      <c r="L4447"/>
    </row>
    <row r="4448" spans="5:12" ht="23.45" customHeight="1" x14ac:dyDescent="0.25">
      <c r="E4448"/>
      <c r="L4448"/>
    </row>
    <row r="4449" spans="5:12" ht="23.45" customHeight="1" x14ac:dyDescent="0.25">
      <c r="E4449"/>
      <c r="L4449"/>
    </row>
    <row r="4450" spans="5:12" ht="23.45" customHeight="1" x14ac:dyDescent="0.25">
      <c r="E4450"/>
      <c r="L4450"/>
    </row>
    <row r="4451" spans="5:12" ht="23.45" customHeight="1" x14ac:dyDescent="0.25">
      <c r="E4451"/>
      <c r="L4451"/>
    </row>
    <row r="4452" spans="5:12" ht="23.45" customHeight="1" x14ac:dyDescent="0.25">
      <c r="E4452"/>
      <c r="L4452"/>
    </row>
    <row r="4453" spans="5:12" ht="23.45" customHeight="1" x14ac:dyDescent="0.25">
      <c r="E4453"/>
      <c r="L4453"/>
    </row>
    <row r="4454" spans="5:12" ht="23.45" customHeight="1" x14ac:dyDescent="0.25">
      <c r="E4454"/>
      <c r="L4454"/>
    </row>
    <row r="4455" spans="5:12" ht="23.45" customHeight="1" x14ac:dyDescent="0.25">
      <c r="E4455"/>
      <c r="L4455"/>
    </row>
    <row r="4456" spans="5:12" ht="23.45" customHeight="1" x14ac:dyDescent="0.25">
      <c r="E4456"/>
      <c r="L4456"/>
    </row>
    <row r="4457" spans="5:12" ht="23.45" customHeight="1" x14ac:dyDescent="0.25">
      <c r="E4457"/>
      <c r="L4457"/>
    </row>
    <row r="4458" spans="5:12" ht="23.45" customHeight="1" x14ac:dyDescent="0.25">
      <c r="E4458"/>
      <c r="L4458"/>
    </row>
    <row r="4459" spans="5:12" ht="23.45" customHeight="1" x14ac:dyDescent="0.25">
      <c r="E4459"/>
      <c r="L4459"/>
    </row>
    <row r="4460" spans="5:12" ht="23.45" customHeight="1" x14ac:dyDescent="0.25">
      <c r="E4460"/>
      <c r="L4460"/>
    </row>
    <row r="4461" spans="5:12" ht="23.45" customHeight="1" x14ac:dyDescent="0.25">
      <c r="E4461"/>
      <c r="L4461"/>
    </row>
    <row r="4462" spans="5:12" ht="23.45" customHeight="1" x14ac:dyDescent="0.25">
      <c r="E4462"/>
      <c r="L4462"/>
    </row>
    <row r="4463" spans="5:12" ht="23.45" customHeight="1" x14ac:dyDescent="0.25">
      <c r="E4463"/>
      <c r="L4463"/>
    </row>
    <row r="4464" spans="5:12" ht="23.45" customHeight="1" x14ac:dyDescent="0.25">
      <c r="E4464"/>
      <c r="L4464"/>
    </row>
    <row r="4465" spans="5:12" ht="23.45" customHeight="1" x14ac:dyDescent="0.25">
      <c r="E4465"/>
      <c r="L4465"/>
    </row>
    <row r="4466" spans="5:12" ht="23.45" customHeight="1" x14ac:dyDescent="0.25">
      <c r="E4466"/>
      <c r="L4466"/>
    </row>
    <row r="4467" spans="5:12" ht="23.45" customHeight="1" x14ac:dyDescent="0.25">
      <c r="E4467"/>
      <c r="L4467"/>
    </row>
    <row r="4468" spans="5:12" ht="23.45" customHeight="1" x14ac:dyDescent="0.25">
      <c r="E4468"/>
      <c r="L4468"/>
    </row>
    <row r="4469" spans="5:12" ht="23.45" customHeight="1" x14ac:dyDescent="0.25">
      <c r="E4469"/>
      <c r="L4469"/>
    </row>
    <row r="4470" spans="5:12" ht="23.45" customHeight="1" x14ac:dyDescent="0.25">
      <c r="E4470"/>
      <c r="L4470"/>
    </row>
    <row r="4471" spans="5:12" ht="23.45" customHeight="1" x14ac:dyDescent="0.25">
      <c r="E4471"/>
      <c r="L4471"/>
    </row>
    <row r="4472" spans="5:12" ht="23.45" customHeight="1" x14ac:dyDescent="0.25">
      <c r="E4472"/>
      <c r="L4472"/>
    </row>
    <row r="4473" spans="5:12" ht="23.45" customHeight="1" x14ac:dyDescent="0.25">
      <c r="E4473"/>
      <c r="L4473"/>
    </row>
    <row r="4474" spans="5:12" ht="23.45" customHeight="1" x14ac:dyDescent="0.25">
      <c r="E4474"/>
      <c r="L4474"/>
    </row>
    <row r="4475" spans="5:12" ht="23.45" customHeight="1" x14ac:dyDescent="0.25">
      <c r="E4475"/>
      <c r="L4475"/>
    </row>
    <row r="4476" spans="5:12" ht="23.45" customHeight="1" x14ac:dyDescent="0.25">
      <c r="E4476"/>
      <c r="L4476"/>
    </row>
    <row r="4477" spans="5:12" ht="23.45" customHeight="1" x14ac:dyDescent="0.25">
      <c r="E4477"/>
      <c r="L4477"/>
    </row>
    <row r="4478" spans="5:12" ht="23.45" customHeight="1" x14ac:dyDescent="0.25">
      <c r="E4478"/>
      <c r="L4478"/>
    </row>
    <row r="4479" spans="5:12" ht="23.45" customHeight="1" x14ac:dyDescent="0.25">
      <c r="E4479"/>
      <c r="L4479"/>
    </row>
    <row r="4480" spans="5:12" ht="23.45" customHeight="1" x14ac:dyDescent="0.25">
      <c r="E4480"/>
      <c r="L4480"/>
    </row>
    <row r="4481" spans="5:12" ht="23.45" customHeight="1" x14ac:dyDescent="0.25">
      <c r="E4481"/>
      <c r="L4481"/>
    </row>
    <row r="4482" spans="5:12" ht="23.45" customHeight="1" x14ac:dyDescent="0.25">
      <c r="E4482"/>
      <c r="L4482"/>
    </row>
    <row r="4483" spans="5:12" ht="23.45" customHeight="1" x14ac:dyDescent="0.25">
      <c r="E4483"/>
      <c r="L4483"/>
    </row>
    <row r="4484" spans="5:12" ht="23.45" customHeight="1" x14ac:dyDescent="0.25">
      <c r="E4484"/>
      <c r="L4484"/>
    </row>
    <row r="4485" spans="5:12" ht="23.45" customHeight="1" x14ac:dyDescent="0.25">
      <c r="E4485"/>
      <c r="L4485"/>
    </row>
    <row r="4486" spans="5:12" ht="23.45" customHeight="1" x14ac:dyDescent="0.25">
      <c r="E4486"/>
      <c r="L4486"/>
    </row>
    <row r="4487" spans="5:12" ht="23.45" customHeight="1" x14ac:dyDescent="0.25">
      <c r="E4487"/>
      <c r="L4487"/>
    </row>
    <row r="4488" spans="5:12" ht="23.45" customHeight="1" x14ac:dyDescent="0.25">
      <c r="E4488"/>
      <c r="L4488"/>
    </row>
    <row r="4489" spans="5:12" ht="23.45" customHeight="1" x14ac:dyDescent="0.25">
      <c r="E4489"/>
      <c r="L4489"/>
    </row>
    <row r="4490" spans="5:12" ht="23.45" customHeight="1" x14ac:dyDescent="0.25">
      <c r="E4490"/>
      <c r="L4490"/>
    </row>
    <row r="4491" spans="5:12" ht="23.45" customHeight="1" x14ac:dyDescent="0.25">
      <c r="E4491"/>
      <c r="L4491"/>
    </row>
    <row r="4492" spans="5:12" ht="23.45" customHeight="1" x14ac:dyDescent="0.25">
      <c r="E4492"/>
      <c r="L4492"/>
    </row>
    <row r="4493" spans="5:12" ht="23.45" customHeight="1" x14ac:dyDescent="0.25">
      <c r="E4493"/>
      <c r="L4493"/>
    </row>
    <row r="4494" spans="5:12" ht="23.45" customHeight="1" x14ac:dyDescent="0.25">
      <c r="E4494"/>
      <c r="L4494"/>
    </row>
    <row r="4495" spans="5:12" ht="23.45" customHeight="1" x14ac:dyDescent="0.25">
      <c r="E4495"/>
      <c r="L4495"/>
    </row>
    <row r="4496" spans="5:12" ht="23.45" customHeight="1" x14ac:dyDescent="0.25">
      <c r="E4496"/>
      <c r="L4496"/>
    </row>
    <row r="4497" spans="5:12" ht="23.45" customHeight="1" x14ac:dyDescent="0.25">
      <c r="E4497"/>
      <c r="L4497"/>
    </row>
    <row r="4498" spans="5:12" ht="23.45" customHeight="1" x14ac:dyDescent="0.25">
      <c r="E4498"/>
      <c r="L4498"/>
    </row>
    <row r="4499" spans="5:12" ht="23.45" customHeight="1" x14ac:dyDescent="0.25">
      <c r="E4499"/>
      <c r="L4499"/>
    </row>
    <row r="4500" spans="5:12" ht="23.45" customHeight="1" x14ac:dyDescent="0.25">
      <c r="E4500"/>
      <c r="L4500"/>
    </row>
    <row r="4501" spans="5:12" ht="23.45" customHeight="1" x14ac:dyDescent="0.25">
      <c r="E4501"/>
      <c r="L4501"/>
    </row>
    <row r="4502" spans="5:12" ht="23.45" customHeight="1" x14ac:dyDescent="0.25">
      <c r="E4502"/>
      <c r="L4502"/>
    </row>
    <row r="4503" spans="5:12" ht="23.45" customHeight="1" x14ac:dyDescent="0.25">
      <c r="E4503"/>
      <c r="L4503"/>
    </row>
    <row r="4504" spans="5:12" ht="23.45" customHeight="1" x14ac:dyDescent="0.25">
      <c r="E4504"/>
      <c r="L4504"/>
    </row>
    <row r="4505" spans="5:12" ht="23.45" customHeight="1" x14ac:dyDescent="0.25">
      <c r="E4505"/>
      <c r="L4505"/>
    </row>
    <row r="4506" spans="5:12" ht="23.45" customHeight="1" x14ac:dyDescent="0.25">
      <c r="E4506"/>
      <c r="L4506"/>
    </row>
    <row r="4507" spans="5:12" ht="23.45" customHeight="1" x14ac:dyDescent="0.25">
      <c r="E4507"/>
      <c r="L4507"/>
    </row>
    <row r="4508" spans="5:12" ht="23.45" customHeight="1" x14ac:dyDescent="0.25">
      <c r="E4508"/>
      <c r="L4508"/>
    </row>
    <row r="4509" spans="5:12" ht="23.45" customHeight="1" x14ac:dyDescent="0.25">
      <c r="E4509"/>
      <c r="L4509"/>
    </row>
    <row r="4510" spans="5:12" ht="23.45" customHeight="1" x14ac:dyDescent="0.25">
      <c r="E4510"/>
      <c r="L4510"/>
    </row>
    <row r="4511" spans="5:12" ht="23.45" customHeight="1" x14ac:dyDescent="0.25">
      <c r="E4511"/>
      <c r="L4511"/>
    </row>
    <row r="4512" spans="5:12" ht="23.45" customHeight="1" x14ac:dyDescent="0.25">
      <c r="E4512"/>
      <c r="L4512"/>
    </row>
    <row r="4513" spans="5:12" ht="23.45" customHeight="1" x14ac:dyDescent="0.25">
      <c r="E4513"/>
      <c r="L4513"/>
    </row>
    <row r="4514" spans="5:12" ht="23.45" customHeight="1" x14ac:dyDescent="0.25">
      <c r="E4514"/>
      <c r="L4514"/>
    </row>
    <row r="4515" spans="5:12" ht="23.45" customHeight="1" x14ac:dyDescent="0.25">
      <c r="E4515"/>
      <c r="L4515"/>
    </row>
    <row r="4516" spans="5:12" ht="23.45" customHeight="1" x14ac:dyDescent="0.25">
      <c r="E4516"/>
      <c r="L4516"/>
    </row>
    <row r="4517" spans="5:12" ht="23.45" customHeight="1" x14ac:dyDescent="0.25">
      <c r="E4517"/>
      <c r="L4517"/>
    </row>
    <row r="4518" spans="5:12" ht="23.45" customHeight="1" x14ac:dyDescent="0.25">
      <c r="E4518"/>
      <c r="L4518"/>
    </row>
    <row r="4519" spans="5:12" ht="23.45" customHeight="1" x14ac:dyDescent="0.25">
      <c r="E4519"/>
      <c r="L4519"/>
    </row>
    <row r="4520" spans="5:12" ht="23.45" customHeight="1" x14ac:dyDescent="0.25">
      <c r="E4520"/>
      <c r="L4520"/>
    </row>
    <row r="4521" spans="5:12" ht="23.45" customHeight="1" x14ac:dyDescent="0.25">
      <c r="E4521"/>
      <c r="L4521"/>
    </row>
    <row r="4522" spans="5:12" ht="23.45" customHeight="1" x14ac:dyDescent="0.25">
      <c r="E4522"/>
      <c r="L4522"/>
    </row>
    <row r="4523" spans="5:12" ht="23.45" customHeight="1" x14ac:dyDescent="0.25">
      <c r="E4523"/>
      <c r="L4523"/>
    </row>
    <row r="4524" spans="5:12" ht="23.45" customHeight="1" x14ac:dyDescent="0.25">
      <c r="E4524"/>
      <c r="L4524"/>
    </row>
    <row r="4525" spans="5:12" ht="23.45" customHeight="1" x14ac:dyDescent="0.25">
      <c r="E4525"/>
      <c r="L4525"/>
    </row>
    <row r="4526" spans="5:12" ht="23.45" customHeight="1" x14ac:dyDescent="0.25">
      <c r="E4526"/>
      <c r="L4526"/>
    </row>
    <row r="4527" spans="5:12" ht="23.45" customHeight="1" x14ac:dyDescent="0.25">
      <c r="E4527"/>
      <c r="L4527"/>
    </row>
    <row r="4528" spans="5:12" ht="23.45" customHeight="1" x14ac:dyDescent="0.25">
      <c r="E4528"/>
      <c r="L4528"/>
    </row>
    <row r="4529" spans="5:12" ht="23.45" customHeight="1" x14ac:dyDescent="0.25">
      <c r="E4529"/>
      <c r="L4529"/>
    </row>
    <row r="4530" spans="5:12" ht="23.45" customHeight="1" x14ac:dyDescent="0.25">
      <c r="E4530"/>
      <c r="L4530"/>
    </row>
    <row r="4531" spans="5:12" ht="23.45" customHeight="1" x14ac:dyDescent="0.25">
      <c r="E4531"/>
      <c r="L4531"/>
    </row>
    <row r="4532" spans="5:12" ht="23.45" customHeight="1" x14ac:dyDescent="0.25">
      <c r="E4532"/>
      <c r="L4532"/>
    </row>
    <row r="4533" spans="5:12" ht="23.45" customHeight="1" x14ac:dyDescent="0.25">
      <c r="E4533"/>
      <c r="L4533"/>
    </row>
    <row r="4534" spans="5:12" ht="23.45" customHeight="1" x14ac:dyDescent="0.25">
      <c r="E4534"/>
      <c r="L4534"/>
    </row>
    <row r="4535" spans="5:12" ht="23.45" customHeight="1" x14ac:dyDescent="0.25">
      <c r="E4535"/>
      <c r="L4535"/>
    </row>
    <row r="4536" spans="5:12" ht="23.45" customHeight="1" x14ac:dyDescent="0.25">
      <c r="E4536"/>
      <c r="L4536"/>
    </row>
    <row r="4537" spans="5:12" ht="23.45" customHeight="1" x14ac:dyDescent="0.25">
      <c r="E4537"/>
      <c r="L4537"/>
    </row>
    <row r="4538" spans="5:12" ht="23.45" customHeight="1" x14ac:dyDescent="0.25">
      <c r="E4538"/>
      <c r="L4538"/>
    </row>
    <row r="4539" spans="5:12" ht="23.45" customHeight="1" x14ac:dyDescent="0.25">
      <c r="E4539"/>
      <c r="L4539"/>
    </row>
    <row r="4540" spans="5:12" ht="23.45" customHeight="1" x14ac:dyDescent="0.25">
      <c r="E4540"/>
      <c r="L4540"/>
    </row>
    <row r="4541" spans="5:12" ht="23.45" customHeight="1" x14ac:dyDescent="0.25">
      <c r="E4541"/>
      <c r="L4541"/>
    </row>
    <row r="4542" spans="5:12" ht="23.45" customHeight="1" x14ac:dyDescent="0.25">
      <c r="E4542"/>
      <c r="L4542"/>
    </row>
    <row r="4543" spans="5:12" ht="23.45" customHeight="1" x14ac:dyDescent="0.25">
      <c r="E4543"/>
      <c r="L4543"/>
    </row>
    <row r="4544" spans="5:12" ht="23.45" customHeight="1" x14ac:dyDescent="0.25">
      <c r="E4544"/>
      <c r="L4544"/>
    </row>
    <row r="4545" spans="5:12" ht="23.45" customHeight="1" x14ac:dyDescent="0.25">
      <c r="E4545"/>
      <c r="L4545"/>
    </row>
    <row r="4546" spans="5:12" ht="23.45" customHeight="1" x14ac:dyDescent="0.25">
      <c r="E4546"/>
      <c r="L4546"/>
    </row>
    <row r="4547" spans="5:12" ht="23.45" customHeight="1" x14ac:dyDescent="0.25">
      <c r="E4547"/>
      <c r="L4547"/>
    </row>
    <row r="4548" spans="5:12" ht="23.45" customHeight="1" x14ac:dyDescent="0.25">
      <c r="E4548"/>
      <c r="L4548"/>
    </row>
    <row r="4549" spans="5:12" ht="23.45" customHeight="1" x14ac:dyDescent="0.25">
      <c r="E4549"/>
      <c r="L4549"/>
    </row>
    <row r="4550" spans="5:12" ht="23.45" customHeight="1" x14ac:dyDescent="0.25">
      <c r="E4550"/>
      <c r="L4550"/>
    </row>
    <row r="4551" spans="5:12" ht="23.45" customHeight="1" x14ac:dyDescent="0.25">
      <c r="E4551"/>
      <c r="L4551"/>
    </row>
    <row r="4552" spans="5:12" ht="23.45" customHeight="1" x14ac:dyDescent="0.25">
      <c r="E4552"/>
      <c r="L4552"/>
    </row>
    <row r="4553" spans="5:12" ht="23.45" customHeight="1" x14ac:dyDescent="0.25">
      <c r="E4553"/>
      <c r="L4553"/>
    </row>
    <row r="4554" spans="5:12" ht="23.45" customHeight="1" x14ac:dyDescent="0.25">
      <c r="E4554"/>
      <c r="L4554"/>
    </row>
    <row r="4555" spans="5:12" ht="23.45" customHeight="1" x14ac:dyDescent="0.25">
      <c r="E4555"/>
      <c r="L4555"/>
    </row>
    <row r="4556" spans="5:12" ht="23.45" customHeight="1" x14ac:dyDescent="0.25">
      <c r="E4556"/>
      <c r="L4556"/>
    </row>
    <row r="4557" spans="5:12" ht="23.45" customHeight="1" x14ac:dyDescent="0.25">
      <c r="E4557"/>
      <c r="L4557"/>
    </row>
    <row r="4558" spans="5:12" ht="23.45" customHeight="1" x14ac:dyDescent="0.25">
      <c r="E4558"/>
      <c r="L4558"/>
    </row>
    <row r="4559" spans="5:12" ht="23.45" customHeight="1" x14ac:dyDescent="0.25">
      <c r="E4559"/>
      <c r="L4559"/>
    </row>
    <row r="4560" spans="5:12" ht="23.45" customHeight="1" x14ac:dyDescent="0.25">
      <c r="E4560"/>
      <c r="L4560"/>
    </row>
    <row r="4561" spans="5:12" ht="23.45" customHeight="1" x14ac:dyDescent="0.25">
      <c r="E4561"/>
      <c r="L4561"/>
    </row>
    <row r="4562" spans="5:12" ht="23.45" customHeight="1" x14ac:dyDescent="0.25">
      <c r="E4562"/>
      <c r="L4562"/>
    </row>
    <row r="4563" spans="5:12" ht="23.45" customHeight="1" x14ac:dyDescent="0.25">
      <c r="E4563"/>
      <c r="L4563"/>
    </row>
    <row r="4564" spans="5:12" ht="23.45" customHeight="1" x14ac:dyDescent="0.25">
      <c r="E4564"/>
      <c r="L4564"/>
    </row>
    <row r="4565" spans="5:12" ht="23.45" customHeight="1" x14ac:dyDescent="0.25">
      <c r="E4565"/>
      <c r="L4565"/>
    </row>
    <row r="4566" spans="5:12" ht="23.45" customHeight="1" x14ac:dyDescent="0.25">
      <c r="E4566"/>
      <c r="L4566"/>
    </row>
    <row r="4567" spans="5:12" ht="23.45" customHeight="1" x14ac:dyDescent="0.25">
      <c r="E4567"/>
      <c r="L4567"/>
    </row>
    <row r="4568" spans="5:12" ht="23.45" customHeight="1" x14ac:dyDescent="0.25">
      <c r="E4568"/>
      <c r="L4568"/>
    </row>
    <row r="4569" spans="5:12" ht="23.45" customHeight="1" x14ac:dyDescent="0.25">
      <c r="E4569"/>
      <c r="L4569"/>
    </row>
    <row r="4570" spans="5:12" ht="23.45" customHeight="1" x14ac:dyDescent="0.25">
      <c r="E4570"/>
      <c r="L4570"/>
    </row>
    <row r="4571" spans="5:12" ht="23.45" customHeight="1" x14ac:dyDescent="0.25">
      <c r="E4571"/>
      <c r="L4571"/>
    </row>
    <row r="4572" spans="5:12" ht="23.45" customHeight="1" x14ac:dyDescent="0.25">
      <c r="E4572"/>
      <c r="L4572"/>
    </row>
    <row r="4573" spans="5:12" ht="23.45" customHeight="1" x14ac:dyDescent="0.25">
      <c r="E4573"/>
      <c r="L4573"/>
    </row>
    <row r="4574" spans="5:12" ht="23.45" customHeight="1" x14ac:dyDescent="0.25">
      <c r="E4574"/>
      <c r="L4574"/>
    </row>
    <row r="4575" spans="5:12" ht="23.45" customHeight="1" x14ac:dyDescent="0.25">
      <c r="E4575"/>
      <c r="L4575"/>
    </row>
    <row r="4576" spans="5:12" ht="23.45" customHeight="1" x14ac:dyDescent="0.25">
      <c r="E4576"/>
      <c r="L4576"/>
    </row>
    <row r="4577" spans="5:12" ht="23.45" customHeight="1" x14ac:dyDescent="0.25">
      <c r="E4577"/>
      <c r="L4577"/>
    </row>
    <row r="4578" spans="5:12" ht="23.45" customHeight="1" x14ac:dyDescent="0.25">
      <c r="E4578"/>
      <c r="L4578"/>
    </row>
    <row r="4579" spans="5:12" ht="23.45" customHeight="1" x14ac:dyDescent="0.25">
      <c r="E4579"/>
      <c r="L4579"/>
    </row>
    <row r="4580" spans="5:12" ht="23.45" customHeight="1" x14ac:dyDescent="0.25">
      <c r="E4580"/>
      <c r="L4580"/>
    </row>
    <row r="4581" spans="5:12" ht="23.45" customHeight="1" x14ac:dyDescent="0.25">
      <c r="E4581"/>
      <c r="L4581"/>
    </row>
    <row r="4582" spans="5:12" ht="23.45" customHeight="1" x14ac:dyDescent="0.25">
      <c r="E4582"/>
      <c r="L4582"/>
    </row>
    <row r="4583" spans="5:12" ht="23.45" customHeight="1" x14ac:dyDescent="0.25">
      <c r="E4583"/>
      <c r="L4583"/>
    </row>
    <row r="4584" spans="5:12" ht="23.45" customHeight="1" x14ac:dyDescent="0.25">
      <c r="E4584"/>
      <c r="L4584"/>
    </row>
    <row r="4585" spans="5:12" ht="23.45" customHeight="1" x14ac:dyDescent="0.25">
      <c r="E4585"/>
      <c r="L4585"/>
    </row>
    <row r="4586" spans="5:12" ht="23.45" customHeight="1" x14ac:dyDescent="0.25">
      <c r="E4586"/>
      <c r="L4586"/>
    </row>
    <row r="4587" spans="5:12" ht="23.45" customHeight="1" x14ac:dyDescent="0.25">
      <c r="E4587"/>
      <c r="L4587"/>
    </row>
    <row r="4588" spans="5:12" ht="23.45" customHeight="1" x14ac:dyDescent="0.25">
      <c r="E4588"/>
      <c r="L4588"/>
    </row>
    <row r="4589" spans="5:12" ht="23.45" customHeight="1" x14ac:dyDescent="0.25">
      <c r="E4589"/>
      <c r="L4589"/>
    </row>
    <row r="4590" spans="5:12" ht="23.45" customHeight="1" x14ac:dyDescent="0.25">
      <c r="E4590"/>
      <c r="L4590"/>
    </row>
    <row r="4591" spans="5:12" ht="23.45" customHeight="1" x14ac:dyDescent="0.25">
      <c r="E4591"/>
      <c r="L4591"/>
    </row>
    <row r="4592" spans="5:12" ht="23.45" customHeight="1" x14ac:dyDescent="0.25">
      <c r="E4592"/>
      <c r="L4592"/>
    </row>
    <row r="4593" spans="5:12" ht="23.45" customHeight="1" x14ac:dyDescent="0.25">
      <c r="E4593"/>
      <c r="L4593"/>
    </row>
    <row r="4594" spans="5:12" ht="23.45" customHeight="1" x14ac:dyDescent="0.25">
      <c r="E4594"/>
      <c r="L4594"/>
    </row>
    <row r="4595" spans="5:12" ht="23.45" customHeight="1" x14ac:dyDescent="0.25">
      <c r="E4595"/>
      <c r="L4595"/>
    </row>
    <row r="4596" spans="5:12" ht="23.45" customHeight="1" x14ac:dyDescent="0.25">
      <c r="E4596"/>
      <c r="L4596"/>
    </row>
    <row r="4597" spans="5:12" ht="23.45" customHeight="1" x14ac:dyDescent="0.25">
      <c r="E4597"/>
      <c r="L4597"/>
    </row>
    <row r="4598" spans="5:12" ht="23.45" customHeight="1" x14ac:dyDescent="0.25">
      <c r="E4598"/>
      <c r="L4598"/>
    </row>
    <row r="4599" spans="5:12" ht="23.45" customHeight="1" x14ac:dyDescent="0.25">
      <c r="E4599"/>
      <c r="L4599"/>
    </row>
    <row r="4600" spans="5:12" ht="23.45" customHeight="1" x14ac:dyDescent="0.25">
      <c r="E4600"/>
      <c r="L4600"/>
    </row>
    <row r="4601" spans="5:12" ht="23.45" customHeight="1" x14ac:dyDescent="0.25">
      <c r="E4601"/>
      <c r="L4601"/>
    </row>
    <row r="4602" spans="5:12" ht="23.45" customHeight="1" x14ac:dyDescent="0.25">
      <c r="E4602"/>
      <c r="L4602"/>
    </row>
    <row r="4603" spans="5:12" ht="23.45" customHeight="1" x14ac:dyDescent="0.25">
      <c r="E4603"/>
      <c r="L4603"/>
    </row>
    <row r="4604" spans="5:12" ht="23.45" customHeight="1" x14ac:dyDescent="0.25">
      <c r="E4604"/>
      <c r="L4604"/>
    </row>
    <row r="4605" spans="5:12" ht="23.45" customHeight="1" x14ac:dyDescent="0.25">
      <c r="E4605"/>
      <c r="L4605"/>
    </row>
    <row r="4606" spans="5:12" ht="23.45" customHeight="1" x14ac:dyDescent="0.25">
      <c r="E4606"/>
      <c r="L4606"/>
    </row>
    <row r="4607" spans="5:12" ht="23.45" customHeight="1" x14ac:dyDescent="0.25">
      <c r="E4607"/>
      <c r="L4607"/>
    </row>
    <row r="4608" spans="5:12" ht="23.45" customHeight="1" x14ac:dyDescent="0.25">
      <c r="E4608"/>
      <c r="L4608"/>
    </row>
    <row r="4609" spans="5:12" ht="23.45" customHeight="1" x14ac:dyDescent="0.25">
      <c r="E4609"/>
      <c r="L4609"/>
    </row>
    <row r="4610" spans="5:12" ht="23.45" customHeight="1" x14ac:dyDescent="0.25">
      <c r="E4610"/>
      <c r="L4610"/>
    </row>
    <row r="4611" spans="5:12" ht="23.45" customHeight="1" x14ac:dyDescent="0.25">
      <c r="E4611"/>
      <c r="L4611"/>
    </row>
    <row r="4612" spans="5:12" ht="23.45" customHeight="1" x14ac:dyDescent="0.25">
      <c r="E4612"/>
      <c r="L4612"/>
    </row>
    <row r="4613" spans="5:12" ht="23.45" customHeight="1" x14ac:dyDescent="0.25">
      <c r="E4613"/>
      <c r="L4613"/>
    </row>
    <row r="4614" spans="5:12" ht="23.45" customHeight="1" x14ac:dyDescent="0.25">
      <c r="E4614"/>
      <c r="L4614"/>
    </row>
    <row r="4615" spans="5:12" ht="23.45" customHeight="1" x14ac:dyDescent="0.25">
      <c r="E4615"/>
      <c r="L4615"/>
    </row>
    <row r="4616" spans="5:12" ht="23.45" customHeight="1" x14ac:dyDescent="0.25">
      <c r="E4616"/>
      <c r="L4616"/>
    </row>
    <row r="4617" spans="5:12" ht="23.45" customHeight="1" x14ac:dyDescent="0.25">
      <c r="E4617"/>
      <c r="L4617"/>
    </row>
    <row r="4618" spans="5:12" ht="23.45" customHeight="1" x14ac:dyDescent="0.25">
      <c r="E4618"/>
      <c r="L4618"/>
    </row>
    <row r="4619" spans="5:12" ht="23.45" customHeight="1" x14ac:dyDescent="0.25">
      <c r="E4619"/>
      <c r="L4619"/>
    </row>
    <row r="4620" spans="5:12" ht="23.45" customHeight="1" x14ac:dyDescent="0.25">
      <c r="E4620"/>
      <c r="L4620"/>
    </row>
    <row r="4621" spans="5:12" ht="23.45" customHeight="1" x14ac:dyDescent="0.25">
      <c r="E4621"/>
      <c r="L4621"/>
    </row>
    <row r="4622" spans="5:12" ht="23.45" customHeight="1" x14ac:dyDescent="0.25">
      <c r="E4622"/>
      <c r="L4622"/>
    </row>
    <row r="4623" spans="5:12" ht="23.45" customHeight="1" x14ac:dyDescent="0.25">
      <c r="E4623"/>
      <c r="L4623"/>
    </row>
    <row r="4624" spans="5:12" ht="23.45" customHeight="1" x14ac:dyDescent="0.25">
      <c r="E4624"/>
      <c r="L4624"/>
    </row>
    <row r="4625" spans="5:12" ht="23.45" customHeight="1" x14ac:dyDescent="0.25">
      <c r="E4625"/>
      <c r="L4625"/>
    </row>
    <row r="4626" spans="5:12" ht="23.45" customHeight="1" x14ac:dyDescent="0.25">
      <c r="E4626"/>
      <c r="L4626"/>
    </row>
    <row r="4627" spans="5:12" ht="23.45" customHeight="1" x14ac:dyDescent="0.25">
      <c r="E4627"/>
      <c r="L4627"/>
    </row>
    <row r="4628" spans="5:12" ht="23.45" customHeight="1" x14ac:dyDescent="0.25">
      <c r="E4628"/>
      <c r="L4628"/>
    </row>
    <row r="4629" spans="5:12" ht="23.45" customHeight="1" x14ac:dyDescent="0.25">
      <c r="E4629"/>
      <c r="L4629"/>
    </row>
    <row r="4630" spans="5:12" ht="23.45" customHeight="1" x14ac:dyDescent="0.25">
      <c r="E4630"/>
      <c r="L4630"/>
    </row>
    <row r="4631" spans="5:12" ht="23.45" customHeight="1" x14ac:dyDescent="0.25">
      <c r="E4631"/>
      <c r="L4631"/>
    </row>
    <row r="4632" spans="5:12" ht="23.45" customHeight="1" x14ac:dyDescent="0.25">
      <c r="E4632"/>
      <c r="L4632"/>
    </row>
    <row r="4633" spans="5:12" ht="23.45" customHeight="1" x14ac:dyDescent="0.25">
      <c r="E4633"/>
      <c r="L4633"/>
    </row>
    <row r="4634" spans="5:12" ht="23.45" customHeight="1" x14ac:dyDescent="0.25">
      <c r="E4634"/>
      <c r="L4634"/>
    </row>
    <row r="4635" spans="5:12" ht="23.45" customHeight="1" x14ac:dyDescent="0.25">
      <c r="E4635"/>
      <c r="L4635"/>
    </row>
    <row r="4636" spans="5:12" ht="23.45" customHeight="1" x14ac:dyDescent="0.25">
      <c r="E4636"/>
      <c r="L4636"/>
    </row>
    <row r="4637" spans="5:12" ht="23.45" customHeight="1" x14ac:dyDescent="0.25">
      <c r="E4637"/>
      <c r="L4637"/>
    </row>
    <row r="4638" spans="5:12" ht="23.45" customHeight="1" x14ac:dyDescent="0.25">
      <c r="E4638"/>
      <c r="L4638"/>
    </row>
    <row r="4639" spans="5:12" ht="23.45" customHeight="1" x14ac:dyDescent="0.25">
      <c r="E4639"/>
      <c r="L4639"/>
    </row>
    <row r="4640" spans="5:12" ht="23.45" customHeight="1" x14ac:dyDescent="0.25">
      <c r="E4640"/>
      <c r="L4640"/>
    </row>
    <row r="4641" spans="5:12" ht="23.45" customHeight="1" x14ac:dyDescent="0.25">
      <c r="E4641"/>
      <c r="L4641"/>
    </row>
    <row r="4642" spans="5:12" ht="23.45" customHeight="1" x14ac:dyDescent="0.25">
      <c r="E4642"/>
      <c r="L4642"/>
    </row>
    <row r="4643" spans="5:12" ht="23.45" customHeight="1" x14ac:dyDescent="0.25">
      <c r="E4643"/>
      <c r="L4643"/>
    </row>
    <row r="4644" spans="5:12" ht="23.45" customHeight="1" x14ac:dyDescent="0.25">
      <c r="E4644"/>
      <c r="L4644"/>
    </row>
    <row r="4645" spans="5:12" ht="23.45" customHeight="1" x14ac:dyDescent="0.25">
      <c r="E4645"/>
      <c r="L4645"/>
    </row>
    <row r="4646" spans="5:12" ht="23.45" customHeight="1" x14ac:dyDescent="0.25">
      <c r="E4646"/>
      <c r="L4646"/>
    </row>
    <row r="4647" spans="5:12" ht="23.45" customHeight="1" x14ac:dyDescent="0.25">
      <c r="E4647"/>
      <c r="L4647"/>
    </row>
    <row r="4648" spans="5:12" ht="23.45" customHeight="1" x14ac:dyDescent="0.25">
      <c r="E4648"/>
      <c r="L4648"/>
    </row>
    <row r="4649" spans="5:12" ht="23.45" customHeight="1" x14ac:dyDescent="0.25">
      <c r="E4649"/>
      <c r="L4649"/>
    </row>
    <row r="4650" spans="5:12" ht="23.45" customHeight="1" x14ac:dyDescent="0.25">
      <c r="E4650"/>
      <c r="L4650"/>
    </row>
    <row r="4651" spans="5:12" ht="23.45" customHeight="1" x14ac:dyDescent="0.25">
      <c r="E4651"/>
      <c r="L4651"/>
    </row>
    <row r="4652" spans="5:12" ht="23.45" customHeight="1" x14ac:dyDescent="0.25">
      <c r="E4652"/>
      <c r="L4652"/>
    </row>
    <row r="4653" spans="5:12" ht="23.45" customHeight="1" x14ac:dyDescent="0.25">
      <c r="E4653"/>
      <c r="L4653"/>
    </row>
    <row r="4654" spans="5:12" ht="23.45" customHeight="1" x14ac:dyDescent="0.25">
      <c r="E4654"/>
      <c r="L4654"/>
    </row>
    <row r="4655" spans="5:12" ht="23.45" customHeight="1" x14ac:dyDescent="0.25">
      <c r="E4655"/>
      <c r="L4655"/>
    </row>
    <row r="4656" spans="5:12" ht="23.45" customHeight="1" x14ac:dyDescent="0.25">
      <c r="E4656"/>
      <c r="L4656"/>
    </row>
    <row r="4657" spans="5:12" ht="23.45" customHeight="1" x14ac:dyDescent="0.25">
      <c r="E4657"/>
      <c r="L4657"/>
    </row>
    <row r="4658" spans="5:12" ht="23.45" customHeight="1" x14ac:dyDescent="0.25">
      <c r="E4658"/>
      <c r="L4658"/>
    </row>
    <row r="4659" spans="5:12" ht="23.45" customHeight="1" x14ac:dyDescent="0.25">
      <c r="E4659"/>
      <c r="L4659"/>
    </row>
    <row r="4660" spans="5:12" ht="23.45" customHeight="1" x14ac:dyDescent="0.25">
      <c r="E4660"/>
      <c r="L4660"/>
    </row>
    <row r="4661" spans="5:12" ht="23.45" customHeight="1" x14ac:dyDescent="0.25">
      <c r="E4661"/>
      <c r="L4661"/>
    </row>
    <row r="4662" spans="5:12" ht="23.45" customHeight="1" x14ac:dyDescent="0.25">
      <c r="E4662"/>
      <c r="L4662"/>
    </row>
    <row r="4663" spans="5:12" ht="23.45" customHeight="1" x14ac:dyDescent="0.25">
      <c r="E4663"/>
      <c r="L4663"/>
    </row>
    <row r="4664" spans="5:12" ht="23.45" customHeight="1" x14ac:dyDescent="0.25">
      <c r="E4664"/>
      <c r="L4664"/>
    </row>
    <row r="4665" spans="5:12" ht="23.45" customHeight="1" x14ac:dyDescent="0.25">
      <c r="E4665"/>
      <c r="L4665"/>
    </row>
    <row r="4666" spans="5:12" ht="23.45" customHeight="1" x14ac:dyDescent="0.25">
      <c r="E4666"/>
      <c r="L4666"/>
    </row>
    <row r="4667" spans="5:12" ht="23.45" customHeight="1" x14ac:dyDescent="0.25">
      <c r="E4667"/>
      <c r="L4667"/>
    </row>
    <row r="4668" spans="5:12" ht="23.45" customHeight="1" x14ac:dyDescent="0.25">
      <c r="E4668"/>
      <c r="L4668"/>
    </row>
    <row r="4669" spans="5:12" ht="23.45" customHeight="1" x14ac:dyDescent="0.25">
      <c r="E4669"/>
      <c r="L4669"/>
    </row>
    <row r="4670" spans="5:12" ht="23.45" customHeight="1" x14ac:dyDescent="0.25">
      <c r="E4670"/>
      <c r="L4670"/>
    </row>
    <row r="4671" spans="5:12" ht="23.45" customHeight="1" x14ac:dyDescent="0.25">
      <c r="E4671"/>
      <c r="L4671"/>
    </row>
    <row r="4672" spans="5:12" ht="23.45" customHeight="1" x14ac:dyDescent="0.25">
      <c r="E4672"/>
      <c r="L4672"/>
    </row>
    <row r="4673" spans="5:12" ht="23.45" customHeight="1" x14ac:dyDescent="0.25">
      <c r="E4673"/>
      <c r="L4673"/>
    </row>
    <row r="4674" spans="5:12" ht="23.45" customHeight="1" x14ac:dyDescent="0.25">
      <c r="E4674"/>
      <c r="L4674"/>
    </row>
    <row r="4675" spans="5:12" ht="23.45" customHeight="1" x14ac:dyDescent="0.25">
      <c r="E4675"/>
      <c r="L4675"/>
    </row>
    <row r="4676" spans="5:12" ht="23.45" customHeight="1" x14ac:dyDescent="0.25">
      <c r="E4676"/>
      <c r="L4676"/>
    </row>
    <row r="4677" spans="5:12" ht="23.45" customHeight="1" x14ac:dyDescent="0.25">
      <c r="E4677"/>
      <c r="L4677"/>
    </row>
    <row r="4678" spans="5:12" ht="23.45" customHeight="1" x14ac:dyDescent="0.25">
      <c r="E4678"/>
      <c r="L4678"/>
    </row>
    <row r="4679" spans="5:12" ht="23.45" customHeight="1" x14ac:dyDescent="0.25">
      <c r="E4679"/>
      <c r="L4679"/>
    </row>
    <row r="4680" spans="5:12" ht="23.45" customHeight="1" x14ac:dyDescent="0.25">
      <c r="E4680"/>
      <c r="L4680"/>
    </row>
    <row r="4681" spans="5:12" ht="23.45" customHeight="1" x14ac:dyDescent="0.25">
      <c r="E4681"/>
      <c r="L4681"/>
    </row>
    <row r="4682" spans="5:12" ht="23.45" customHeight="1" x14ac:dyDescent="0.25">
      <c r="E4682"/>
      <c r="L4682"/>
    </row>
    <row r="4683" spans="5:12" ht="23.45" customHeight="1" x14ac:dyDescent="0.25">
      <c r="E4683"/>
      <c r="L4683"/>
    </row>
    <row r="4684" spans="5:12" ht="23.45" customHeight="1" x14ac:dyDescent="0.25">
      <c r="E4684"/>
      <c r="L4684"/>
    </row>
    <row r="4685" spans="5:12" ht="23.45" customHeight="1" x14ac:dyDescent="0.25">
      <c r="E4685"/>
      <c r="L4685"/>
    </row>
    <row r="4686" spans="5:12" ht="23.45" customHeight="1" x14ac:dyDescent="0.25">
      <c r="E4686"/>
      <c r="L4686"/>
    </row>
    <row r="4687" spans="5:12" ht="23.45" customHeight="1" x14ac:dyDescent="0.25">
      <c r="E4687"/>
      <c r="L4687"/>
    </row>
    <row r="4688" spans="5:12" ht="23.45" customHeight="1" x14ac:dyDescent="0.25">
      <c r="E4688"/>
      <c r="L4688"/>
    </row>
    <row r="4689" spans="5:12" ht="23.45" customHeight="1" x14ac:dyDescent="0.25">
      <c r="E4689"/>
      <c r="L4689"/>
    </row>
    <row r="4690" spans="5:12" ht="23.45" customHeight="1" x14ac:dyDescent="0.25">
      <c r="E4690"/>
      <c r="L4690"/>
    </row>
    <row r="4691" spans="5:12" ht="23.45" customHeight="1" x14ac:dyDescent="0.25">
      <c r="E4691"/>
      <c r="L4691"/>
    </row>
    <row r="4692" spans="5:12" ht="23.45" customHeight="1" x14ac:dyDescent="0.25">
      <c r="E4692"/>
      <c r="L4692"/>
    </row>
    <row r="4693" spans="5:12" ht="23.45" customHeight="1" x14ac:dyDescent="0.25">
      <c r="E4693"/>
      <c r="L4693"/>
    </row>
    <row r="4694" spans="5:12" ht="23.45" customHeight="1" x14ac:dyDescent="0.25">
      <c r="E4694"/>
      <c r="L4694"/>
    </row>
    <row r="4695" spans="5:12" ht="23.45" customHeight="1" x14ac:dyDescent="0.25">
      <c r="E4695"/>
      <c r="L4695"/>
    </row>
    <row r="4696" spans="5:12" ht="23.45" customHeight="1" x14ac:dyDescent="0.25">
      <c r="E4696"/>
      <c r="L4696"/>
    </row>
    <row r="4697" spans="5:12" ht="23.45" customHeight="1" x14ac:dyDescent="0.25">
      <c r="E4697"/>
      <c r="L4697"/>
    </row>
    <row r="4698" spans="5:12" ht="23.45" customHeight="1" x14ac:dyDescent="0.25">
      <c r="E4698"/>
      <c r="L4698"/>
    </row>
    <row r="4699" spans="5:12" ht="23.45" customHeight="1" x14ac:dyDescent="0.25">
      <c r="E4699"/>
      <c r="L4699"/>
    </row>
    <row r="4700" spans="5:12" ht="23.45" customHeight="1" x14ac:dyDescent="0.25">
      <c r="E4700"/>
      <c r="L4700"/>
    </row>
    <row r="4701" spans="5:12" ht="23.45" customHeight="1" x14ac:dyDescent="0.25">
      <c r="E4701"/>
      <c r="L4701"/>
    </row>
    <row r="4702" spans="5:12" ht="23.45" customHeight="1" x14ac:dyDescent="0.25">
      <c r="E4702"/>
      <c r="L4702"/>
    </row>
    <row r="4703" spans="5:12" ht="23.45" customHeight="1" x14ac:dyDescent="0.25">
      <c r="E4703"/>
      <c r="L4703"/>
    </row>
    <row r="4704" spans="5:12" ht="23.45" customHeight="1" x14ac:dyDescent="0.25">
      <c r="E4704"/>
      <c r="L4704"/>
    </row>
    <row r="4705" spans="5:12" ht="23.45" customHeight="1" x14ac:dyDescent="0.25">
      <c r="E4705"/>
      <c r="L4705"/>
    </row>
    <row r="4706" spans="5:12" ht="23.45" customHeight="1" x14ac:dyDescent="0.25">
      <c r="E4706"/>
      <c r="L4706"/>
    </row>
    <row r="4707" spans="5:12" ht="23.45" customHeight="1" x14ac:dyDescent="0.25">
      <c r="E4707"/>
      <c r="L4707"/>
    </row>
    <row r="4708" spans="5:12" ht="23.45" customHeight="1" x14ac:dyDescent="0.25">
      <c r="E4708"/>
      <c r="L4708"/>
    </row>
    <row r="4709" spans="5:12" ht="23.45" customHeight="1" x14ac:dyDescent="0.25">
      <c r="E4709"/>
      <c r="L4709"/>
    </row>
    <row r="4710" spans="5:12" ht="23.45" customHeight="1" x14ac:dyDescent="0.25">
      <c r="E4710"/>
      <c r="L4710"/>
    </row>
    <row r="4711" spans="5:12" ht="23.45" customHeight="1" x14ac:dyDescent="0.25">
      <c r="E4711"/>
      <c r="L4711"/>
    </row>
    <row r="4712" spans="5:12" ht="23.45" customHeight="1" x14ac:dyDescent="0.25">
      <c r="E4712"/>
      <c r="L4712"/>
    </row>
    <row r="4713" spans="5:12" ht="23.45" customHeight="1" x14ac:dyDescent="0.25">
      <c r="E4713"/>
      <c r="L4713"/>
    </row>
    <row r="4714" spans="5:12" ht="23.45" customHeight="1" x14ac:dyDescent="0.25">
      <c r="E4714"/>
      <c r="L4714"/>
    </row>
    <row r="4715" spans="5:12" ht="23.45" customHeight="1" x14ac:dyDescent="0.25">
      <c r="E4715"/>
      <c r="L4715"/>
    </row>
    <row r="4716" spans="5:12" ht="23.45" customHeight="1" x14ac:dyDescent="0.25">
      <c r="E4716"/>
      <c r="L4716"/>
    </row>
    <row r="4717" spans="5:12" ht="23.45" customHeight="1" x14ac:dyDescent="0.25">
      <c r="E4717"/>
      <c r="L4717"/>
    </row>
    <row r="4718" spans="5:12" ht="23.45" customHeight="1" x14ac:dyDescent="0.25">
      <c r="E4718"/>
      <c r="L4718"/>
    </row>
    <row r="4719" spans="5:12" ht="23.45" customHeight="1" x14ac:dyDescent="0.25">
      <c r="E4719"/>
      <c r="L4719"/>
    </row>
    <row r="4720" spans="5:12" ht="23.45" customHeight="1" x14ac:dyDescent="0.25">
      <c r="E4720"/>
      <c r="L4720"/>
    </row>
    <row r="4721" spans="5:12" ht="23.45" customHeight="1" x14ac:dyDescent="0.25">
      <c r="E4721"/>
      <c r="L4721"/>
    </row>
    <row r="4722" spans="5:12" ht="23.45" customHeight="1" x14ac:dyDescent="0.25">
      <c r="E4722"/>
      <c r="L4722"/>
    </row>
    <row r="4723" spans="5:12" ht="23.45" customHeight="1" x14ac:dyDescent="0.25">
      <c r="E4723"/>
      <c r="L4723"/>
    </row>
    <row r="4724" spans="5:12" ht="23.45" customHeight="1" x14ac:dyDescent="0.25">
      <c r="E4724"/>
      <c r="L4724"/>
    </row>
    <row r="4725" spans="5:12" ht="23.45" customHeight="1" x14ac:dyDescent="0.25">
      <c r="E4725"/>
      <c r="L4725"/>
    </row>
    <row r="4726" spans="5:12" ht="23.45" customHeight="1" x14ac:dyDescent="0.25">
      <c r="E4726"/>
      <c r="L4726"/>
    </row>
    <row r="4727" spans="5:12" ht="23.45" customHeight="1" x14ac:dyDescent="0.25">
      <c r="E4727"/>
      <c r="L4727"/>
    </row>
    <row r="4728" spans="5:12" ht="23.45" customHeight="1" x14ac:dyDescent="0.25">
      <c r="E4728"/>
      <c r="L4728"/>
    </row>
    <row r="4729" spans="5:12" ht="23.45" customHeight="1" x14ac:dyDescent="0.25">
      <c r="E4729"/>
      <c r="L4729"/>
    </row>
    <row r="4730" spans="5:12" ht="23.45" customHeight="1" x14ac:dyDescent="0.25">
      <c r="E4730"/>
      <c r="L4730"/>
    </row>
    <row r="4731" spans="5:12" ht="23.45" customHeight="1" x14ac:dyDescent="0.25">
      <c r="E4731"/>
      <c r="L4731"/>
    </row>
    <row r="4732" spans="5:12" ht="23.45" customHeight="1" x14ac:dyDescent="0.25">
      <c r="E4732"/>
      <c r="L4732"/>
    </row>
    <row r="4733" spans="5:12" ht="23.45" customHeight="1" x14ac:dyDescent="0.25">
      <c r="E4733"/>
      <c r="L4733"/>
    </row>
    <row r="4734" spans="5:12" ht="23.45" customHeight="1" x14ac:dyDescent="0.25">
      <c r="E4734"/>
      <c r="L4734"/>
    </row>
    <row r="4735" spans="5:12" ht="23.45" customHeight="1" x14ac:dyDescent="0.25">
      <c r="E4735"/>
      <c r="L4735"/>
    </row>
    <row r="4736" spans="5:12" ht="23.45" customHeight="1" x14ac:dyDescent="0.25">
      <c r="E4736"/>
      <c r="L4736"/>
    </row>
    <row r="4737" spans="5:12" ht="23.45" customHeight="1" x14ac:dyDescent="0.25">
      <c r="E4737"/>
      <c r="L4737"/>
    </row>
    <row r="4738" spans="5:12" ht="23.45" customHeight="1" x14ac:dyDescent="0.25">
      <c r="E4738"/>
      <c r="L4738"/>
    </row>
    <row r="4739" spans="5:12" ht="23.45" customHeight="1" x14ac:dyDescent="0.25">
      <c r="E4739"/>
      <c r="L4739"/>
    </row>
    <row r="4740" spans="5:12" ht="23.45" customHeight="1" x14ac:dyDescent="0.25">
      <c r="E4740"/>
      <c r="L4740"/>
    </row>
    <row r="4741" spans="5:12" ht="23.45" customHeight="1" x14ac:dyDescent="0.25">
      <c r="E4741"/>
      <c r="L4741"/>
    </row>
    <row r="4742" spans="5:12" ht="23.45" customHeight="1" x14ac:dyDescent="0.25">
      <c r="E4742"/>
      <c r="L4742"/>
    </row>
    <row r="4743" spans="5:12" ht="23.45" customHeight="1" x14ac:dyDescent="0.25">
      <c r="E4743"/>
      <c r="L4743"/>
    </row>
    <row r="4744" spans="5:12" ht="23.45" customHeight="1" x14ac:dyDescent="0.25">
      <c r="E4744"/>
      <c r="L4744"/>
    </row>
    <row r="4745" spans="5:12" ht="23.45" customHeight="1" x14ac:dyDescent="0.25">
      <c r="E4745"/>
      <c r="L4745"/>
    </row>
    <row r="4746" spans="5:12" ht="23.45" customHeight="1" x14ac:dyDescent="0.25">
      <c r="E4746"/>
      <c r="L4746"/>
    </row>
    <row r="4747" spans="5:12" ht="23.45" customHeight="1" x14ac:dyDescent="0.25">
      <c r="E4747"/>
      <c r="L4747"/>
    </row>
    <row r="4748" spans="5:12" ht="23.45" customHeight="1" x14ac:dyDescent="0.25">
      <c r="E4748"/>
      <c r="L4748"/>
    </row>
    <row r="4749" spans="5:12" ht="23.45" customHeight="1" x14ac:dyDescent="0.25">
      <c r="E4749"/>
      <c r="L4749"/>
    </row>
    <row r="4750" spans="5:12" ht="23.45" customHeight="1" x14ac:dyDescent="0.25">
      <c r="E4750"/>
      <c r="L4750"/>
    </row>
    <row r="4751" spans="5:12" ht="23.45" customHeight="1" x14ac:dyDescent="0.25">
      <c r="E4751"/>
      <c r="L4751"/>
    </row>
    <row r="4752" spans="5:12" ht="23.45" customHeight="1" x14ac:dyDescent="0.25">
      <c r="E4752"/>
      <c r="L4752"/>
    </row>
    <row r="4753" spans="5:12" ht="23.45" customHeight="1" x14ac:dyDescent="0.25">
      <c r="E4753"/>
      <c r="L4753"/>
    </row>
    <row r="4754" spans="5:12" ht="23.45" customHeight="1" x14ac:dyDescent="0.25">
      <c r="E4754"/>
      <c r="L4754"/>
    </row>
    <row r="4755" spans="5:12" ht="23.45" customHeight="1" x14ac:dyDescent="0.25">
      <c r="E4755"/>
      <c r="L4755"/>
    </row>
    <row r="4756" spans="5:12" ht="23.45" customHeight="1" x14ac:dyDescent="0.25">
      <c r="E4756"/>
      <c r="L4756"/>
    </row>
    <row r="4757" spans="5:12" ht="23.45" customHeight="1" x14ac:dyDescent="0.25">
      <c r="E4757"/>
      <c r="L4757"/>
    </row>
    <row r="4758" spans="5:12" ht="23.45" customHeight="1" x14ac:dyDescent="0.25">
      <c r="E4758"/>
      <c r="L4758"/>
    </row>
    <row r="4759" spans="5:12" ht="23.45" customHeight="1" x14ac:dyDescent="0.25">
      <c r="E4759"/>
      <c r="L4759"/>
    </row>
    <row r="4760" spans="5:12" ht="23.45" customHeight="1" x14ac:dyDescent="0.25">
      <c r="E4760"/>
      <c r="L4760"/>
    </row>
    <row r="4761" spans="5:12" ht="23.45" customHeight="1" x14ac:dyDescent="0.25">
      <c r="E4761"/>
      <c r="L4761"/>
    </row>
    <row r="4762" spans="5:12" ht="23.45" customHeight="1" x14ac:dyDescent="0.25">
      <c r="E4762"/>
      <c r="L4762"/>
    </row>
    <row r="4763" spans="5:12" ht="23.45" customHeight="1" x14ac:dyDescent="0.25">
      <c r="E4763"/>
      <c r="L4763"/>
    </row>
    <row r="4764" spans="5:12" ht="23.45" customHeight="1" x14ac:dyDescent="0.25">
      <c r="E4764"/>
      <c r="L4764"/>
    </row>
    <row r="4765" spans="5:12" ht="23.45" customHeight="1" x14ac:dyDescent="0.25">
      <c r="E4765"/>
      <c r="L4765"/>
    </row>
    <row r="4766" spans="5:12" ht="23.45" customHeight="1" x14ac:dyDescent="0.25">
      <c r="E4766"/>
      <c r="L4766"/>
    </row>
    <row r="4767" spans="5:12" ht="23.45" customHeight="1" x14ac:dyDescent="0.25">
      <c r="E4767"/>
      <c r="L4767"/>
    </row>
    <row r="4768" spans="5:12" ht="23.45" customHeight="1" x14ac:dyDescent="0.25">
      <c r="E4768"/>
      <c r="L4768"/>
    </row>
    <row r="4769" spans="5:12" ht="23.45" customHeight="1" x14ac:dyDescent="0.25">
      <c r="E4769"/>
      <c r="L4769"/>
    </row>
    <row r="4770" spans="5:12" ht="23.45" customHeight="1" x14ac:dyDescent="0.25">
      <c r="E4770"/>
      <c r="L4770"/>
    </row>
    <row r="4771" spans="5:12" ht="23.45" customHeight="1" x14ac:dyDescent="0.25">
      <c r="E4771"/>
      <c r="L4771"/>
    </row>
    <row r="4772" spans="5:12" ht="23.45" customHeight="1" x14ac:dyDescent="0.25">
      <c r="E4772"/>
      <c r="L4772"/>
    </row>
    <row r="4773" spans="5:12" ht="23.45" customHeight="1" x14ac:dyDescent="0.25">
      <c r="E4773"/>
      <c r="L4773"/>
    </row>
    <row r="4774" spans="5:12" ht="23.45" customHeight="1" x14ac:dyDescent="0.25">
      <c r="E4774"/>
      <c r="L4774"/>
    </row>
    <row r="4775" spans="5:12" ht="23.45" customHeight="1" x14ac:dyDescent="0.25">
      <c r="E4775"/>
      <c r="L4775"/>
    </row>
    <row r="4776" spans="5:12" ht="23.45" customHeight="1" x14ac:dyDescent="0.25">
      <c r="E4776"/>
      <c r="L4776"/>
    </row>
    <row r="4777" spans="5:12" ht="23.45" customHeight="1" x14ac:dyDescent="0.25">
      <c r="E4777"/>
      <c r="L4777"/>
    </row>
    <row r="4778" spans="5:12" ht="23.45" customHeight="1" x14ac:dyDescent="0.25">
      <c r="E4778"/>
      <c r="L4778"/>
    </row>
    <row r="4779" spans="5:12" ht="23.45" customHeight="1" x14ac:dyDescent="0.25">
      <c r="E4779"/>
      <c r="L4779"/>
    </row>
    <row r="4780" spans="5:12" ht="23.45" customHeight="1" x14ac:dyDescent="0.25">
      <c r="E4780"/>
      <c r="L4780"/>
    </row>
    <row r="4781" spans="5:12" ht="23.45" customHeight="1" x14ac:dyDescent="0.25">
      <c r="E4781"/>
      <c r="L4781"/>
    </row>
    <row r="4782" spans="5:12" ht="23.45" customHeight="1" x14ac:dyDescent="0.25">
      <c r="E4782"/>
      <c r="L4782"/>
    </row>
    <row r="4783" spans="5:12" ht="23.45" customHeight="1" x14ac:dyDescent="0.25">
      <c r="E4783"/>
      <c r="L4783"/>
    </row>
    <row r="4784" spans="5:12" ht="23.45" customHeight="1" x14ac:dyDescent="0.25">
      <c r="E4784"/>
      <c r="L4784"/>
    </row>
    <row r="4785" spans="5:12" ht="23.45" customHeight="1" x14ac:dyDescent="0.25">
      <c r="E4785"/>
      <c r="L4785"/>
    </row>
    <row r="4786" spans="5:12" ht="23.45" customHeight="1" x14ac:dyDescent="0.25">
      <c r="E4786"/>
      <c r="L4786"/>
    </row>
    <row r="4787" spans="5:12" ht="23.45" customHeight="1" x14ac:dyDescent="0.25">
      <c r="E4787"/>
      <c r="L4787"/>
    </row>
    <row r="4788" spans="5:12" ht="23.45" customHeight="1" x14ac:dyDescent="0.25">
      <c r="E4788"/>
      <c r="L4788"/>
    </row>
    <row r="4789" spans="5:12" ht="23.45" customHeight="1" x14ac:dyDescent="0.25">
      <c r="E4789"/>
      <c r="L4789"/>
    </row>
    <row r="4790" spans="5:12" ht="23.45" customHeight="1" x14ac:dyDescent="0.25">
      <c r="E4790"/>
      <c r="L4790"/>
    </row>
    <row r="4791" spans="5:12" ht="23.45" customHeight="1" x14ac:dyDescent="0.25">
      <c r="E4791"/>
      <c r="L4791"/>
    </row>
    <row r="4792" spans="5:12" ht="23.45" customHeight="1" x14ac:dyDescent="0.25">
      <c r="E4792"/>
      <c r="L4792"/>
    </row>
    <row r="4793" spans="5:12" ht="23.45" customHeight="1" x14ac:dyDescent="0.25">
      <c r="E4793"/>
      <c r="L4793"/>
    </row>
    <row r="4794" spans="5:12" ht="23.45" customHeight="1" x14ac:dyDescent="0.25">
      <c r="E4794"/>
      <c r="L4794"/>
    </row>
    <row r="4795" spans="5:12" ht="23.45" customHeight="1" x14ac:dyDescent="0.25">
      <c r="E4795"/>
      <c r="L4795"/>
    </row>
    <row r="4796" spans="5:12" ht="23.45" customHeight="1" x14ac:dyDescent="0.25">
      <c r="E4796"/>
      <c r="L4796"/>
    </row>
    <row r="4797" spans="5:12" ht="23.45" customHeight="1" x14ac:dyDescent="0.25">
      <c r="E4797"/>
      <c r="L4797"/>
    </row>
    <row r="4798" spans="5:12" ht="23.45" customHeight="1" x14ac:dyDescent="0.25">
      <c r="E4798"/>
      <c r="L4798"/>
    </row>
    <row r="4799" spans="5:12" ht="23.45" customHeight="1" x14ac:dyDescent="0.25">
      <c r="E4799"/>
      <c r="L4799"/>
    </row>
    <row r="4800" spans="5:12" ht="23.45" customHeight="1" x14ac:dyDescent="0.25">
      <c r="E4800"/>
      <c r="L4800"/>
    </row>
    <row r="4801" spans="5:12" ht="23.45" customHeight="1" x14ac:dyDescent="0.25">
      <c r="E4801"/>
      <c r="L4801"/>
    </row>
    <row r="4802" spans="5:12" ht="23.45" customHeight="1" x14ac:dyDescent="0.25">
      <c r="E4802"/>
      <c r="L4802"/>
    </row>
    <row r="4803" spans="5:12" ht="23.45" customHeight="1" x14ac:dyDescent="0.25">
      <c r="E4803"/>
      <c r="L4803"/>
    </row>
    <row r="4804" spans="5:12" ht="23.45" customHeight="1" x14ac:dyDescent="0.25">
      <c r="E4804"/>
      <c r="L4804"/>
    </row>
    <row r="4805" spans="5:12" ht="23.45" customHeight="1" x14ac:dyDescent="0.25">
      <c r="E4805"/>
      <c r="L4805"/>
    </row>
    <row r="4806" spans="5:12" ht="23.45" customHeight="1" x14ac:dyDescent="0.25">
      <c r="E4806"/>
      <c r="L4806"/>
    </row>
    <row r="4807" spans="5:12" ht="23.45" customHeight="1" x14ac:dyDescent="0.25">
      <c r="E4807"/>
      <c r="L4807"/>
    </row>
    <row r="4808" spans="5:12" ht="23.45" customHeight="1" x14ac:dyDescent="0.25">
      <c r="E4808"/>
      <c r="L4808"/>
    </row>
    <row r="4809" spans="5:12" ht="23.45" customHeight="1" x14ac:dyDescent="0.25">
      <c r="E4809"/>
      <c r="L4809"/>
    </row>
    <row r="4810" spans="5:12" ht="23.45" customHeight="1" x14ac:dyDescent="0.25">
      <c r="E4810"/>
      <c r="L4810"/>
    </row>
    <row r="4811" spans="5:12" ht="23.45" customHeight="1" x14ac:dyDescent="0.25">
      <c r="E4811"/>
      <c r="L4811"/>
    </row>
    <row r="4812" spans="5:12" ht="23.45" customHeight="1" x14ac:dyDescent="0.25">
      <c r="E4812"/>
      <c r="L4812"/>
    </row>
    <row r="4813" spans="5:12" ht="23.45" customHeight="1" x14ac:dyDescent="0.25">
      <c r="E4813"/>
      <c r="L4813"/>
    </row>
    <row r="4814" spans="5:12" ht="23.45" customHeight="1" x14ac:dyDescent="0.25">
      <c r="E4814"/>
      <c r="L4814"/>
    </row>
    <row r="4815" spans="5:12" ht="23.45" customHeight="1" x14ac:dyDescent="0.25">
      <c r="E4815"/>
      <c r="L4815"/>
    </row>
    <row r="4816" spans="5:12" ht="23.45" customHeight="1" x14ac:dyDescent="0.25">
      <c r="E4816"/>
      <c r="L4816"/>
    </row>
    <row r="4817" spans="5:12" ht="23.45" customHeight="1" x14ac:dyDescent="0.25">
      <c r="E4817"/>
      <c r="L4817"/>
    </row>
    <row r="4818" spans="5:12" ht="23.45" customHeight="1" x14ac:dyDescent="0.25">
      <c r="E4818"/>
      <c r="L4818"/>
    </row>
    <row r="4819" spans="5:12" ht="23.45" customHeight="1" x14ac:dyDescent="0.25">
      <c r="E4819"/>
      <c r="L4819"/>
    </row>
    <row r="4820" spans="5:12" ht="23.45" customHeight="1" x14ac:dyDescent="0.25">
      <c r="E4820"/>
      <c r="L4820"/>
    </row>
    <row r="4821" spans="5:12" ht="23.45" customHeight="1" x14ac:dyDescent="0.25">
      <c r="E4821"/>
      <c r="L4821"/>
    </row>
    <row r="4822" spans="5:12" ht="23.45" customHeight="1" x14ac:dyDescent="0.25">
      <c r="E4822"/>
      <c r="L4822"/>
    </row>
    <row r="4823" spans="5:12" ht="23.45" customHeight="1" x14ac:dyDescent="0.25">
      <c r="E4823"/>
      <c r="L4823"/>
    </row>
    <row r="4824" spans="5:12" ht="23.45" customHeight="1" x14ac:dyDescent="0.25">
      <c r="E4824"/>
      <c r="L4824"/>
    </row>
    <row r="4825" spans="5:12" ht="23.45" customHeight="1" x14ac:dyDescent="0.25">
      <c r="E4825"/>
      <c r="L4825"/>
    </row>
    <row r="4826" spans="5:12" ht="23.45" customHeight="1" x14ac:dyDescent="0.25">
      <c r="E4826"/>
      <c r="L4826"/>
    </row>
    <row r="4827" spans="5:12" ht="23.45" customHeight="1" x14ac:dyDescent="0.25">
      <c r="E4827"/>
      <c r="L4827"/>
    </row>
    <row r="4828" spans="5:12" ht="23.45" customHeight="1" x14ac:dyDescent="0.25">
      <c r="E4828"/>
      <c r="L4828"/>
    </row>
    <row r="4829" spans="5:12" ht="23.45" customHeight="1" x14ac:dyDescent="0.25">
      <c r="E4829"/>
      <c r="L4829"/>
    </row>
    <row r="4830" spans="5:12" ht="23.45" customHeight="1" x14ac:dyDescent="0.25">
      <c r="E4830"/>
      <c r="L4830"/>
    </row>
    <row r="4831" spans="5:12" ht="23.45" customHeight="1" x14ac:dyDescent="0.25">
      <c r="E4831"/>
      <c r="L4831"/>
    </row>
    <row r="4832" spans="5:12" ht="23.45" customHeight="1" x14ac:dyDescent="0.25">
      <c r="E4832"/>
      <c r="L4832"/>
    </row>
    <row r="4833" spans="5:12" ht="23.45" customHeight="1" x14ac:dyDescent="0.25">
      <c r="E4833"/>
      <c r="L4833"/>
    </row>
    <row r="4834" spans="5:12" ht="23.45" customHeight="1" x14ac:dyDescent="0.25">
      <c r="E4834"/>
      <c r="L4834"/>
    </row>
    <row r="4835" spans="5:12" ht="23.45" customHeight="1" x14ac:dyDescent="0.25">
      <c r="E4835"/>
      <c r="L4835"/>
    </row>
    <row r="4836" spans="5:12" ht="23.45" customHeight="1" x14ac:dyDescent="0.25">
      <c r="E4836"/>
      <c r="L4836"/>
    </row>
    <row r="4837" spans="5:12" ht="23.45" customHeight="1" x14ac:dyDescent="0.25">
      <c r="E4837"/>
      <c r="L4837"/>
    </row>
    <row r="4838" spans="5:12" ht="23.45" customHeight="1" x14ac:dyDescent="0.25">
      <c r="E4838"/>
      <c r="L4838"/>
    </row>
    <row r="4839" spans="5:12" ht="23.45" customHeight="1" x14ac:dyDescent="0.25">
      <c r="E4839"/>
      <c r="L4839"/>
    </row>
    <row r="4840" spans="5:12" ht="23.45" customHeight="1" x14ac:dyDescent="0.25">
      <c r="E4840"/>
      <c r="L4840"/>
    </row>
    <row r="4841" spans="5:12" ht="23.45" customHeight="1" x14ac:dyDescent="0.25">
      <c r="E4841"/>
      <c r="L4841"/>
    </row>
    <row r="4842" spans="5:12" ht="23.45" customHeight="1" x14ac:dyDescent="0.25">
      <c r="E4842"/>
      <c r="L4842"/>
    </row>
    <row r="4843" spans="5:12" ht="23.45" customHeight="1" x14ac:dyDescent="0.25">
      <c r="E4843"/>
      <c r="L4843"/>
    </row>
    <row r="4844" spans="5:12" ht="23.45" customHeight="1" x14ac:dyDescent="0.25">
      <c r="E4844"/>
      <c r="L4844"/>
    </row>
    <row r="4845" spans="5:12" ht="23.45" customHeight="1" x14ac:dyDescent="0.25">
      <c r="E4845"/>
      <c r="L4845"/>
    </row>
    <row r="4846" spans="5:12" ht="23.45" customHeight="1" x14ac:dyDescent="0.25">
      <c r="E4846"/>
      <c r="L4846"/>
    </row>
    <row r="4847" spans="5:12" ht="23.45" customHeight="1" x14ac:dyDescent="0.25">
      <c r="E4847"/>
      <c r="L4847"/>
    </row>
    <row r="4848" spans="5:12" ht="23.45" customHeight="1" x14ac:dyDescent="0.25">
      <c r="E4848"/>
      <c r="L4848"/>
    </row>
    <row r="4849" spans="5:12" ht="23.45" customHeight="1" x14ac:dyDescent="0.25">
      <c r="E4849"/>
      <c r="L4849"/>
    </row>
    <row r="4850" spans="5:12" ht="23.45" customHeight="1" x14ac:dyDescent="0.25">
      <c r="E4850"/>
      <c r="L4850"/>
    </row>
    <row r="4851" spans="5:12" ht="23.45" customHeight="1" x14ac:dyDescent="0.25">
      <c r="E4851"/>
      <c r="L4851"/>
    </row>
    <row r="4852" spans="5:12" ht="23.45" customHeight="1" x14ac:dyDescent="0.25">
      <c r="E4852"/>
      <c r="L4852"/>
    </row>
    <row r="4853" spans="5:12" ht="23.45" customHeight="1" x14ac:dyDescent="0.25">
      <c r="E4853"/>
      <c r="L4853"/>
    </row>
    <row r="4854" spans="5:12" ht="23.45" customHeight="1" x14ac:dyDescent="0.25">
      <c r="E4854"/>
      <c r="L4854"/>
    </row>
    <row r="4855" spans="5:12" ht="23.45" customHeight="1" x14ac:dyDescent="0.25">
      <c r="E4855"/>
      <c r="L4855"/>
    </row>
    <row r="4856" spans="5:12" ht="23.45" customHeight="1" x14ac:dyDescent="0.25">
      <c r="E4856"/>
      <c r="L4856"/>
    </row>
    <row r="4857" spans="5:12" ht="23.45" customHeight="1" x14ac:dyDescent="0.25">
      <c r="E4857"/>
      <c r="L4857"/>
    </row>
    <row r="4858" spans="5:12" ht="23.45" customHeight="1" x14ac:dyDescent="0.25">
      <c r="E4858"/>
      <c r="L4858"/>
    </row>
    <row r="4859" spans="5:12" ht="23.45" customHeight="1" x14ac:dyDescent="0.25">
      <c r="E4859"/>
      <c r="L4859"/>
    </row>
    <row r="4860" spans="5:12" ht="23.45" customHeight="1" x14ac:dyDescent="0.25">
      <c r="E4860"/>
      <c r="L4860"/>
    </row>
    <row r="4861" spans="5:12" ht="23.45" customHeight="1" x14ac:dyDescent="0.25">
      <c r="E4861"/>
      <c r="L4861"/>
    </row>
    <row r="4862" spans="5:12" ht="23.45" customHeight="1" x14ac:dyDescent="0.25">
      <c r="E4862"/>
      <c r="L4862"/>
    </row>
    <row r="4863" spans="5:12" ht="23.45" customHeight="1" x14ac:dyDescent="0.25">
      <c r="E4863"/>
      <c r="L4863"/>
    </row>
    <row r="4864" spans="5:12" ht="23.45" customHeight="1" x14ac:dyDescent="0.25">
      <c r="E4864"/>
      <c r="L4864"/>
    </row>
    <row r="4865" spans="5:12" ht="23.45" customHeight="1" x14ac:dyDescent="0.25">
      <c r="E4865"/>
      <c r="L4865"/>
    </row>
    <row r="4866" spans="5:12" ht="23.45" customHeight="1" x14ac:dyDescent="0.25">
      <c r="E4866"/>
      <c r="L4866"/>
    </row>
    <row r="4867" spans="5:12" ht="23.45" customHeight="1" x14ac:dyDescent="0.25">
      <c r="E4867"/>
      <c r="L4867"/>
    </row>
    <row r="4868" spans="5:12" ht="23.45" customHeight="1" x14ac:dyDescent="0.25">
      <c r="E4868"/>
      <c r="L4868"/>
    </row>
    <row r="4869" spans="5:12" ht="23.45" customHeight="1" x14ac:dyDescent="0.25">
      <c r="E4869"/>
      <c r="L4869"/>
    </row>
    <row r="4870" spans="5:12" ht="23.45" customHeight="1" x14ac:dyDescent="0.25">
      <c r="E4870"/>
      <c r="L4870"/>
    </row>
    <row r="4871" spans="5:12" ht="23.45" customHeight="1" x14ac:dyDescent="0.25">
      <c r="E4871"/>
      <c r="L4871"/>
    </row>
    <row r="4872" spans="5:12" ht="23.45" customHeight="1" x14ac:dyDescent="0.25">
      <c r="E4872"/>
      <c r="L4872"/>
    </row>
    <row r="4873" spans="5:12" ht="23.45" customHeight="1" x14ac:dyDescent="0.25">
      <c r="E4873"/>
      <c r="L4873"/>
    </row>
    <row r="4874" spans="5:12" ht="23.45" customHeight="1" x14ac:dyDescent="0.25">
      <c r="E4874"/>
      <c r="L4874"/>
    </row>
    <row r="4875" spans="5:12" ht="23.45" customHeight="1" x14ac:dyDescent="0.25">
      <c r="E4875"/>
      <c r="L4875"/>
    </row>
    <row r="4876" spans="5:12" ht="23.45" customHeight="1" x14ac:dyDescent="0.25">
      <c r="E4876"/>
      <c r="L4876"/>
    </row>
    <row r="4877" spans="5:12" ht="23.45" customHeight="1" x14ac:dyDescent="0.25">
      <c r="E4877"/>
      <c r="L4877"/>
    </row>
    <row r="4878" spans="5:12" ht="23.45" customHeight="1" x14ac:dyDescent="0.25">
      <c r="E4878"/>
      <c r="L4878"/>
    </row>
    <row r="4879" spans="5:12" ht="23.45" customHeight="1" x14ac:dyDescent="0.25">
      <c r="E4879"/>
      <c r="L4879"/>
    </row>
    <row r="4880" spans="5:12" ht="23.45" customHeight="1" x14ac:dyDescent="0.25">
      <c r="E4880"/>
      <c r="L4880"/>
    </row>
    <row r="4881" spans="5:12" ht="23.45" customHeight="1" x14ac:dyDescent="0.25">
      <c r="E4881"/>
      <c r="L4881"/>
    </row>
    <row r="4882" spans="5:12" ht="23.45" customHeight="1" x14ac:dyDescent="0.25">
      <c r="E4882"/>
      <c r="L4882"/>
    </row>
    <row r="4883" spans="5:12" ht="23.45" customHeight="1" x14ac:dyDescent="0.25">
      <c r="E4883"/>
      <c r="L4883"/>
    </row>
    <row r="4884" spans="5:12" ht="23.45" customHeight="1" x14ac:dyDescent="0.25">
      <c r="E4884"/>
      <c r="L4884"/>
    </row>
    <row r="4885" spans="5:12" ht="23.45" customHeight="1" x14ac:dyDescent="0.25">
      <c r="E4885"/>
      <c r="L4885"/>
    </row>
    <row r="4886" spans="5:12" ht="23.45" customHeight="1" x14ac:dyDescent="0.25">
      <c r="E4886"/>
      <c r="L4886"/>
    </row>
    <row r="4887" spans="5:12" ht="23.45" customHeight="1" x14ac:dyDescent="0.25">
      <c r="E4887"/>
      <c r="L4887"/>
    </row>
    <row r="4888" spans="5:12" ht="23.45" customHeight="1" x14ac:dyDescent="0.25">
      <c r="E4888"/>
      <c r="L4888"/>
    </row>
    <row r="4889" spans="5:12" ht="23.45" customHeight="1" x14ac:dyDescent="0.25">
      <c r="E4889"/>
      <c r="L4889"/>
    </row>
    <row r="4890" spans="5:12" ht="23.45" customHeight="1" x14ac:dyDescent="0.25">
      <c r="E4890"/>
      <c r="L4890"/>
    </row>
    <row r="4891" spans="5:12" ht="23.45" customHeight="1" x14ac:dyDescent="0.25">
      <c r="E4891"/>
      <c r="L4891"/>
    </row>
    <row r="4892" spans="5:12" ht="23.45" customHeight="1" x14ac:dyDescent="0.25">
      <c r="E4892"/>
      <c r="L4892"/>
    </row>
    <row r="4893" spans="5:12" ht="23.45" customHeight="1" x14ac:dyDescent="0.25">
      <c r="E4893"/>
      <c r="L4893"/>
    </row>
    <row r="4894" spans="5:12" ht="23.45" customHeight="1" x14ac:dyDescent="0.25">
      <c r="E4894"/>
      <c r="L4894"/>
    </row>
    <row r="4895" spans="5:12" ht="23.45" customHeight="1" x14ac:dyDescent="0.25">
      <c r="E4895"/>
      <c r="L4895"/>
    </row>
    <row r="4896" spans="5:12" ht="23.45" customHeight="1" x14ac:dyDescent="0.25">
      <c r="E4896"/>
      <c r="L4896"/>
    </row>
    <row r="4897" spans="5:12" ht="23.45" customHeight="1" x14ac:dyDescent="0.25">
      <c r="E4897"/>
      <c r="L4897"/>
    </row>
    <row r="4898" spans="5:12" ht="23.45" customHeight="1" x14ac:dyDescent="0.25">
      <c r="E4898"/>
      <c r="L4898"/>
    </row>
    <row r="4899" spans="5:12" ht="23.45" customHeight="1" x14ac:dyDescent="0.25">
      <c r="E4899"/>
      <c r="L4899"/>
    </row>
    <row r="4900" spans="5:12" ht="23.45" customHeight="1" x14ac:dyDescent="0.25">
      <c r="E4900"/>
      <c r="L4900"/>
    </row>
    <row r="4901" spans="5:12" ht="23.45" customHeight="1" x14ac:dyDescent="0.25">
      <c r="E4901"/>
      <c r="L4901"/>
    </row>
    <row r="4902" spans="5:12" ht="23.45" customHeight="1" x14ac:dyDescent="0.25">
      <c r="E4902"/>
      <c r="L4902"/>
    </row>
    <row r="4903" spans="5:12" ht="23.45" customHeight="1" x14ac:dyDescent="0.25">
      <c r="E4903"/>
      <c r="L4903"/>
    </row>
    <row r="4904" spans="5:12" ht="23.45" customHeight="1" x14ac:dyDescent="0.25">
      <c r="E4904"/>
      <c r="L4904"/>
    </row>
    <row r="4905" spans="5:12" ht="23.45" customHeight="1" x14ac:dyDescent="0.25">
      <c r="E4905"/>
      <c r="L4905"/>
    </row>
    <row r="4906" spans="5:12" ht="23.45" customHeight="1" x14ac:dyDescent="0.25">
      <c r="E4906"/>
      <c r="L4906"/>
    </row>
    <row r="4907" spans="5:12" ht="23.45" customHeight="1" x14ac:dyDescent="0.25">
      <c r="E4907"/>
      <c r="L4907"/>
    </row>
    <row r="4908" spans="5:12" ht="23.45" customHeight="1" x14ac:dyDescent="0.25">
      <c r="E4908"/>
      <c r="L4908"/>
    </row>
    <row r="4909" spans="5:12" ht="23.45" customHeight="1" x14ac:dyDescent="0.25">
      <c r="E4909"/>
      <c r="L4909"/>
    </row>
    <row r="4910" spans="5:12" ht="23.45" customHeight="1" x14ac:dyDescent="0.25">
      <c r="E4910"/>
      <c r="L4910"/>
    </row>
    <row r="4911" spans="5:12" ht="23.45" customHeight="1" x14ac:dyDescent="0.25">
      <c r="E4911"/>
      <c r="L4911"/>
    </row>
    <row r="4912" spans="5:12" ht="23.45" customHeight="1" x14ac:dyDescent="0.25">
      <c r="E4912"/>
      <c r="L4912"/>
    </row>
    <row r="4913" spans="5:12" ht="23.45" customHeight="1" x14ac:dyDescent="0.25">
      <c r="E4913"/>
      <c r="L4913"/>
    </row>
    <row r="4914" spans="5:12" ht="23.45" customHeight="1" x14ac:dyDescent="0.25">
      <c r="E4914"/>
      <c r="L4914"/>
    </row>
    <row r="4915" spans="5:12" ht="23.45" customHeight="1" x14ac:dyDescent="0.25">
      <c r="E4915"/>
      <c r="L4915"/>
    </row>
    <row r="4916" spans="5:12" ht="23.45" customHeight="1" x14ac:dyDescent="0.25">
      <c r="E4916"/>
      <c r="L4916"/>
    </row>
    <row r="4917" spans="5:12" ht="23.45" customHeight="1" x14ac:dyDescent="0.25">
      <c r="E4917"/>
      <c r="L4917"/>
    </row>
    <row r="4918" spans="5:12" ht="23.45" customHeight="1" x14ac:dyDescent="0.25">
      <c r="E4918"/>
      <c r="L4918"/>
    </row>
    <row r="4919" spans="5:12" ht="23.45" customHeight="1" x14ac:dyDescent="0.25">
      <c r="E4919"/>
      <c r="L4919"/>
    </row>
    <row r="4920" spans="5:12" ht="23.45" customHeight="1" x14ac:dyDescent="0.25">
      <c r="E4920"/>
      <c r="L4920"/>
    </row>
    <row r="4921" spans="5:12" ht="23.45" customHeight="1" x14ac:dyDescent="0.25">
      <c r="E4921"/>
      <c r="L4921"/>
    </row>
    <row r="4922" spans="5:12" ht="23.45" customHeight="1" x14ac:dyDescent="0.25">
      <c r="E4922"/>
      <c r="L4922"/>
    </row>
    <row r="4923" spans="5:12" ht="23.45" customHeight="1" x14ac:dyDescent="0.25">
      <c r="E4923"/>
      <c r="L4923"/>
    </row>
    <row r="4924" spans="5:12" ht="23.45" customHeight="1" x14ac:dyDescent="0.25">
      <c r="E4924"/>
      <c r="L4924"/>
    </row>
    <row r="4925" spans="5:12" ht="23.45" customHeight="1" x14ac:dyDescent="0.25">
      <c r="E4925"/>
      <c r="L4925"/>
    </row>
    <row r="4926" spans="5:12" ht="23.45" customHeight="1" x14ac:dyDescent="0.25">
      <c r="E4926"/>
      <c r="L4926"/>
    </row>
    <row r="4927" spans="5:12" ht="23.45" customHeight="1" x14ac:dyDescent="0.25">
      <c r="E4927"/>
      <c r="L4927"/>
    </row>
    <row r="4928" spans="5:12" ht="23.45" customHeight="1" x14ac:dyDescent="0.25">
      <c r="E4928"/>
      <c r="L4928"/>
    </row>
    <row r="4929" spans="5:12" ht="23.45" customHeight="1" x14ac:dyDescent="0.25">
      <c r="E4929"/>
      <c r="L4929"/>
    </row>
    <row r="4930" spans="5:12" ht="23.45" customHeight="1" x14ac:dyDescent="0.25">
      <c r="E4930"/>
      <c r="L4930"/>
    </row>
    <row r="4931" spans="5:12" ht="23.45" customHeight="1" x14ac:dyDescent="0.25">
      <c r="E4931"/>
      <c r="L4931"/>
    </row>
    <row r="4932" spans="5:12" ht="23.45" customHeight="1" x14ac:dyDescent="0.25">
      <c r="E4932"/>
      <c r="L4932"/>
    </row>
    <row r="4933" spans="5:12" ht="23.45" customHeight="1" x14ac:dyDescent="0.25">
      <c r="E4933"/>
      <c r="L4933"/>
    </row>
    <row r="4934" spans="5:12" ht="23.45" customHeight="1" x14ac:dyDescent="0.25">
      <c r="E4934"/>
      <c r="L4934"/>
    </row>
    <row r="4935" spans="5:12" ht="23.45" customHeight="1" x14ac:dyDescent="0.25">
      <c r="E4935"/>
      <c r="L4935"/>
    </row>
    <row r="4936" spans="5:12" ht="23.45" customHeight="1" x14ac:dyDescent="0.25">
      <c r="E4936"/>
      <c r="L4936"/>
    </row>
    <row r="4937" spans="5:12" ht="23.45" customHeight="1" x14ac:dyDescent="0.25">
      <c r="E4937"/>
      <c r="L4937"/>
    </row>
    <row r="4938" spans="5:12" ht="23.45" customHeight="1" x14ac:dyDescent="0.25">
      <c r="E4938"/>
      <c r="L4938"/>
    </row>
    <row r="4939" spans="5:12" ht="23.45" customHeight="1" x14ac:dyDescent="0.25">
      <c r="E4939"/>
      <c r="L4939"/>
    </row>
    <row r="4940" spans="5:12" ht="23.45" customHeight="1" x14ac:dyDescent="0.25">
      <c r="E4940"/>
      <c r="L4940"/>
    </row>
    <row r="4941" spans="5:12" ht="23.45" customHeight="1" x14ac:dyDescent="0.25">
      <c r="E4941"/>
      <c r="L4941"/>
    </row>
    <row r="4942" spans="5:12" ht="23.45" customHeight="1" x14ac:dyDescent="0.25">
      <c r="E4942"/>
      <c r="L4942"/>
    </row>
    <row r="4943" spans="5:12" ht="23.45" customHeight="1" x14ac:dyDescent="0.25">
      <c r="E4943"/>
      <c r="L4943"/>
    </row>
    <row r="4944" spans="5:12" ht="23.45" customHeight="1" x14ac:dyDescent="0.25">
      <c r="E4944"/>
      <c r="L4944"/>
    </row>
    <row r="4945" spans="5:12" ht="23.45" customHeight="1" x14ac:dyDescent="0.25">
      <c r="E4945"/>
      <c r="L4945"/>
    </row>
    <row r="4946" spans="5:12" ht="23.45" customHeight="1" x14ac:dyDescent="0.25">
      <c r="E4946"/>
      <c r="L4946"/>
    </row>
    <row r="4947" spans="5:12" ht="23.45" customHeight="1" x14ac:dyDescent="0.25">
      <c r="E4947"/>
      <c r="L4947"/>
    </row>
    <row r="4948" spans="5:12" ht="23.45" customHeight="1" x14ac:dyDescent="0.25">
      <c r="E4948"/>
      <c r="L4948"/>
    </row>
    <row r="4949" spans="5:12" ht="23.45" customHeight="1" x14ac:dyDescent="0.25">
      <c r="E4949"/>
      <c r="L4949"/>
    </row>
    <row r="4950" spans="5:12" ht="23.45" customHeight="1" x14ac:dyDescent="0.25">
      <c r="E4950"/>
      <c r="L4950"/>
    </row>
    <row r="4951" spans="5:12" ht="23.45" customHeight="1" x14ac:dyDescent="0.25">
      <c r="E4951"/>
      <c r="L4951"/>
    </row>
    <row r="4952" spans="5:12" ht="23.45" customHeight="1" x14ac:dyDescent="0.25">
      <c r="E4952"/>
      <c r="L4952"/>
    </row>
    <row r="4953" spans="5:12" ht="23.45" customHeight="1" x14ac:dyDescent="0.25">
      <c r="E4953"/>
      <c r="L4953"/>
    </row>
    <row r="4954" spans="5:12" ht="23.45" customHeight="1" x14ac:dyDescent="0.25">
      <c r="E4954"/>
      <c r="L4954"/>
    </row>
    <row r="4955" spans="5:12" ht="23.45" customHeight="1" x14ac:dyDescent="0.25">
      <c r="E4955"/>
      <c r="L4955"/>
    </row>
    <row r="4956" spans="5:12" ht="23.45" customHeight="1" x14ac:dyDescent="0.25">
      <c r="E4956"/>
      <c r="L4956"/>
    </row>
    <row r="4957" spans="5:12" ht="23.45" customHeight="1" x14ac:dyDescent="0.25">
      <c r="E4957"/>
      <c r="L4957"/>
    </row>
    <row r="4958" spans="5:12" ht="23.45" customHeight="1" x14ac:dyDescent="0.25">
      <c r="E4958"/>
      <c r="L4958"/>
    </row>
    <row r="4959" spans="5:12" ht="23.45" customHeight="1" x14ac:dyDescent="0.25">
      <c r="E4959"/>
      <c r="L4959"/>
    </row>
    <row r="4960" spans="5:12" ht="23.45" customHeight="1" x14ac:dyDescent="0.25">
      <c r="E4960"/>
      <c r="L4960"/>
    </row>
    <row r="4961" spans="5:12" ht="23.45" customHeight="1" x14ac:dyDescent="0.25">
      <c r="E4961"/>
      <c r="L4961"/>
    </row>
    <row r="4962" spans="5:12" ht="23.45" customHeight="1" x14ac:dyDescent="0.25">
      <c r="E4962"/>
      <c r="L4962"/>
    </row>
    <row r="4963" spans="5:12" ht="23.45" customHeight="1" x14ac:dyDescent="0.25">
      <c r="E4963"/>
      <c r="L4963"/>
    </row>
    <row r="4964" spans="5:12" ht="23.45" customHeight="1" x14ac:dyDescent="0.25">
      <c r="E4964"/>
      <c r="L4964"/>
    </row>
    <row r="4965" spans="5:12" ht="23.45" customHeight="1" x14ac:dyDescent="0.25">
      <c r="E4965"/>
      <c r="L4965"/>
    </row>
    <row r="4966" spans="5:12" ht="23.45" customHeight="1" x14ac:dyDescent="0.25">
      <c r="E4966"/>
      <c r="L4966"/>
    </row>
    <row r="4967" spans="5:12" ht="23.45" customHeight="1" x14ac:dyDescent="0.25">
      <c r="E4967"/>
      <c r="L4967"/>
    </row>
    <row r="4968" spans="5:12" ht="23.45" customHeight="1" x14ac:dyDescent="0.25">
      <c r="E4968"/>
      <c r="L4968"/>
    </row>
    <row r="4969" spans="5:12" ht="23.45" customHeight="1" x14ac:dyDescent="0.25">
      <c r="E4969"/>
      <c r="L4969"/>
    </row>
    <row r="4970" spans="5:12" ht="23.45" customHeight="1" x14ac:dyDescent="0.25">
      <c r="E4970"/>
      <c r="L4970"/>
    </row>
    <row r="4971" spans="5:12" ht="23.45" customHeight="1" x14ac:dyDescent="0.25">
      <c r="E4971"/>
      <c r="L4971"/>
    </row>
    <row r="4972" spans="5:12" ht="23.45" customHeight="1" x14ac:dyDescent="0.25">
      <c r="E4972"/>
      <c r="L4972"/>
    </row>
    <row r="4973" spans="5:12" ht="23.45" customHeight="1" x14ac:dyDescent="0.25">
      <c r="E4973"/>
      <c r="L4973"/>
    </row>
    <row r="4974" spans="5:12" ht="23.45" customHeight="1" x14ac:dyDescent="0.25">
      <c r="E4974"/>
      <c r="L4974"/>
    </row>
    <row r="4975" spans="5:12" ht="23.45" customHeight="1" x14ac:dyDescent="0.25">
      <c r="E4975"/>
      <c r="L4975"/>
    </row>
    <row r="4976" spans="5:12" ht="23.45" customHeight="1" x14ac:dyDescent="0.25">
      <c r="E4976"/>
      <c r="L4976"/>
    </row>
    <row r="4977" spans="5:12" ht="23.45" customHeight="1" x14ac:dyDescent="0.25">
      <c r="E4977"/>
      <c r="L4977"/>
    </row>
    <row r="4978" spans="5:12" ht="23.45" customHeight="1" x14ac:dyDescent="0.25">
      <c r="E4978"/>
      <c r="L4978"/>
    </row>
    <row r="4979" spans="5:12" ht="23.45" customHeight="1" x14ac:dyDescent="0.25">
      <c r="E4979"/>
      <c r="L4979"/>
    </row>
    <row r="4980" spans="5:12" ht="23.45" customHeight="1" x14ac:dyDescent="0.25">
      <c r="E4980"/>
      <c r="L4980"/>
    </row>
    <row r="4981" spans="5:12" ht="23.45" customHeight="1" x14ac:dyDescent="0.25">
      <c r="E4981"/>
      <c r="L4981"/>
    </row>
    <row r="4982" spans="5:12" ht="23.45" customHeight="1" x14ac:dyDescent="0.25">
      <c r="E4982"/>
      <c r="L4982"/>
    </row>
    <row r="4983" spans="5:12" ht="23.45" customHeight="1" x14ac:dyDescent="0.25">
      <c r="E4983"/>
      <c r="L4983"/>
    </row>
    <row r="4984" spans="5:12" ht="23.45" customHeight="1" x14ac:dyDescent="0.25">
      <c r="E4984"/>
      <c r="L4984"/>
    </row>
    <row r="4985" spans="5:12" ht="23.45" customHeight="1" x14ac:dyDescent="0.25">
      <c r="E4985"/>
      <c r="L4985"/>
    </row>
    <row r="4986" spans="5:12" ht="23.45" customHeight="1" x14ac:dyDescent="0.25">
      <c r="E4986"/>
      <c r="L4986"/>
    </row>
    <row r="4987" spans="5:12" ht="23.45" customHeight="1" x14ac:dyDescent="0.25">
      <c r="E4987"/>
      <c r="L4987"/>
    </row>
    <row r="4988" spans="5:12" ht="23.45" customHeight="1" x14ac:dyDescent="0.25">
      <c r="E4988"/>
      <c r="L4988"/>
    </row>
    <row r="4989" spans="5:12" ht="23.45" customHeight="1" x14ac:dyDescent="0.25">
      <c r="E4989"/>
      <c r="L4989"/>
    </row>
    <row r="4990" spans="5:12" ht="23.45" customHeight="1" x14ac:dyDescent="0.25">
      <c r="E4990"/>
      <c r="L4990"/>
    </row>
    <row r="4991" spans="5:12" ht="23.45" customHeight="1" x14ac:dyDescent="0.25">
      <c r="E4991"/>
      <c r="L4991"/>
    </row>
    <row r="4992" spans="5:12" ht="23.45" customHeight="1" x14ac:dyDescent="0.25">
      <c r="E4992"/>
      <c r="L4992"/>
    </row>
    <row r="4993" spans="5:12" ht="23.45" customHeight="1" x14ac:dyDescent="0.25">
      <c r="E4993"/>
      <c r="L4993"/>
    </row>
    <row r="4994" spans="5:12" ht="23.45" customHeight="1" x14ac:dyDescent="0.25">
      <c r="E4994"/>
      <c r="L4994"/>
    </row>
    <row r="4995" spans="5:12" ht="23.45" customHeight="1" x14ac:dyDescent="0.25">
      <c r="E4995"/>
      <c r="L4995"/>
    </row>
    <row r="4996" spans="5:12" ht="23.45" customHeight="1" x14ac:dyDescent="0.25">
      <c r="E4996"/>
      <c r="L4996"/>
    </row>
    <row r="4997" spans="5:12" ht="23.45" customHeight="1" x14ac:dyDescent="0.25">
      <c r="E4997"/>
      <c r="L4997"/>
    </row>
    <row r="4998" spans="5:12" ht="23.45" customHeight="1" x14ac:dyDescent="0.25">
      <c r="E4998"/>
      <c r="L4998"/>
    </row>
    <row r="4999" spans="5:12" ht="23.45" customHeight="1" x14ac:dyDescent="0.25">
      <c r="E4999"/>
      <c r="L4999"/>
    </row>
    <row r="5000" spans="5:12" ht="23.45" customHeight="1" x14ac:dyDescent="0.25">
      <c r="E5000"/>
      <c r="L5000"/>
    </row>
    <row r="5001" spans="5:12" ht="23.45" customHeight="1" x14ac:dyDescent="0.25">
      <c r="E5001"/>
      <c r="L5001"/>
    </row>
    <row r="5002" spans="5:12" ht="23.45" customHeight="1" x14ac:dyDescent="0.25">
      <c r="E5002"/>
      <c r="L5002"/>
    </row>
    <row r="5003" spans="5:12" ht="23.45" customHeight="1" x14ac:dyDescent="0.25">
      <c r="E5003"/>
      <c r="L5003"/>
    </row>
    <row r="5004" spans="5:12" ht="23.45" customHeight="1" x14ac:dyDescent="0.25">
      <c r="E5004"/>
      <c r="L5004"/>
    </row>
    <row r="5005" spans="5:12" ht="23.45" customHeight="1" x14ac:dyDescent="0.25">
      <c r="E5005"/>
      <c r="L5005"/>
    </row>
    <row r="5006" spans="5:12" ht="23.45" customHeight="1" x14ac:dyDescent="0.25">
      <c r="E5006"/>
      <c r="L5006"/>
    </row>
    <row r="5007" spans="5:12" ht="23.45" customHeight="1" x14ac:dyDescent="0.25">
      <c r="E5007"/>
      <c r="L5007"/>
    </row>
    <row r="5008" spans="5:12" ht="23.45" customHeight="1" x14ac:dyDescent="0.25">
      <c r="E5008"/>
      <c r="L5008"/>
    </row>
    <row r="5009" spans="5:12" ht="23.45" customHeight="1" x14ac:dyDescent="0.25">
      <c r="E5009"/>
      <c r="L5009"/>
    </row>
    <row r="5010" spans="5:12" ht="23.45" customHeight="1" x14ac:dyDescent="0.25">
      <c r="E5010"/>
      <c r="L5010"/>
    </row>
    <row r="5011" spans="5:12" ht="23.45" customHeight="1" x14ac:dyDescent="0.25">
      <c r="E5011"/>
      <c r="L5011"/>
    </row>
    <row r="5012" spans="5:12" ht="23.45" customHeight="1" x14ac:dyDescent="0.25">
      <c r="E5012"/>
      <c r="L5012"/>
    </row>
    <row r="5013" spans="5:12" ht="23.45" customHeight="1" x14ac:dyDescent="0.25">
      <c r="E5013"/>
      <c r="L5013"/>
    </row>
    <row r="5014" spans="5:12" ht="23.45" customHeight="1" x14ac:dyDescent="0.25">
      <c r="E5014"/>
      <c r="L5014"/>
    </row>
    <row r="5015" spans="5:12" ht="23.45" customHeight="1" x14ac:dyDescent="0.25">
      <c r="E5015"/>
      <c r="L5015"/>
    </row>
    <row r="5016" spans="5:12" ht="23.45" customHeight="1" x14ac:dyDescent="0.25">
      <c r="E5016"/>
      <c r="L5016"/>
    </row>
    <row r="5017" spans="5:12" ht="23.45" customHeight="1" x14ac:dyDescent="0.25">
      <c r="E5017"/>
      <c r="L5017"/>
    </row>
    <row r="5018" spans="5:12" ht="23.45" customHeight="1" x14ac:dyDescent="0.25">
      <c r="E5018"/>
      <c r="L5018"/>
    </row>
    <row r="5019" spans="5:12" ht="23.45" customHeight="1" x14ac:dyDescent="0.25">
      <c r="E5019"/>
      <c r="L5019"/>
    </row>
    <row r="5020" spans="5:12" ht="23.45" customHeight="1" x14ac:dyDescent="0.25">
      <c r="E5020"/>
      <c r="L5020"/>
    </row>
    <row r="5021" spans="5:12" ht="23.45" customHeight="1" x14ac:dyDescent="0.25">
      <c r="E5021"/>
      <c r="L5021"/>
    </row>
    <row r="5022" spans="5:12" ht="23.45" customHeight="1" x14ac:dyDescent="0.25">
      <c r="E5022"/>
      <c r="L5022"/>
    </row>
    <row r="5023" spans="5:12" ht="23.45" customHeight="1" x14ac:dyDescent="0.25">
      <c r="E5023"/>
      <c r="L5023"/>
    </row>
    <row r="5024" spans="5:12" ht="23.45" customHeight="1" x14ac:dyDescent="0.25">
      <c r="E5024"/>
      <c r="L5024"/>
    </row>
    <row r="5025" spans="5:12" ht="23.45" customHeight="1" x14ac:dyDescent="0.25">
      <c r="E5025"/>
      <c r="L5025"/>
    </row>
    <row r="5026" spans="5:12" ht="23.45" customHeight="1" x14ac:dyDescent="0.25">
      <c r="E5026"/>
      <c r="L5026"/>
    </row>
    <row r="5027" spans="5:12" ht="23.45" customHeight="1" x14ac:dyDescent="0.25">
      <c r="E5027"/>
      <c r="L5027"/>
    </row>
    <row r="5028" spans="5:12" ht="23.45" customHeight="1" x14ac:dyDescent="0.25">
      <c r="E5028"/>
      <c r="L5028"/>
    </row>
    <row r="5029" spans="5:12" ht="23.45" customHeight="1" x14ac:dyDescent="0.25">
      <c r="E5029"/>
      <c r="L5029"/>
    </row>
    <row r="5030" spans="5:12" ht="23.45" customHeight="1" x14ac:dyDescent="0.25">
      <c r="E5030"/>
      <c r="L5030"/>
    </row>
    <row r="5031" spans="5:12" ht="23.45" customHeight="1" x14ac:dyDescent="0.25">
      <c r="E5031"/>
      <c r="L5031"/>
    </row>
    <row r="5032" spans="5:12" ht="23.45" customHeight="1" x14ac:dyDescent="0.25">
      <c r="E5032"/>
      <c r="L5032"/>
    </row>
    <row r="5033" spans="5:12" ht="23.45" customHeight="1" x14ac:dyDescent="0.25">
      <c r="E5033"/>
      <c r="L5033"/>
    </row>
    <row r="5034" spans="5:12" ht="23.45" customHeight="1" x14ac:dyDescent="0.25">
      <c r="E5034"/>
      <c r="L5034"/>
    </row>
    <row r="5035" spans="5:12" ht="23.45" customHeight="1" x14ac:dyDescent="0.25">
      <c r="E5035"/>
      <c r="L5035"/>
    </row>
    <row r="5036" spans="5:12" ht="23.45" customHeight="1" x14ac:dyDescent="0.25">
      <c r="E5036"/>
      <c r="L5036"/>
    </row>
    <row r="5037" spans="5:12" ht="23.45" customHeight="1" x14ac:dyDescent="0.25">
      <c r="E5037"/>
      <c r="L5037"/>
    </row>
    <row r="5038" spans="5:12" ht="23.45" customHeight="1" x14ac:dyDescent="0.25">
      <c r="E5038"/>
      <c r="L5038"/>
    </row>
    <row r="5039" spans="5:12" ht="23.45" customHeight="1" x14ac:dyDescent="0.25">
      <c r="E5039"/>
      <c r="L5039"/>
    </row>
    <row r="5040" spans="5:12" ht="23.45" customHeight="1" x14ac:dyDescent="0.25">
      <c r="E5040"/>
      <c r="L5040"/>
    </row>
    <row r="5041" spans="5:12" ht="23.45" customHeight="1" x14ac:dyDescent="0.25">
      <c r="E5041"/>
      <c r="L5041"/>
    </row>
    <row r="5042" spans="5:12" ht="23.45" customHeight="1" x14ac:dyDescent="0.25">
      <c r="E5042"/>
      <c r="L5042"/>
    </row>
    <row r="5043" spans="5:12" ht="23.45" customHeight="1" x14ac:dyDescent="0.25">
      <c r="E5043"/>
      <c r="L5043"/>
    </row>
    <row r="5044" spans="5:12" ht="23.45" customHeight="1" x14ac:dyDescent="0.25">
      <c r="E5044"/>
      <c r="L5044"/>
    </row>
    <row r="5045" spans="5:12" ht="23.45" customHeight="1" x14ac:dyDescent="0.25">
      <c r="E5045"/>
      <c r="L5045"/>
    </row>
    <row r="5046" spans="5:12" ht="23.45" customHeight="1" x14ac:dyDescent="0.25">
      <c r="E5046"/>
      <c r="L5046"/>
    </row>
    <row r="5047" spans="5:12" ht="23.45" customHeight="1" x14ac:dyDescent="0.25">
      <c r="E5047"/>
      <c r="L5047"/>
    </row>
    <row r="5048" spans="5:12" ht="23.45" customHeight="1" x14ac:dyDescent="0.25">
      <c r="E5048"/>
      <c r="L5048"/>
    </row>
    <row r="5049" spans="5:12" ht="23.45" customHeight="1" x14ac:dyDescent="0.25">
      <c r="E5049"/>
      <c r="L5049"/>
    </row>
    <row r="5050" spans="5:12" ht="23.45" customHeight="1" x14ac:dyDescent="0.25">
      <c r="E5050"/>
      <c r="L5050"/>
    </row>
    <row r="5051" spans="5:12" ht="23.45" customHeight="1" x14ac:dyDescent="0.25">
      <c r="E5051"/>
      <c r="L5051"/>
    </row>
    <row r="5052" spans="5:12" ht="23.45" customHeight="1" x14ac:dyDescent="0.25">
      <c r="E5052"/>
      <c r="L5052"/>
    </row>
    <row r="5053" spans="5:12" ht="23.45" customHeight="1" x14ac:dyDescent="0.25">
      <c r="E5053"/>
      <c r="L5053"/>
    </row>
    <row r="5054" spans="5:12" ht="23.45" customHeight="1" x14ac:dyDescent="0.25">
      <c r="E5054"/>
      <c r="L5054"/>
    </row>
    <row r="5055" spans="5:12" ht="23.45" customHeight="1" x14ac:dyDescent="0.25">
      <c r="E5055"/>
      <c r="L5055"/>
    </row>
    <row r="5056" spans="5:12" ht="23.45" customHeight="1" x14ac:dyDescent="0.25">
      <c r="E5056"/>
      <c r="L5056"/>
    </row>
    <row r="5057" spans="5:12" ht="23.45" customHeight="1" x14ac:dyDescent="0.25">
      <c r="E5057"/>
      <c r="L5057"/>
    </row>
    <row r="5058" spans="5:12" ht="23.45" customHeight="1" x14ac:dyDescent="0.25">
      <c r="E5058"/>
      <c r="L5058"/>
    </row>
    <row r="5059" spans="5:12" ht="23.45" customHeight="1" x14ac:dyDescent="0.25">
      <c r="E5059"/>
      <c r="L5059"/>
    </row>
    <row r="5060" spans="5:12" ht="23.45" customHeight="1" x14ac:dyDescent="0.25">
      <c r="E5060"/>
      <c r="L5060"/>
    </row>
    <row r="5061" spans="5:12" ht="23.45" customHeight="1" x14ac:dyDescent="0.25">
      <c r="E5061"/>
      <c r="L5061"/>
    </row>
    <row r="5062" spans="5:12" ht="23.45" customHeight="1" x14ac:dyDescent="0.25">
      <c r="E5062"/>
      <c r="L5062"/>
    </row>
    <row r="5063" spans="5:12" ht="23.45" customHeight="1" x14ac:dyDescent="0.25">
      <c r="E5063"/>
      <c r="L5063"/>
    </row>
    <row r="5064" spans="5:12" ht="23.45" customHeight="1" x14ac:dyDescent="0.25">
      <c r="E5064"/>
      <c r="L5064"/>
    </row>
    <row r="5065" spans="5:12" ht="23.45" customHeight="1" x14ac:dyDescent="0.25">
      <c r="E5065"/>
      <c r="L5065"/>
    </row>
    <row r="5066" spans="5:12" ht="23.45" customHeight="1" x14ac:dyDescent="0.25">
      <c r="E5066"/>
      <c r="L5066"/>
    </row>
    <row r="5067" spans="5:12" ht="23.45" customHeight="1" x14ac:dyDescent="0.25">
      <c r="E5067"/>
      <c r="L5067"/>
    </row>
    <row r="5068" spans="5:12" ht="23.45" customHeight="1" x14ac:dyDescent="0.25">
      <c r="E5068"/>
      <c r="L5068"/>
    </row>
    <row r="5069" spans="5:12" ht="23.45" customHeight="1" x14ac:dyDescent="0.25">
      <c r="E5069"/>
      <c r="L5069"/>
    </row>
    <row r="5070" spans="5:12" ht="23.45" customHeight="1" x14ac:dyDescent="0.25">
      <c r="E5070"/>
      <c r="L5070"/>
    </row>
    <row r="5071" spans="5:12" ht="23.45" customHeight="1" x14ac:dyDescent="0.25">
      <c r="E5071"/>
      <c r="L5071"/>
    </row>
    <row r="5072" spans="5:12" ht="23.45" customHeight="1" x14ac:dyDescent="0.25">
      <c r="E5072"/>
      <c r="L5072"/>
    </row>
    <row r="5073" spans="5:12" ht="23.45" customHeight="1" x14ac:dyDescent="0.25">
      <c r="E5073"/>
      <c r="L5073"/>
    </row>
    <row r="5074" spans="5:12" ht="23.45" customHeight="1" x14ac:dyDescent="0.25">
      <c r="E5074"/>
      <c r="L5074"/>
    </row>
    <row r="5075" spans="5:12" ht="23.45" customHeight="1" x14ac:dyDescent="0.25">
      <c r="E5075"/>
      <c r="L5075"/>
    </row>
    <row r="5076" spans="5:12" ht="23.45" customHeight="1" x14ac:dyDescent="0.25">
      <c r="E5076"/>
      <c r="L5076"/>
    </row>
    <row r="5077" spans="5:12" ht="23.45" customHeight="1" x14ac:dyDescent="0.25">
      <c r="E5077"/>
      <c r="L5077"/>
    </row>
    <row r="5078" spans="5:12" ht="23.45" customHeight="1" x14ac:dyDescent="0.25">
      <c r="E5078"/>
      <c r="L5078"/>
    </row>
    <row r="5079" spans="5:12" ht="23.45" customHeight="1" x14ac:dyDescent="0.25">
      <c r="E5079"/>
      <c r="L5079"/>
    </row>
    <row r="5080" spans="5:12" ht="23.45" customHeight="1" x14ac:dyDescent="0.25">
      <c r="E5080"/>
      <c r="L5080"/>
    </row>
    <row r="5081" spans="5:12" ht="23.45" customHeight="1" x14ac:dyDescent="0.25">
      <c r="E5081"/>
      <c r="L5081"/>
    </row>
    <row r="5082" spans="5:12" ht="23.45" customHeight="1" x14ac:dyDescent="0.25">
      <c r="E5082"/>
      <c r="L5082"/>
    </row>
    <row r="5083" spans="5:12" ht="23.45" customHeight="1" x14ac:dyDescent="0.25">
      <c r="E5083"/>
      <c r="L5083"/>
    </row>
    <row r="5084" spans="5:12" ht="23.45" customHeight="1" x14ac:dyDescent="0.25">
      <c r="E5084"/>
      <c r="L5084"/>
    </row>
    <row r="5085" spans="5:12" ht="23.45" customHeight="1" x14ac:dyDescent="0.25">
      <c r="E5085"/>
      <c r="L5085"/>
    </row>
    <row r="5086" spans="5:12" ht="23.45" customHeight="1" x14ac:dyDescent="0.25">
      <c r="E5086"/>
      <c r="L5086"/>
    </row>
    <row r="5087" spans="5:12" ht="23.45" customHeight="1" x14ac:dyDescent="0.25">
      <c r="E5087"/>
      <c r="L5087"/>
    </row>
    <row r="5088" spans="5:12" ht="23.45" customHeight="1" x14ac:dyDescent="0.25">
      <c r="E5088"/>
      <c r="L5088"/>
    </row>
    <row r="5089" spans="5:12" ht="23.45" customHeight="1" x14ac:dyDescent="0.25">
      <c r="E5089"/>
      <c r="L5089"/>
    </row>
    <row r="5090" spans="5:12" ht="23.45" customHeight="1" x14ac:dyDescent="0.25">
      <c r="E5090"/>
      <c r="L5090"/>
    </row>
    <row r="5091" spans="5:12" ht="23.45" customHeight="1" x14ac:dyDescent="0.25">
      <c r="E5091"/>
      <c r="L5091"/>
    </row>
    <row r="5092" spans="5:12" ht="23.45" customHeight="1" x14ac:dyDescent="0.25">
      <c r="E5092"/>
      <c r="L5092"/>
    </row>
    <row r="5093" spans="5:12" ht="23.45" customHeight="1" x14ac:dyDescent="0.25">
      <c r="E5093"/>
      <c r="L5093"/>
    </row>
    <row r="5094" spans="5:12" ht="23.45" customHeight="1" x14ac:dyDescent="0.25">
      <c r="E5094"/>
      <c r="L5094"/>
    </row>
    <row r="5095" spans="5:12" ht="23.45" customHeight="1" x14ac:dyDescent="0.25">
      <c r="E5095"/>
      <c r="L5095"/>
    </row>
    <row r="5096" spans="5:12" ht="23.45" customHeight="1" x14ac:dyDescent="0.25">
      <c r="E5096"/>
      <c r="L5096"/>
    </row>
    <row r="5097" spans="5:12" ht="23.45" customHeight="1" x14ac:dyDescent="0.25">
      <c r="E5097"/>
      <c r="L5097"/>
    </row>
    <row r="5098" spans="5:12" ht="23.45" customHeight="1" x14ac:dyDescent="0.25">
      <c r="E5098"/>
      <c r="L5098"/>
    </row>
    <row r="5099" spans="5:12" ht="23.45" customHeight="1" x14ac:dyDescent="0.25">
      <c r="E5099"/>
      <c r="L5099"/>
    </row>
    <row r="5100" spans="5:12" ht="23.45" customHeight="1" x14ac:dyDescent="0.25">
      <c r="E5100"/>
      <c r="L5100"/>
    </row>
    <row r="5101" spans="5:12" ht="23.45" customHeight="1" x14ac:dyDescent="0.25">
      <c r="E5101"/>
      <c r="L5101"/>
    </row>
    <row r="5102" spans="5:12" ht="23.45" customHeight="1" x14ac:dyDescent="0.25">
      <c r="E5102"/>
      <c r="L5102"/>
    </row>
    <row r="5103" spans="5:12" ht="23.45" customHeight="1" x14ac:dyDescent="0.25">
      <c r="E5103"/>
      <c r="L5103"/>
    </row>
    <row r="5104" spans="5:12" ht="23.45" customHeight="1" x14ac:dyDescent="0.25">
      <c r="E5104"/>
      <c r="L5104"/>
    </row>
    <row r="5105" spans="5:12" ht="23.45" customHeight="1" x14ac:dyDescent="0.25">
      <c r="E5105"/>
      <c r="L5105"/>
    </row>
    <row r="5106" spans="5:12" ht="23.45" customHeight="1" x14ac:dyDescent="0.25">
      <c r="E5106"/>
      <c r="L5106"/>
    </row>
    <row r="5107" spans="5:12" ht="23.45" customHeight="1" x14ac:dyDescent="0.25">
      <c r="E5107"/>
      <c r="L5107"/>
    </row>
    <row r="5108" spans="5:12" ht="23.45" customHeight="1" x14ac:dyDescent="0.25">
      <c r="E5108"/>
      <c r="L5108"/>
    </row>
    <row r="5109" spans="5:12" ht="23.45" customHeight="1" x14ac:dyDescent="0.25">
      <c r="E5109"/>
      <c r="L5109"/>
    </row>
    <row r="5110" spans="5:12" ht="23.45" customHeight="1" x14ac:dyDescent="0.25">
      <c r="E5110"/>
      <c r="L5110"/>
    </row>
    <row r="5111" spans="5:12" ht="23.45" customHeight="1" x14ac:dyDescent="0.25">
      <c r="E5111"/>
      <c r="L5111"/>
    </row>
    <row r="5112" spans="5:12" ht="23.45" customHeight="1" x14ac:dyDescent="0.25">
      <c r="E5112"/>
      <c r="L5112"/>
    </row>
    <row r="5113" spans="5:12" ht="23.45" customHeight="1" x14ac:dyDescent="0.25">
      <c r="E5113"/>
      <c r="L5113"/>
    </row>
    <row r="5114" spans="5:12" ht="23.45" customHeight="1" x14ac:dyDescent="0.25">
      <c r="E5114"/>
      <c r="L5114"/>
    </row>
    <row r="5115" spans="5:12" ht="23.45" customHeight="1" x14ac:dyDescent="0.25">
      <c r="E5115"/>
      <c r="L5115"/>
    </row>
    <row r="5116" spans="5:12" ht="23.45" customHeight="1" x14ac:dyDescent="0.25">
      <c r="E5116"/>
      <c r="L5116"/>
    </row>
    <row r="5117" spans="5:12" ht="23.45" customHeight="1" x14ac:dyDescent="0.25">
      <c r="E5117"/>
      <c r="L5117"/>
    </row>
    <row r="5118" spans="5:12" ht="23.45" customHeight="1" x14ac:dyDescent="0.25">
      <c r="E5118"/>
      <c r="L5118"/>
    </row>
    <row r="5119" spans="5:12" ht="23.45" customHeight="1" x14ac:dyDescent="0.25">
      <c r="E5119"/>
      <c r="L5119"/>
    </row>
    <row r="5120" spans="5:12" ht="23.45" customHeight="1" x14ac:dyDescent="0.25">
      <c r="E5120"/>
      <c r="L5120"/>
    </row>
    <row r="5121" spans="5:12" ht="23.45" customHeight="1" x14ac:dyDescent="0.25">
      <c r="E5121"/>
      <c r="L5121"/>
    </row>
    <row r="5122" spans="5:12" ht="23.45" customHeight="1" x14ac:dyDescent="0.25">
      <c r="E5122"/>
      <c r="L5122"/>
    </row>
    <row r="5123" spans="5:12" ht="23.45" customHeight="1" x14ac:dyDescent="0.25">
      <c r="E5123"/>
      <c r="L5123"/>
    </row>
    <row r="5124" spans="5:12" ht="23.45" customHeight="1" x14ac:dyDescent="0.25">
      <c r="E5124"/>
      <c r="L5124"/>
    </row>
    <row r="5125" spans="5:12" ht="23.45" customHeight="1" x14ac:dyDescent="0.25">
      <c r="E5125"/>
      <c r="L5125"/>
    </row>
    <row r="5126" spans="5:12" ht="23.45" customHeight="1" x14ac:dyDescent="0.25">
      <c r="E5126"/>
      <c r="L5126"/>
    </row>
    <row r="5127" spans="5:12" ht="23.45" customHeight="1" x14ac:dyDescent="0.25">
      <c r="E5127"/>
      <c r="L5127"/>
    </row>
    <row r="5128" spans="5:12" ht="23.45" customHeight="1" x14ac:dyDescent="0.25">
      <c r="E5128"/>
      <c r="L5128"/>
    </row>
    <row r="5129" spans="5:12" ht="23.45" customHeight="1" x14ac:dyDescent="0.25">
      <c r="E5129"/>
      <c r="L5129"/>
    </row>
    <row r="5130" spans="5:12" ht="23.45" customHeight="1" x14ac:dyDescent="0.25">
      <c r="E5130"/>
      <c r="L5130"/>
    </row>
    <row r="5131" spans="5:12" ht="23.45" customHeight="1" x14ac:dyDescent="0.25">
      <c r="E5131"/>
      <c r="L5131"/>
    </row>
    <row r="5132" spans="5:12" ht="23.45" customHeight="1" x14ac:dyDescent="0.25">
      <c r="E5132"/>
      <c r="L5132"/>
    </row>
    <row r="5133" spans="5:12" ht="23.45" customHeight="1" x14ac:dyDescent="0.25">
      <c r="E5133"/>
      <c r="L5133"/>
    </row>
    <row r="5134" spans="5:12" ht="23.45" customHeight="1" x14ac:dyDescent="0.25">
      <c r="E5134"/>
      <c r="L5134"/>
    </row>
    <row r="5135" spans="5:12" ht="23.45" customHeight="1" x14ac:dyDescent="0.25">
      <c r="E5135"/>
      <c r="L5135"/>
    </row>
    <row r="5136" spans="5:12" ht="23.45" customHeight="1" x14ac:dyDescent="0.25">
      <c r="E5136"/>
      <c r="L5136"/>
    </row>
    <row r="5137" spans="5:12" ht="23.45" customHeight="1" x14ac:dyDescent="0.25">
      <c r="E5137"/>
      <c r="L5137"/>
    </row>
    <row r="5138" spans="5:12" ht="23.45" customHeight="1" x14ac:dyDescent="0.25">
      <c r="E5138"/>
      <c r="L5138"/>
    </row>
    <row r="5139" spans="5:12" ht="23.45" customHeight="1" x14ac:dyDescent="0.25">
      <c r="E5139"/>
      <c r="L5139"/>
    </row>
    <row r="5140" spans="5:12" ht="23.45" customHeight="1" x14ac:dyDescent="0.25">
      <c r="E5140"/>
      <c r="L5140"/>
    </row>
    <row r="5141" spans="5:12" ht="23.45" customHeight="1" x14ac:dyDescent="0.25">
      <c r="E5141"/>
      <c r="L5141"/>
    </row>
    <row r="5142" spans="5:12" ht="23.45" customHeight="1" x14ac:dyDescent="0.25">
      <c r="E5142"/>
      <c r="L5142"/>
    </row>
    <row r="5143" spans="5:12" ht="23.45" customHeight="1" x14ac:dyDescent="0.25">
      <c r="E5143"/>
      <c r="L5143"/>
    </row>
    <row r="5144" spans="5:12" ht="23.45" customHeight="1" x14ac:dyDescent="0.25">
      <c r="E5144"/>
      <c r="L5144"/>
    </row>
    <row r="5145" spans="5:12" ht="23.45" customHeight="1" x14ac:dyDescent="0.25">
      <c r="E5145"/>
      <c r="L5145"/>
    </row>
    <row r="5146" spans="5:12" ht="23.45" customHeight="1" x14ac:dyDescent="0.25">
      <c r="E5146"/>
      <c r="L5146"/>
    </row>
    <row r="5147" spans="5:12" ht="23.45" customHeight="1" x14ac:dyDescent="0.25">
      <c r="E5147"/>
      <c r="L5147"/>
    </row>
    <row r="5148" spans="5:12" ht="23.45" customHeight="1" x14ac:dyDescent="0.25">
      <c r="E5148"/>
      <c r="L5148"/>
    </row>
    <row r="5149" spans="5:12" ht="23.45" customHeight="1" x14ac:dyDescent="0.25">
      <c r="E5149"/>
      <c r="L5149"/>
    </row>
    <row r="5150" spans="5:12" ht="23.45" customHeight="1" x14ac:dyDescent="0.25">
      <c r="E5150"/>
      <c r="L5150"/>
    </row>
    <row r="5151" spans="5:12" ht="23.45" customHeight="1" x14ac:dyDescent="0.25">
      <c r="E5151"/>
      <c r="L5151"/>
    </row>
    <row r="5152" spans="5:12" ht="23.45" customHeight="1" x14ac:dyDescent="0.25">
      <c r="E5152"/>
      <c r="L5152"/>
    </row>
    <row r="5153" spans="5:12" ht="23.45" customHeight="1" x14ac:dyDescent="0.25">
      <c r="E5153"/>
      <c r="L5153"/>
    </row>
    <row r="5154" spans="5:12" ht="23.45" customHeight="1" x14ac:dyDescent="0.25">
      <c r="E5154"/>
      <c r="L5154"/>
    </row>
    <row r="5155" spans="5:12" ht="23.45" customHeight="1" x14ac:dyDescent="0.25">
      <c r="E5155"/>
      <c r="L5155"/>
    </row>
    <row r="5156" spans="5:12" ht="23.45" customHeight="1" x14ac:dyDescent="0.25">
      <c r="E5156"/>
      <c r="L5156"/>
    </row>
    <row r="5157" spans="5:12" ht="23.45" customHeight="1" x14ac:dyDescent="0.25">
      <c r="E5157"/>
      <c r="L5157"/>
    </row>
    <row r="5158" spans="5:12" ht="23.45" customHeight="1" x14ac:dyDescent="0.25">
      <c r="E5158"/>
      <c r="L5158"/>
    </row>
    <row r="5159" spans="5:12" ht="23.45" customHeight="1" x14ac:dyDescent="0.25">
      <c r="E5159"/>
      <c r="L5159"/>
    </row>
    <row r="5160" spans="5:12" ht="23.45" customHeight="1" x14ac:dyDescent="0.25">
      <c r="E5160"/>
      <c r="L5160"/>
    </row>
    <row r="5161" spans="5:12" ht="23.45" customHeight="1" x14ac:dyDescent="0.25">
      <c r="E5161"/>
      <c r="L5161"/>
    </row>
    <row r="5162" spans="5:12" ht="23.45" customHeight="1" x14ac:dyDescent="0.25">
      <c r="E5162"/>
      <c r="L5162"/>
    </row>
    <row r="5163" spans="5:12" ht="23.45" customHeight="1" x14ac:dyDescent="0.25">
      <c r="E5163"/>
      <c r="L5163"/>
    </row>
    <row r="5164" spans="5:12" ht="23.45" customHeight="1" x14ac:dyDescent="0.25">
      <c r="E5164"/>
      <c r="L5164"/>
    </row>
    <row r="5165" spans="5:12" ht="23.45" customHeight="1" x14ac:dyDescent="0.25">
      <c r="E5165"/>
      <c r="L5165"/>
    </row>
    <row r="5166" spans="5:12" ht="23.45" customHeight="1" x14ac:dyDescent="0.25">
      <c r="E5166"/>
      <c r="L5166"/>
    </row>
    <row r="5167" spans="5:12" ht="23.45" customHeight="1" x14ac:dyDescent="0.25">
      <c r="E5167"/>
      <c r="L5167"/>
    </row>
    <row r="5168" spans="5:12" ht="23.45" customHeight="1" x14ac:dyDescent="0.25">
      <c r="E5168"/>
      <c r="L5168"/>
    </row>
    <row r="5169" spans="5:12" ht="23.45" customHeight="1" x14ac:dyDescent="0.25">
      <c r="E5169"/>
      <c r="L5169"/>
    </row>
    <row r="5170" spans="5:12" ht="23.45" customHeight="1" x14ac:dyDescent="0.25">
      <c r="E5170"/>
      <c r="L5170"/>
    </row>
    <row r="5171" spans="5:12" ht="23.45" customHeight="1" x14ac:dyDescent="0.25">
      <c r="E5171"/>
      <c r="L5171"/>
    </row>
    <row r="5172" spans="5:12" ht="23.45" customHeight="1" x14ac:dyDescent="0.25">
      <c r="E5172"/>
      <c r="L5172"/>
    </row>
    <row r="5173" spans="5:12" ht="23.45" customHeight="1" x14ac:dyDescent="0.25">
      <c r="E5173"/>
      <c r="L5173"/>
    </row>
    <row r="5174" spans="5:12" ht="23.45" customHeight="1" x14ac:dyDescent="0.25">
      <c r="E5174"/>
      <c r="L5174"/>
    </row>
    <row r="5175" spans="5:12" ht="23.45" customHeight="1" x14ac:dyDescent="0.25">
      <c r="E5175"/>
      <c r="L5175"/>
    </row>
    <row r="5176" spans="5:12" ht="23.45" customHeight="1" x14ac:dyDescent="0.25">
      <c r="E5176"/>
      <c r="L5176"/>
    </row>
    <row r="5177" spans="5:12" ht="23.45" customHeight="1" x14ac:dyDescent="0.25">
      <c r="E5177"/>
      <c r="L5177"/>
    </row>
    <row r="5178" spans="5:12" ht="23.45" customHeight="1" x14ac:dyDescent="0.25">
      <c r="E5178"/>
      <c r="L5178"/>
    </row>
    <row r="5179" spans="5:12" ht="23.45" customHeight="1" x14ac:dyDescent="0.25">
      <c r="E5179"/>
      <c r="L5179"/>
    </row>
    <row r="5180" spans="5:12" ht="23.45" customHeight="1" x14ac:dyDescent="0.25">
      <c r="E5180"/>
      <c r="L5180"/>
    </row>
    <row r="5181" spans="5:12" ht="23.45" customHeight="1" x14ac:dyDescent="0.25">
      <c r="E5181"/>
      <c r="L5181"/>
    </row>
    <row r="5182" spans="5:12" ht="23.45" customHeight="1" x14ac:dyDescent="0.25">
      <c r="E5182"/>
      <c r="L5182"/>
    </row>
    <row r="5183" spans="5:12" ht="23.45" customHeight="1" x14ac:dyDescent="0.25">
      <c r="E5183"/>
      <c r="L5183"/>
    </row>
    <row r="5184" spans="5:12" ht="23.45" customHeight="1" x14ac:dyDescent="0.25">
      <c r="E5184"/>
      <c r="L5184"/>
    </row>
    <row r="5185" spans="5:12" ht="23.45" customHeight="1" x14ac:dyDescent="0.25">
      <c r="E5185"/>
      <c r="L5185"/>
    </row>
    <row r="5186" spans="5:12" ht="23.45" customHeight="1" x14ac:dyDescent="0.25">
      <c r="E5186"/>
      <c r="L5186"/>
    </row>
    <row r="5187" spans="5:12" ht="23.45" customHeight="1" x14ac:dyDescent="0.25">
      <c r="E5187"/>
      <c r="L5187"/>
    </row>
    <row r="5188" spans="5:12" ht="23.45" customHeight="1" x14ac:dyDescent="0.25">
      <c r="E5188"/>
      <c r="L5188"/>
    </row>
    <row r="5189" spans="5:12" ht="23.45" customHeight="1" x14ac:dyDescent="0.25">
      <c r="E5189"/>
      <c r="L5189"/>
    </row>
    <row r="5190" spans="5:12" ht="23.45" customHeight="1" x14ac:dyDescent="0.25">
      <c r="E5190"/>
      <c r="L5190"/>
    </row>
    <row r="5191" spans="5:12" ht="23.45" customHeight="1" x14ac:dyDescent="0.25">
      <c r="E5191"/>
      <c r="L5191"/>
    </row>
    <row r="5192" spans="5:12" ht="23.45" customHeight="1" x14ac:dyDescent="0.25">
      <c r="E5192"/>
      <c r="L5192"/>
    </row>
    <row r="5193" spans="5:12" ht="23.45" customHeight="1" x14ac:dyDescent="0.25">
      <c r="E5193"/>
      <c r="L5193"/>
    </row>
    <row r="5194" spans="5:12" ht="23.45" customHeight="1" x14ac:dyDescent="0.25">
      <c r="E5194"/>
      <c r="L5194"/>
    </row>
    <row r="5195" spans="5:12" ht="23.45" customHeight="1" x14ac:dyDescent="0.25">
      <c r="E5195"/>
      <c r="L5195"/>
    </row>
    <row r="5196" spans="5:12" ht="23.45" customHeight="1" x14ac:dyDescent="0.25">
      <c r="E5196"/>
      <c r="L5196"/>
    </row>
    <row r="5197" spans="5:12" ht="23.45" customHeight="1" x14ac:dyDescent="0.25">
      <c r="E5197"/>
      <c r="L5197"/>
    </row>
    <row r="5198" spans="5:12" ht="23.45" customHeight="1" x14ac:dyDescent="0.25">
      <c r="E5198"/>
      <c r="L5198"/>
    </row>
    <row r="5199" spans="5:12" ht="23.45" customHeight="1" x14ac:dyDescent="0.25">
      <c r="E5199"/>
      <c r="L5199"/>
    </row>
    <row r="5200" spans="5:12" ht="23.45" customHeight="1" x14ac:dyDescent="0.25">
      <c r="E5200"/>
      <c r="L5200"/>
    </row>
    <row r="5201" spans="5:12" ht="23.45" customHeight="1" x14ac:dyDescent="0.25">
      <c r="E5201"/>
      <c r="L5201"/>
    </row>
    <row r="5202" spans="5:12" ht="23.45" customHeight="1" x14ac:dyDescent="0.25">
      <c r="E5202"/>
      <c r="L5202"/>
    </row>
    <row r="5203" spans="5:12" ht="23.45" customHeight="1" x14ac:dyDescent="0.25">
      <c r="E5203"/>
    </row>
  </sheetData>
  <sheetProtection algorithmName="SHA-512" hashValue="EZHu1QdyC8YnXfwHlXhMVyKka07qWUlSo9Si+U7eJT/8wOtggMA23jU3SsuwzRNwYGGOu3GSYVn+ILB/bv4b1w==" saltValue="0O/TPyJWJz9Lz9sdlS6UkA==" spinCount="100000" sheet="1" selectLockedCells="1" selectUnlockedCells="1"/>
  <sortState xmlns:xlrd2="http://schemas.microsoft.com/office/spreadsheetml/2017/richdata2" ref="E3:E5203">
    <sortCondition ref="E3:E5203"/>
  </sortState>
  <mergeCells count="1">
    <mergeCell ref="E1:J1"/>
  </mergeCells>
  <phoneticPr fontId="9" type="noConversion"/>
  <pageMargins left="0.7" right="0.7" top="0.75" bottom="0.75" header="0.3" footer="0.3"/>
  <pageSetup orientation="portrait" r:id="rId1"/>
  <tableParts count="2">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5593"/>
  <sheetViews>
    <sheetView topLeftCell="C1" zoomScaleNormal="100" workbookViewId="0">
      <selection activeCell="E1" sqref="E1"/>
    </sheetView>
  </sheetViews>
  <sheetFormatPr baseColWidth="10" defaultColWidth="4.85546875" defaultRowHeight="15" x14ac:dyDescent="0.25"/>
  <cols>
    <col min="1" max="1" width="15.28515625" hidden="1" customWidth="1"/>
    <col min="2" max="2" width="11" customWidth="1"/>
    <col min="3" max="3" width="22.42578125" bestFit="1" customWidth="1"/>
    <col min="4" max="4" width="8" customWidth="1"/>
    <col min="5" max="5" width="64.85546875" bestFit="1" customWidth="1"/>
    <col min="6" max="6" width="14.140625" bestFit="1" customWidth="1"/>
    <col min="7" max="8" width="14.140625" customWidth="1"/>
    <col min="9" max="9" width="11.85546875" customWidth="1"/>
    <col min="10" max="10" width="20.140625" customWidth="1"/>
    <col min="11" max="11" width="23.5703125" customWidth="1"/>
  </cols>
  <sheetData>
    <row r="1" spans="1:11" s="31" customFormat="1" ht="13.5" thickBot="1" x14ac:dyDescent="0.25">
      <c r="A1" s="27" t="s">
        <v>840</v>
      </c>
      <c r="B1" s="28" t="s">
        <v>841</v>
      </c>
      <c r="C1" s="29" t="s">
        <v>842</v>
      </c>
      <c r="D1" s="29" t="s">
        <v>843</v>
      </c>
      <c r="E1" s="29" t="s">
        <v>844</v>
      </c>
      <c r="F1" s="29" t="s">
        <v>845</v>
      </c>
      <c r="G1" s="29" t="s">
        <v>846</v>
      </c>
      <c r="H1" s="29" t="s">
        <v>847</v>
      </c>
      <c r="I1" s="29" t="s">
        <v>848</v>
      </c>
      <c r="J1" s="29" t="s">
        <v>849</v>
      </c>
      <c r="K1" s="30" t="s">
        <v>850</v>
      </c>
    </row>
    <row r="2" spans="1:11" ht="15.75" thickBot="1" x14ac:dyDescent="0.3">
      <c r="A2" s="32" t="s">
        <v>851</v>
      </c>
      <c r="B2" s="24" t="s">
        <v>307</v>
      </c>
      <c r="C2" s="26" t="s">
        <v>852</v>
      </c>
      <c r="D2" s="26">
        <v>4</v>
      </c>
      <c r="E2" s="33" t="s">
        <v>853</v>
      </c>
      <c r="F2" s="24">
        <v>3731</v>
      </c>
      <c r="G2" s="24"/>
      <c r="H2" s="24"/>
      <c r="I2" s="26" t="s">
        <v>854</v>
      </c>
      <c r="J2" s="26" t="s">
        <v>855</v>
      </c>
      <c r="K2" s="34" t="s">
        <v>856</v>
      </c>
    </row>
    <row r="3" spans="1:11" ht="15.75" thickBot="1" x14ac:dyDescent="0.3">
      <c r="A3" s="32" t="s">
        <v>851</v>
      </c>
      <c r="B3" s="24" t="s">
        <v>307</v>
      </c>
      <c r="C3" s="26" t="s">
        <v>857</v>
      </c>
      <c r="D3" s="26">
        <v>3</v>
      </c>
      <c r="E3" s="17" t="s">
        <v>858</v>
      </c>
      <c r="F3" s="24">
        <v>2994</v>
      </c>
      <c r="G3" s="24"/>
      <c r="H3" s="24"/>
      <c r="I3" s="26" t="s">
        <v>859</v>
      </c>
      <c r="J3" s="26" t="s">
        <v>860</v>
      </c>
      <c r="K3" s="34" t="s">
        <v>861</v>
      </c>
    </row>
    <row r="4" spans="1:11" ht="15.75" thickBot="1" x14ac:dyDescent="0.3">
      <c r="A4" s="32" t="s">
        <v>851</v>
      </c>
      <c r="B4" s="24" t="s">
        <v>307</v>
      </c>
      <c r="C4" s="26" t="s">
        <v>857</v>
      </c>
      <c r="D4" s="26">
        <v>3</v>
      </c>
      <c r="E4" s="17" t="s">
        <v>862</v>
      </c>
      <c r="F4" s="24">
        <v>5745</v>
      </c>
      <c r="G4" s="24"/>
      <c r="H4" s="24"/>
      <c r="I4" s="26" t="s">
        <v>859</v>
      </c>
      <c r="J4" s="26" t="s">
        <v>860</v>
      </c>
      <c r="K4" s="34" t="s">
        <v>861</v>
      </c>
    </row>
    <row r="5" spans="1:11" ht="15.75" thickBot="1" x14ac:dyDescent="0.3">
      <c r="A5" s="32" t="s">
        <v>851</v>
      </c>
      <c r="B5" s="24" t="s">
        <v>307</v>
      </c>
      <c r="C5" s="26" t="s">
        <v>857</v>
      </c>
      <c r="D5" s="26">
        <v>13</v>
      </c>
      <c r="E5" s="17" t="s">
        <v>863</v>
      </c>
      <c r="F5" s="24">
        <v>6046</v>
      </c>
      <c r="G5" s="24"/>
      <c r="H5" s="24"/>
      <c r="I5" s="26" t="s">
        <v>859</v>
      </c>
      <c r="J5" s="26" t="s">
        <v>864</v>
      </c>
      <c r="K5" s="34" t="s">
        <v>865</v>
      </c>
    </row>
    <row r="6" spans="1:11" ht="15.75" thickBot="1" x14ac:dyDescent="0.3">
      <c r="A6" s="32" t="s">
        <v>851</v>
      </c>
      <c r="B6" s="24" t="s">
        <v>307</v>
      </c>
      <c r="C6" s="26" t="s">
        <v>857</v>
      </c>
      <c r="D6" s="26">
        <v>13</v>
      </c>
      <c r="E6" s="17" t="s">
        <v>866</v>
      </c>
      <c r="F6" s="24">
        <v>3047</v>
      </c>
      <c r="G6" s="24"/>
      <c r="H6" s="24"/>
      <c r="I6" s="26" t="s">
        <v>859</v>
      </c>
      <c r="J6" s="26" t="s">
        <v>867</v>
      </c>
      <c r="K6" s="34" t="s">
        <v>868</v>
      </c>
    </row>
    <row r="7" spans="1:11" ht="15.75" thickBot="1" x14ac:dyDescent="0.3">
      <c r="A7" s="32" t="s">
        <v>851</v>
      </c>
      <c r="B7" s="24" t="s">
        <v>307</v>
      </c>
      <c r="C7" s="26" t="s">
        <v>857</v>
      </c>
      <c r="D7" s="26">
        <v>13</v>
      </c>
      <c r="E7" s="17" t="s">
        <v>869</v>
      </c>
      <c r="F7" s="24">
        <v>3261</v>
      </c>
      <c r="G7" s="24"/>
      <c r="H7" s="24"/>
      <c r="I7" s="26" t="s">
        <v>859</v>
      </c>
      <c r="J7" s="26" t="s">
        <v>867</v>
      </c>
      <c r="K7" s="34" t="s">
        <v>870</v>
      </c>
    </row>
    <row r="8" spans="1:11" ht="15.75" thickBot="1" x14ac:dyDescent="0.3">
      <c r="A8" s="32" t="s">
        <v>851</v>
      </c>
      <c r="B8" s="24" t="s">
        <v>307</v>
      </c>
      <c r="C8" s="26" t="s">
        <v>857</v>
      </c>
      <c r="D8" s="26">
        <v>13</v>
      </c>
      <c r="E8" s="17" t="s">
        <v>871</v>
      </c>
      <c r="F8" s="24">
        <v>2947</v>
      </c>
      <c r="G8" s="24"/>
      <c r="H8" s="24"/>
      <c r="I8" s="26" t="s">
        <v>859</v>
      </c>
      <c r="J8" s="26" t="s">
        <v>867</v>
      </c>
      <c r="K8" s="34" t="s">
        <v>868</v>
      </c>
    </row>
    <row r="9" spans="1:11" ht="15.75" thickBot="1" x14ac:dyDescent="0.3">
      <c r="A9" s="32" t="s">
        <v>851</v>
      </c>
      <c r="B9" s="24" t="s">
        <v>307</v>
      </c>
      <c r="C9" s="26" t="s">
        <v>857</v>
      </c>
      <c r="D9" s="26">
        <v>13</v>
      </c>
      <c r="E9" s="17" t="s">
        <v>872</v>
      </c>
      <c r="F9" s="24">
        <v>2933</v>
      </c>
      <c r="G9" s="24"/>
      <c r="H9" s="24"/>
      <c r="I9" s="26" t="s">
        <v>859</v>
      </c>
      <c r="J9" s="26" t="s">
        <v>864</v>
      </c>
      <c r="K9" s="34" t="s">
        <v>865</v>
      </c>
    </row>
    <row r="10" spans="1:11" ht="15.75" thickBot="1" x14ac:dyDescent="0.3">
      <c r="A10" s="32" t="s">
        <v>851</v>
      </c>
      <c r="B10" s="24" t="s">
        <v>307</v>
      </c>
      <c r="C10" s="26" t="s">
        <v>857</v>
      </c>
      <c r="D10" s="26">
        <v>13</v>
      </c>
      <c r="E10" s="17" t="s">
        <v>873</v>
      </c>
      <c r="F10" s="24">
        <v>2959</v>
      </c>
      <c r="G10" s="24"/>
      <c r="H10" s="24"/>
      <c r="I10" s="26" t="s">
        <v>859</v>
      </c>
      <c r="J10" s="26" t="s">
        <v>864</v>
      </c>
      <c r="K10" s="34" t="s">
        <v>865</v>
      </c>
    </row>
    <row r="11" spans="1:11" ht="15.75" thickBot="1" x14ac:dyDescent="0.3">
      <c r="A11" s="32" t="s">
        <v>851</v>
      </c>
      <c r="B11" s="24" t="s">
        <v>307</v>
      </c>
      <c r="C11" s="26" t="s">
        <v>857</v>
      </c>
      <c r="D11" s="26">
        <v>13</v>
      </c>
      <c r="E11" s="17" t="s">
        <v>874</v>
      </c>
      <c r="F11" s="24">
        <v>6848</v>
      </c>
      <c r="G11" s="24"/>
      <c r="H11" s="24"/>
      <c r="I11" s="26" t="s">
        <v>859</v>
      </c>
      <c r="J11" s="26" t="s">
        <v>864</v>
      </c>
      <c r="K11" s="34" t="s">
        <v>865</v>
      </c>
    </row>
    <row r="12" spans="1:11" ht="15.75" thickBot="1" x14ac:dyDescent="0.3">
      <c r="A12" s="32" t="s">
        <v>851</v>
      </c>
      <c r="B12" s="24" t="s">
        <v>307</v>
      </c>
      <c r="C12" s="26" t="s">
        <v>857</v>
      </c>
      <c r="D12" s="26">
        <v>13</v>
      </c>
      <c r="E12" s="17" t="s">
        <v>875</v>
      </c>
      <c r="F12" s="24">
        <v>5526</v>
      </c>
      <c r="G12" s="24"/>
      <c r="H12" s="24"/>
      <c r="I12" s="26" t="s">
        <v>859</v>
      </c>
      <c r="J12" s="26" t="s">
        <v>864</v>
      </c>
      <c r="K12" s="34" t="s">
        <v>865</v>
      </c>
    </row>
    <row r="13" spans="1:11" ht="15.75" thickBot="1" x14ac:dyDescent="0.3">
      <c r="A13" s="32" t="s">
        <v>851</v>
      </c>
      <c r="B13" s="24" t="s">
        <v>307</v>
      </c>
      <c r="C13" s="26" t="s">
        <v>857</v>
      </c>
      <c r="D13" s="26">
        <v>13</v>
      </c>
      <c r="E13" s="17" t="s">
        <v>876</v>
      </c>
      <c r="F13" s="24">
        <v>6368</v>
      </c>
      <c r="G13" s="24"/>
      <c r="H13" s="24"/>
      <c r="I13" s="26" t="s">
        <v>859</v>
      </c>
      <c r="J13" s="26" t="s">
        <v>864</v>
      </c>
      <c r="K13" s="34" t="s">
        <v>865</v>
      </c>
    </row>
    <row r="14" spans="1:11" ht="15.75" thickBot="1" x14ac:dyDescent="0.3">
      <c r="A14" s="32" t="s">
        <v>851</v>
      </c>
      <c r="B14" s="24" t="s">
        <v>307</v>
      </c>
      <c r="C14" s="26" t="s">
        <v>857</v>
      </c>
      <c r="D14" s="26">
        <v>13</v>
      </c>
      <c r="E14" s="17" t="s">
        <v>877</v>
      </c>
      <c r="F14" s="24">
        <v>6877</v>
      </c>
      <c r="G14" s="24"/>
      <c r="H14" s="24"/>
      <c r="I14" s="26" t="s">
        <v>859</v>
      </c>
      <c r="J14" s="26" t="s">
        <v>878</v>
      </c>
      <c r="K14" s="34" t="s">
        <v>879</v>
      </c>
    </row>
    <row r="15" spans="1:11" ht="15.75" thickBot="1" x14ac:dyDescent="0.3">
      <c r="A15" s="32" t="s">
        <v>851</v>
      </c>
      <c r="B15" s="24" t="s">
        <v>307</v>
      </c>
      <c r="C15" s="26" t="s">
        <v>857</v>
      </c>
      <c r="D15" s="26">
        <v>13</v>
      </c>
      <c r="E15" s="17" t="s">
        <v>880</v>
      </c>
      <c r="F15" s="24">
        <v>3054</v>
      </c>
      <c r="G15" s="24"/>
      <c r="H15" s="24"/>
      <c r="I15" s="26" t="s">
        <v>859</v>
      </c>
      <c r="J15" s="26" t="s">
        <v>864</v>
      </c>
      <c r="K15" s="34" t="s">
        <v>865</v>
      </c>
    </row>
    <row r="16" spans="1:11" ht="15.75" thickBot="1" x14ac:dyDescent="0.3">
      <c r="A16" s="32" t="s">
        <v>851</v>
      </c>
      <c r="B16" s="24" t="s">
        <v>307</v>
      </c>
      <c r="C16" s="26" t="s">
        <v>857</v>
      </c>
      <c r="D16" s="26">
        <v>13</v>
      </c>
      <c r="E16" s="17" t="s">
        <v>881</v>
      </c>
      <c r="F16" s="24">
        <v>5564</v>
      </c>
      <c r="G16" s="24"/>
      <c r="H16" s="24"/>
      <c r="I16" s="26" t="s">
        <v>859</v>
      </c>
      <c r="J16" s="26" t="s">
        <v>864</v>
      </c>
      <c r="K16" s="34" t="s">
        <v>865</v>
      </c>
    </row>
    <row r="17" spans="1:11" ht="15.75" thickBot="1" x14ac:dyDescent="0.3">
      <c r="A17" s="32" t="s">
        <v>851</v>
      </c>
      <c r="B17" s="24" t="s">
        <v>307</v>
      </c>
      <c r="C17" s="26" t="s">
        <v>857</v>
      </c>
      <c r="D17" s="26">
        <v>13</v>
      </c>
      <c r="E17" s="17" t="s">
        <v>882</v>
      </c>
      <c r="F17" s="24">
        <v>2934</v>
      </c>
      <c r="G17" s="24"/>
      <c r="H17" s="24"/>
      <c r="I17" s="26" t="s">
        <v>859</v>
      </c>
      <c r="J17" s="26" t="s">
        <v>864</v>
      </c>
      <c r="K17" s="34" t="s">
        <v>865</v>
      </c>
    </row>
    <row r="18" spans="1:11" ht="15.75" thickBot="1" x14ac:dyDescent="0.3">
      <c r="A18" s="32" t="s">
        <v>851</v>
      </c>
      <c r="B18" s="24" t="s">
        <v>307</v>
      </c>
      <c r="C18" s="26" t="s">
        <v>857</v>
      </c>
      <c r="D18" s="26">
        <v>13</v>
      </c>
      <c r="E18" s="17" t="s">
        <v>883</v>
      </c>
      <c r="F18" s="24">
        <v>3081</v>
      </c>
      <c r="G18" s="24"/>
      <c r="H18" s="24"/>
      <c r="I18" s="26" t="s">
        <v>859</v>
      </c>
      <c r="J18" s="26" t="s">
        <v>864</v>
      </c>
      <c r="K18" s="34" t="s">
        <v>865</v>
      </c>
    </row>
    <row r="19" spans="1:11" ht="15.75" thickBot="1" x14ac:dyDescent="0.3">
      <c r="A19" s="32" t="s">
        <v>851</v>
      </c>
      <c r="B19" s="24" t="s">
        <v>307</v>
      </c>
      <c r="C19" s="26" t="s">
        <v>857</v>
      </c>
      <c r="D19" s="26">
        <v>13</v>
      </c>
      <c r="E19" s="17" t="s">
        <v>884</v>
      </c>
      <c r="F19" s="24">
        <v>3229</v>
      </c>
      <c r="G19" s="24"/>
      <c r="H19" s="24"/>
      <c r="I19" s="26" t="s">
        <v>859</v>
      </c>
      <c r="J19" s="26" t="s">
        <v>867</v>
      </c>
      <c r="K19" s="34" t="s">
        <v>868</v>
      </c>
    </row>
    <row r="20" spans="1:11" ht="15.75" thickBot="1" x14ac:dyDescent="0.3">
      <c r="A20" s="32" t="s">
        <v>851</v>
      </c>
      <c r="B20" s="24" t="s">
        <v>307</v>
      </c>
      <c r="C20" s="26" t="s">
        <v>857</v>
      </c>
      <c r="D20" s="26">
        <v>13</v>
      </c>
      <c r="E20" s="17" t="s">
        <v>885</v>
      </c>
      <c r="F20" s="24">
        <v>3023</v>
      </c>
      <c r="G20" s="24"/>
      <c r="H20" s="24"/>
      <c r="I20" s="26" t="s">
        <v>859</v>
      </c>
      <c r="J20" s="26" t="s">
        <v>864</v>
      </c>
      <c r="K20" s="34" t="s">
        <v>865</v>
      </c>
    </row>
    <row r="21" spans="1:11" ht="15.75" thickBot="1" x14ac:dyDescent="0.3">
      <c r="A21" s="32" t="s">
        <v>851</v>
      </c>
      <c r="B21" s="24" t="s">
        <v>307</v>
      </c>
      <c r="C21" s="26" t="s">
        <v>857</v>
      </c>
      <c r="D21" s="26">
        <v>13</v>
      </c>
      <c r="E21" s="17" t="s">
        <v>886</v>
      </c>
      <c r="F21" s="24">
        <v>5575</v>
      </c>
      <c r="G21" s="24"/>
      <c r="H21" s="24"/>
      <c r="I21" s="26" t="s">
        <v>859</v>
      </c>
      <c r="J21" s="26" t="s">
        <v>867</v>
      </c>
      <c r="K21" s="34" t="s">
        <v>868</v>
      </c>
    </row>
    <row r="22" spans="1:11" ht="15.75" thickBot="1" x14ac:dyDescent="0.3">
      <c r="A22" s="32" t="s">
        <v>851</v>
      </c>
      <c r="B22" s="24" t="s">
        <v>307</v>
      </c>
      <c r="C22" s="26" t="s">
        <v>857</v>
      </c>
      <c r="D22" s="26">
        <v>13</v>
      </c>
      <c r="E22" s="17" t="s">
        <v>887</v>
      </c>
      <c r="F22" s="24">
        <v>5657</v>
      </c>
      <c r="G22" s="24"/>
      <c r="H22" s="24"/>
      <c r="I22" s="26" t="s">
        <v>859</v>
      </c>
      <c r="J22" s="26" t="s">
        <v>867</v>
      </c>
      <c r="K22" s="34" t="s">
        <v>868</v>
      </c>
    </row>
    <row r="23" spans="1:11" ht="15.75" thickBot="1" x14ac:dyDescent="0.3">
      <c r="A23" s="32" t="s">
        <v>851</v>
      </c>
      <c r="B23" s="24" t="s">
        <v>307</v>
      </c>
      <c r="C23" s="26" t="s">
        <v>857</v>
      </c>
      <c r="D23" s="26">
        <v>14</v>
      </c>
      <c r="E23" s="17" t="s">
        <v>888</v>
      </c>
      <c r="F23" s="24">
        <v>2920</v>
      </c>
      <c r="G23" s="24"/>
      <c r="H23" s="24"/>
      <c r="I23" s="26" t="s">
        <v>859</v>
      </c>
      <c r="J23" s="26" t="s">
        <v>860</v>
      </c>
      <c r="K23" s="34" t="s">
        <v>889</v>
      </c>
    </row>
    <row r="24" spans="1:11" ht="15.75" thickBot="1" x14ac:dyDescent="0.3">
      <c r="A24" s="32" t="s">
        <v>851</v>
      </c>
      <c r="B24" s="24" t="s">
        <v>307</v>
      </c>
      <c r="C24" s="26" t="s">
        <v>857</v>
      </c>
      <c r="D24" s="26">
        <v>14</v>
      </c>
      <c r="E24" s="17" t="s">
        <v>890</v>
      </c>
      <c r="F24" s="24">
        <v>3105</v>
      </c>
      <c r="G24" s="24"/>
      <c r="H24" s="24"/>
      <c r="I24" s="26" t="s">
        <v>859</v>
      </c>
      <c r="J24" s="26" t="s">
        <v>860</v>
      </c>
      <c r="K24" s="34" t="s">
        <v>889</v>
      </c>
    </row>
    <row r="25" spans="1:11" ht="15.75" thickBot="1" x14ac:dyDescent="0.3">
      <c r="A25" s="32" t="s">
        <v>851</v>
      </c>
      <c r="B25" s="24" t="s">
        <v>307</v>
      </c>
      <c r="C25" s="26" t="s">
        <v>857</v>
      </c>
      <c r="D25" s="26">
        <v>14</v>
      </c>
      <c r="E25" s="17" t="s">
        <v>891</v>
      </c>
      <c r="F25" s="24">
        <v>5018</v>
      </c>
      <c r="G25" s="24"/>
      <c r="H25" s="24"/>
      <c r="I25" s="26" t="s">
        <v>859</v>
      </c>
      <c r="J25" s="26" t="s">
        <v>860</v>
      </c>
      <c r="K25" s="34" t="s">
        <v>889</v>
      </c>
    </row>
    <row r="26" spans="1:11" ht="15.75" thickBot="1" x14ac:dyDescent="0.3">
      <c r="A26" s="32" t="s">
        <v>851</v>
      </c>
      <c r="B26" s="24" t="s">
        <v>307</v>
      </c>
      <c r="C26" s="26" t="s">
        <v>857</v>
      </c>
      <c r="D26" s="26">
        <v>14</v>
      </c>
      <c r="E26" s="17" t="s">
        <v>892</v>
      </c>
      <c r="F26" s="24">
        <v>3070</v>
      </c>
      <c r="G26" s="24"/>
      <c r="H26" s="24"/>
      <c r="I26" s="26" t="s">
        <v>859</v>
      </c>
      <c r="J26" s="26" t="s">
        <v>860</v>
      </c>
      <c r="K26" s="34" t="s">
        <v>889</v>
      </c>
    </row>
    <row r="27" spans="1:11" ht="15.75" thickBot="1" x14ac:dyDescent="0.3">
      <c r="A27" s="32" t="s">
        <v>851</v>
      </c>
      <c r="B27" s="24" t="s">
        <v>307</v>
      </c>
      <c r="C27" s="26" t="s">
        <v>857</v>
      </c>
      <c r="D27" s="26">
        <v>14</v>
      </c>
      <c r="E27" s="17" t="s">
        <v>893</v>
      </c>
      <c r="F27" s="24">
        <v>2937</v>
      </c>
      <c r="G27" s="24"/>
      <c r="H27" s="24"/>
      <c r="I27" s="26" t="s">
        <v>859</v>
      </c>
      <c r="J27" s="26" t="s">
        <v>860</v>
      </c>
      <c r="K27" s="34" t="s">
        <v>889</v>
      </c>
    </row>
    <row r="28" spans="1:11" ht="15.75" thickBot="1" x14ac:dyDescent="0.3">
      <c r="A28" s="32" t="s">
        <v>851</v>
      </c>
      <c r="B28" s="24" t="s">
        <v>307</v>
      </c>
      <c r="C28" s="26" t="s">
        <v>857</v>
      </c>
      <c r="D28" s="26">
        <v>14</v>
      </c>
      <c r="E28" s="17" t="s">
        <v>894</v>
      </c>
      <c r="F28" s="24">
        <v>3089</v>
      </c>
      <c r="G28" s="24"/>
      <c r="H28" s="24"/>
      <c r="I28" s="26" t="s">
        <v>859</v>
      </c>
      <c r="J28" s="26" t="s">
        <v>860</v>
      </c>
      <c r="K28" s="34" t="s">
        <v>889</v>
      </c>
    </row>
    <row r="29" spans="1:11" ht="15.75" thickBot="1" x14ac:dyDescent="0.3">
      <c r="A29" s="32" t="s">
        <v>851</v>
      </c>
      <c r="B29" s="24" t="s">
        <v>307</v>
      </c>
      <c r="C29" s="26" t="s">
        <v>857</v>
      </c>
      <c r="D29" s="26">
        <v>14</v>
      </c>
      <c r="E29" s="17" t="s">
        <v>895</v>
      </c>
      <c r="F29" s="24">
        <v>3024</v>
      </c>
      <c r="G29" s="24"/>
      <c r="H29" s="24"/>
      <c r="I29" s="26" t="s">
        <v>859</v>
      </c>
      <c r="J29" s="26" t="s">
        <v>860</v>
      </c>
      <c r="K29" s="34" t="s">
        <v>889</v>
      </c>
    </row>
    <row r="30" spans="1:11" ht="15.75" thickBot="1" x14ac:dyDescent="0.3">
      <c r="A30" s="32" t="s">
        <v>851</v>
      </c>
      <c r="B30" s="24" t="s">
        <v>307</v>
      </c>
      <c r="C30" s="26" t="s">
        <v>857</v>
      </c>
      <c r="D30" s="26">
        <v>14</v>
      </c>
      <c r="E30" s="17" t="s">
        <v>896</v>
      </c>
      <c r="F30" s="24">
        <v>2932</v>
      </c>
      <c r="G30" s="24"/>
      <c r="H30" s="24"/>
      <c r="I30" s="26" t="s">
        <v>859</v>
      </c>
      <c r="J30" s="26" t="s">
        <v>860</v>
      </c>
      <c r="K30" s="34" t="s">
        <v>889</v>
      </c>
    </row>
    <row r="31" spans="1:11" ht="15.75" thickBot="1" x14ac:dyDescent="0.3">
      <c r="A31" s="32" t="s">
        <v>851</v>
      </c>
      <c r="B31" s="24" t="s">
        <v>307</v>
      </c>
      <c r="C31" s="26" t="s">
        <v>857</v>
      </c>
      <c r="D31" s="26">
        <v>14</v>
      </c>
      <c r="E31" s="17" t="s">
        <v>897</v>
      </c>
      <c r="F31" s="24">
        <v>2960</v>
      </c>
      <c r="G31" s="24"/>
      <c r="H31" s="24"/>
      <c r="I31" s="26" t="s">
        <v>859</v>
      </c>
      <c r="J31" s="26" t="s">
        <v>860</v>
      </c>
      <c r="K31" s="34" t="s">
        <v>889</v>
      </c>
    </row>
    <row r="32" spans="1:11" ht="15.75" thickBot="1" x14ac:dyDescent="0.3">
      <c r="A32" s="32" t="s">
        <v>851</v>
      </c>
      <c r="B32" s="24" t="s">
        <v>307</v>
      </c>
      <c r="C32" s="26" t="s">
        <v>857</v>
      </c>
      <c r="D32" s="26">
        <v>14</v>
      </c>
      <c r="E32" s="17" t="s">
        <v>898</v>
      </c>
      <c r="F32" s="24">
        <v>5529</v>
      </c>
      <c r="G32" s="24"/>
      <c r="H32" s="24"/>
      <c r="I32" s="26" t="s">
        <v>859</v>
      </c>
      <c r="J32" s="26" t="s">
        <v>867</v>
      </c>
      <c r="K32" s="34" t="s">
        <v>899</v>
      </c>
    </row>
    <row r="33" spans="1:11" ht="15.75" thickBot="1" x14ac:dyDescent="0.3">
      <c r="A33" s="32" t="s">
        <v>851</v>
      </c>
      <c r="B33" s="24" t="s">
        <v>307</v>
      </c>
      <c r="C33" s="26" t="s">
        <v>857</v>
      </c>
      <c r="D33" s="26">
        <v>14</v>
      </c>
      <c r="E33" s="17" t="s">
        <v>900</v>
      </c>
      <c r="F33" s="24">
        <v>5865</v>
      </c>
      <c r="G33" s="24"/>
      <c r="H33" s="24"/>
      <c r="I33" s="26" t="s">
        <v>859</v>
      </c>
      <c r="J33" s="26" t="s">
        <v>860</v>
      </c>
      <c r="K33" s="34" t="s">
        <v>889</v>
      </c>
    </row>
    <row r="34" spans="1:11" ht="15.75" thickBot="1" x14ac:dyDescent="0.3">
      <c r="A34" s="32" t="s">
        <v>851</v>
      </c>
      <c r="B34" s="24" t="s">
        <v>307</v>
      </c>
      <c r="C34" s="26" t="s">
        <v>857</v>
      </c>
      <c r="D34" s="26">
        <v>14</v>
      </c>
      <c r="E34" s="17" t="s">
        <v>901</v>
      </c>
      <c r="F34" s="24">
        <v>5825</v>
      </c>
      <c r="G34" s="24"/>
      <c r="H34" s="24"/>
      <c r="I34" s="26" t="s">
        <v>859</v>
      </c>
      <c r="J34" s="26" t="s">
        <v>860</v>
      </c>
      <c r="K34" s="34" t="s">
        <v>889</v>
      </c>
    </row>
    <row r="35" spans="1:11" ht="15.75" thickBot="1" x14ac:dyDescent="0.3">
      <c r="A35" s="32" t="s">
        <v>851</v>
      </c>
      <c r="B35" s="24" t="s">
        <v>307</v>
      </c>
      <c r="C35" s="26" t="s">
        <v>857</v>
      </c>
      <c r="D35" s="26">
        <v>14</v>
      </c>
      <c r="E35" s="17" t="s">
        <v>902</v>
      </c>
      <c r="F35" s="24">
        <v>5843</v>
      </c>
      <c r="G35" s="24"/>
      <c r="H35" s="24"/>
      <c r="I35" s="26" t="s">
        <v>859</v>
      </c>
      <c r="J35" s="26" t="s">
        <v>860</v>
      </c>
      <c r="K35" s="34" t="s">
        <v>889</v>
      </c>
    </row>
    <row r="36" spans="1:11" ht="15.75" thickBot="1" x14ac:dyDescent="0.3">
      <c r="A36" s="32" t="s">
        <v>851</v>
      </c>
      <c r="B36" s="24" t="s">
        <v>307</v>
      </c>
      <c r="C36" s="26" t="s">
        <v>857</v>
      </c>
      <c r="D36" s="26">
        <v>14</v>
      </c>
      <c r="E36" s="17" t="s">
        <v>903</v>
      </c>
      <c r="F36" s="24">
        <v>5842</v>
      </c>
      <c r="G36" s="24"/>
      <c r="H36" s="24"/>
      <c r="I36" s="26" t="s">
        <v>859</v>
      </c>
      <c r="J36" s="26" t="s">
        <v>860</v>
      </c>
      <c r="K36" s="34" t="s">
        <v>889</v>
      </c>
    </row>
    <row r="37" spans="1:11" ht="15.75" thickBot="1" x14ac:dyDescent="0.3">
      <c r="A37" s="32" t="s">
        <v>851</v>
      </c>
      <c r="B37" s="24" t="s">
        <v>307</v>
      </c>
      <c r="C37" s="26" t="s">
        <v>857</v>
      </c>
      <c r="D37" s="26">
        <v>14</v>
      </c>
      <c r="E37" s="17" t="s">
        <v>904</v>
      </c>
      <c r="F37" s="24">
        <v>6571</v>
      </c>
      <c r="G37" s="24"/>
      <c r="H37" s="24"/>
      <c r="I37" s="26" t="s">
        <v>859</v>
      </c>
      <c r="J37" s="26" t="s">
        <v>860</v>
      </c>
      <c r="K37" s="34" t="s">
        <v>889</v>
      </c>
    </row>
    <row r="38" spans="1:11" ht="15.75" thickBot="1" x14ac:dyDescent="0.3">
      <c r="A38" s="32" t="s">
        <v>851</v>
      </c>
      <c r="B38" s="24" t="s">
        <v>307</v>
      </c>
      <c r="C38" s="26" t="s">
        <v>905</v>
      </c>
      <c r="D38" s="26">
        <v>3</v>
      </c>
      <c r="E38" s="17" t="s">
        <v>906</v>
      </c>
      <c r="F38" s="24">
        <v>935</v>
      </c>
      <c r="G38" s="24"/>
      <c r="H38" s="24"/>
      <c r="I38" s="26" t="s">
        <v>859</v>
      </c>
      <c r="J38" s="26" t="s">
        <v>878</v>
      </c>
      <c r="K38" s="34" t="s">
        <v>907</v>
      </c>
    </row>
    <row r="39" spans="1:11" ht="15.75" thickBot="1" x14ac:dyDescent="0.3">
      <c r="A39" s="32" t="s">
        <v>851</v>
      </c>
      <c r="B39" s="24" t="s">
        <v>307</v>
      </c>
      <c r="C39" s="26" t="s">
        <v>905</v>
      </c>
      <c r="D39" s="26">
        <v>10</v>
      </c>
      <c r="E39" s="17" t="s">
        <v>908</v>
      </c>
      <c r="F39" s="24">
        <v>6946</v>
      </c>
      <c r="G39" s="24"/>
      <c r="H39" s="24"/>
      <c r="I39" s="26" t="s">
        <v>859</v>
      </c>
      <c r="J39" s="26" t="s">
        <v>878</v>
      </c>
      <c r="K39" s="34" t="s">
        <v>878</v>
      </c>
    </row>
    <row r="40" spans="1:11" ht="15.75" thickBot="1" x14ac:dyDescent="0.3">
      <c r="A40" s="32" t="s">
        <v>851</v>
      </c>
      <c r="B40" s="24" t="s">
        <v>307</v>
      </c>
      <c r="C40" s="26" t="s">
        <v>905</v>
      </c>
      <c r="D40" s="26">
        <v>10</v>
      </c>
      <c r="E40" s="17" t="s">
        <v>909</v>
      </c>
      <c r="F40" s="24">
        <v>5136</v>
      </c>
      <c r="G40" s="24"/>
      <c r="H40" s="24"/>
      <c r="I40" s="26" t="s">
        <v>859</v>
      </c>
      <c r="J40" s="26" t="s">
        <v>878</v>
      </c>
      <c r="K40" s="34" t="s">
        <v>878</v>
      </c>
    </row>
    <row r="41" spans="1:11" ht="15.75" thickBot="1" x14ac:dyDescent="0.3">
      <c r="A41" s="32" t="s">
        <v>851</v>
      </c>
      <c r="B41" s="24" t="s">
        <v>307</v>
      </c>
      <c r="C41" s="26" t="s">
        <v>905</v>
      </c>
      <c r="D41" s="26">
        <v>10</v>
      </c>
      <c r="E41" s="17" t="s">
        <v>910</v>
      </c>
      <c r="F41" s="24">
        <v>736</v>
      </c>
      <c r="G41" s="24"/>
      <c r="H41" s="24"/>
      <c r="I41" s="26" t="s">
        <v>859</v>
      </c>
      <c r="J41" s="26" t="s">
        <v>878</v>
      </c>
      <c r="K41" s="34" t="s">
        <v>911</v>
      </c>
    </row>
    <row r="42" spans="1:11" ht="15.75" thickBot="1" x14ac:dyDescent="0.3">
      <c r="A42" s="32" t="s">
        <v>851</v>
      </c>
      <c r="B42" s="24" t="s">
        <v>307</v>
      </c>
      <c r="C42" s="26" t="s">
        <v>905</v>
      </c>
      <c r="D42" s="26">
        <v>10</v>
      </c>
      <c r="E42" s="17" t="s">
        <v>912</v>
      </c>
      <c r="F42" s="24">
        <v>6878</v>
      </c>
      <c r="G42" s="24"/>
      <c r="H42" s="24"/>
      <c r="I42" s="26" t="s">
        <v>859</v>
      </c>
      <c r="J42" s="26" t="s">
        <v>878</v>
      </c>
      <c r="K42" s="34" t="s">
        <v>878</v>
      </c>
    </row>
    <row r="43" spans="1:11" ht="15.75" thickBot="1" x14ac:dyDescent="0.3">
      <c r="A43" s="32" t="s">
        <v>851</v>
      </c>
      <c r="B43" s="24" t="s">
        <v>307</v>
      </c>
      <c r="C43" s="26" t="s">
        <v>905</v>
      </c>
      <c r="D43" s="26">
        <v>10</v>
      </c>
      <c r="E43" s="17" t="s">
        <v>913</v>
      </c>
      <c r="F43" s="24">
        <v>957</v>
      </c>
      <c r="G43" s="24"/>
      <c r="H43" s="24"/>
      <c r="I43" s="26" t="s">
        <v>859</v>
      </c>
      <c r="J43" s="26" t="s">
        <v>878</v>
      </c>
      <c r="K43" s="34" t="s">
        <v>878</v>
      </c>
    </row>
    <row r="44" spans="1:11" ht="15.75" thickBot="1" x14ac:dyDescent="0.3">
      <c r="A44" s="32" t="s">
        <v>851</v>
      </c>
      <c r="B44" s="24" t="s">
        <v>307</v>
      </c>
      <c r="C44" s="26" t="s">
        <v>905</v>
      </c>
      <c r="D44" s="26">
        <v>10</v>
      </c>
      <c r="E44" s="17" t="s">
        <v>914</v>
      </c>
      <c r="F44" s="24">
        <v>851</v>
      </c>
      <c r="G44" s="24"/>
      <c r="H44" s="24"/>
      <c r="I44" s="26" t="s">
        <v>859</v>
      </c>
      <c r="J44" s="26" t="s">
        <v>878</v>
      </c>
      <c r="K44" s="34" t="s">
        <v>878</v>
      </c>
    </row>
    <row r="45" spans="1:11" ht="15.75" thickBot="1" x14ac:dyDescent="0.3">
      <c r="A45" s="32" t="s">
        <v>851</v>
      </c>
      <c r="B45" s="24" t="s">
        <v>307</v>
      </c>
      <c r="C45" s="26" t="s">
        <v>905</v>
      </c>
      <c r="D45" s="26">
        <v>10</v>
      </c>
      <c r="E45" s="17" t="s">
        <v>915</v>
      </c>
      <c r="F45" s="24">
        <v>748</v>
      </c>
      <c r="G45" s="24"/>
      <c r="H45" s="24"/>
      <c r="I45" s="26" t="s">
        <v>859</v>
      </c>
      <c r="J45" s="26" t="s">
        <v>878</v>
      </c>
      <c r="K45" s="34" t="s">
        <v>878</v>
      </c>
    </row>
    <row r="46" spans="1:11" ht="15.75" thickBot="1" x14ac:dyDescent="0.3">
      <c r="A46" s="32" t="s">
        <v>851</v>
      </c>
      <c r="B46" s="24" t="s">
        <v>307</v>
      </c>
      <c r="C46" s="26" t="s">
        <v>905</v>
      </c>
      <c r="D46" s="26">
        <v>10</v>
      </c>
      <c r="E46" s="17" t="s">
        <v>916</v>
      </c>
      <c r="F46" s="24">
        <v>5523</v>
      </c>
      <c r="G46" s="24"/>
      <c r="H46" s="24"/>
      <c r="I46" s="26" t="s">
        <v>859</v>
      </c>
      <c r="J46" s="26" t="s">
        <v>878</v>
      </c>
      <c r="K46" s="34" t="s">
        <v>878</v>
      </c>
    </row>
    <row r="47" spans="1:11" ht="15.75" thickBot="1" x14ac:dyDescent="0.3">
      <c r="A47" s="32" t="s">
        <v>851</v>
      </c>
      <c r="B47" s="24" t="s">
        <v>307</v>
      </c>
      <c r="C47" s="26" t="s">
        <v>905</v>
      </c>
      <c r="D47" s="26">
        <v>10</v>
      </c>
      <c r="E47" s="17" t="s">
        <v>917</v>
      </c>
      <c r="F47" s="24">
        <v>1013</v>
      </c>
      <c r="G47" s="24"/>
      <c r="H47" s="24"/>
      <c r="I47" s="26" t="s">
        <v>859</v>
      </c>
      <c r="J47" s="26" t="s">
        <v>878</v>
      </c>
      <c r="K47" s="34" t="s">
        <v>878</v>
      </c>
    </row>
    <row r="48" spans="1:11" ht="15.75" thickBot="1" x14ac:dyDescent="0.3">
      <c r="A48" s="32" t="s">
        <v>851</v>
      </c>
      <c r="B48" s="24" t="s">
        <v>307</v>
      </c>
      <c r="C48" s="26" t="s">
        <v>905</v>
      </c>
      <c r="D48" s="26">
        <v>11</v>
      </c>
      <c r="E48" s="17" t="s">
        <v>918</v>
      </c>
      <c r="F48" s="24">
        <v>732</v>
      </c>
      <c r="G48" s="24"/>
      <c r="H48" s="24"/>
      <c r="I48" s="26" t="s">
        <v>859</v>
      </c>
      <c r="J48" s="26" t="s">
        <v>878</v>
      </c>
      <c r="K48" s="34" t="s">
        <v>919</v>
      </c>
    </row>
    <row r="49" spans="1:11" ht="15.75" thickBot="1" x14ac:dyDescent="0.3">
      <c r="A49" s="32" t="s">
        <v>851</v>
      </c>
      <c r="B49" s="24" t="s">
        <v>307</v>
      </c>
      <c r="C49" s="26" t="s">
        <v>905</v>
      </c>
      <c r="D49" s="26">
        <v>11</v>
      </c>
      <c r="E49" s="17" t="s">
        <v>920</v>
      </c>
      <c r="F49" s="24">
        <v>917</v>
      </c>
      <c r="G49" s="24"/>
      <c r="H49" s="24"/>
      <c r="I49" s="26" t="s">
        <v>859</v>
      </c>
      <c r="J49" s="26" t="s">
        <v>878</v>
      </c>
      <c r="K49" s="34" t="s">
        <v>919</v>
      </c>
    </row>
    <row r="50" spans="1:11" ht="15.75" thickBot="1" x14ac:dyDescent="0.3">
      <c r="A50" s="32" t="s">
        <v>851</v>
      </c>
      <c r="B50" s="24" t="s">
        <v>307</v>
      </c>
      <c r="C50" s="26" t="s">
        <v>905</v>
      </c>
      <c r="D50" s="26">
        <v>11</v>
      </c>
      <c r="E50" s="17" t="s">
        <v>921</v>
      </c>
      <c r="F50" s="24">
        <v>1056</v>
      </c>
      <c r="G50" s="24"/>
      <c r="H50" s="24"/>
      <c r="I50" s="26" t="s">
        <v>859</v>
      </c>
      <c r="J50" s="26" t="s">
        <v>878</v>
      </c>
      <c r="K50" s="34" t="s">
        <v>879</v>
      </c>
    </row>
    <row r="51" spans="1:11" ht="15.75" thickBot="1" x14ac:dyDescent="0.3">
      <c r="A51" s="32" t="s">
        <v>851</v>
      </c>
      <c r="B51" s="24" t="s">
        <v>307</v>
      </c>
      <c r="C51" s="26" t="s">
        <v>905</v>
      </c>
      <c r="D51" s="26">
        <v>11</v>
      </c>
      <c r="E51" s="17" t="s">
        <v>922</v>
      </c>
      <c r="F51" s="24">
        <v>808</v>
      </c>
      <c r="G51" s="24"/>
      <c r="H51" s="24"/>
      <c r="I51" s="26" t="s">
        <v>859</v>
      </c>
      <c r="J51" s="26" t="s">
        <v>878</v>
      </c>
      <c r="K51" s="34" t="s">
        <v>919</v>
      </c>
    </row>
    <row r="52" spans="1:11" ht="15.75" thickBot="1" x14ac:dyDescent="0.3">
      <c r="A52" s="32" t="s">
        <v>851</v>
      </c>
      <c r="B52" s="24" t="s">
        <v>307</v>
      </c>
      <c r="C52" s="26" t="s">
        <v>905</v>
      </c>
      <c r="D52" s="26">
        <v>11</v>
      </c>
      <c r="E52" s="17" t="s">
        <v>923</v>
      </c>
      <c r="F52" s="24">
        <v>822</v>
      </c>
      <c r="G52" s="24"/>
      <c r="H52" s="24"/>
      <c r="I52" s="26" t="s">
        <v>859</v>
      </c>
      <c r="J52" s="26" t="s">
        <v>878</v>
      </c>
      <c r="K52" s="34" t="s">
        <v>924</v>
      </c>
    </row>
    <row r="53" spans="1:11" ht="15.75" thickBot="1" x14ac:dyDescent="0.3">
      <c r="A53" s="32" t="s">
        <v>851</v>
      </c>
      <c r="B53" s="24" t="s">
        <v>307</v>
      </c>
      <c r="C53" s="26" t="s">
        <v>905</v>
      </c>
      <c r="D53" s="26">
        <v>11</v>
      </c>
      <c r="E53" s="17" t="s">
        <v>925</v>
      </c>
      <c r="F53" s="24">
        <v>789</v>
      </c>
      <c r="G53" s="24"/>
      <c r="H53" s="24"/>
      <c r="I53" s="26" t="s">
        <v>859</v>
      </c>
      <c r="J53" s="26" t="s">
        <v>878</v>
      </c>
      <c r="K53" s="34" t="s">
        <v>919</v>
      </c>
    </row>
    <row r="54" spans="1:11" ht="15.75" thickBot="1" x14ac:dyDescent="0.3">
      <c r="A54" s="32" t="s">
        <v>851</v>
      </c>
      <c r="B54" s="24" t="s">
        <v>307</v>
      </c>
      <c r="C54" s="26" t="s">
        <v>905</v>
      </c>
      <c r="D54" s="26">
        <v>11</v>
      </c>
      <c r="E54" s="17" t="s">
        <v>926</v>
      </c>
      <c r="F54" s="24">
        <v>5315</v>
      </c>
      <c r="G54" s="24"/>
      <c r="H54" s="24"/>
      <c r="I54" s="26" t="s">
        <v>859</v>
      </c>
      <c r="J54" s="26" t="s">
        <v>878</v>
      </c>
      <c r="K54" s="34" t="s">
        <v>919</v>
      </c>
    </row>
    <row r="55" spans="1:11" ht="15.75" thickBot="1" x14ac:dyDescent="0.3">
      <c r="A55" s="32" t="s">
        <v>851</v>
      </c>
      <c r="B55" s="24" t="s">
        <v>307</v>
      </c>
      <c r="C55" s="26" t="s">
        <v>905</v>
      </c>
      <c r="D55" s="26">
        <v>11</v>
      </c>
      <c r="E55" s="17" t="s">
        <v>927</v>
      </c>
      <c r="F55" s="24">
        <v>2966</v>
      </c>
      <c r="G55" s="24"/>
      <c r="H55" s="24"/>
      <c r="I55" s="26" t="s">
        <v>859</v>
      </c>
      <c r="J55" s="26" t="s">
        <v>928</v>
      </c>
      <c r="K55" s="34" t="s">
        <v>929</v>
      </c>
    </row>
    <row r="56" spans="1:11" ht="15.75" thickBot="1" x14ac:dyDescent="0.3">
      <c r="A56" s="32" t="s">
        <v>851</v>
      </c>
      <c r="B56" s="24" t="s">
        <v>307</v>
      </c>
      <c r="C56" s="26" t="s">
        <v>905</v>
      </c>
      <c r="D56" s="26">
        <v>11</v>
      </c>
      <c r="E56" s="17" t="s">
        <v>930</v>
      </c>
      <c r="F56" s="24">
        <v>821</v>
      </c>
      <c r="G56" s="24"/>
      <c r="H56" s="24"/>
      <c r="I56" s="26" t="s">
        <v>859</v>
      </c>
      <c r="J56" s="26" t="s">
        <v>878</v>
      </c>
      <c r="K56" s="34" t="s">
        <v>919</v>
      </c>
    </row>
    <row r="57" spans="1:11" ht="15.75" thickBot="1" x14ac:dyDescent="0.3">
      <c r="A57" s="32" t="s">
        <v>851</v>
      </c>
      <c r="B57" s="24" t="s">
        <v>307</v>
      </c>
      <c r="C57" s="26" t="s">
        <v>905</v>
      </c>
      <c r="D57" s="26">
        <v>11</v>
      </c>
      <c r="E57" s="17" t="s">
        <v>931</v>
      </c>
      <c r="F57" s="24">
        <v>833</v>
      </c>
      <c r="G57" s="24"/>
      <c r="H57" s="24"/>
      <c r="I57" s="26" t="s">
        <v>859</v>
      </c>
      <c r="J57" s="26" t="s">
        <v>878</v>
      </c>
      <c r="K57" s="34" t="s">
        <v>919</v>
      </c>
    </row>
    <row r="58" spans="1:11" ht="15.75" thickBot="1" x14ac:dyDescent="0.3">
      <c r="A58" s="32" t="s">
        <v>851</v>
      </c>
      <c r="B58" s="24" t="s">
        <v>307</v>
      </c>
      <c r="C58" s="26" t="s">
        <v>905</v>
      </c>
      <c r="D58" s="26">
        <v>11</v>
      </c>
      <c r="E58" s="17" t="s">
        <v>932</v>
      </c>
      <c r="F58" s="26">
        <v>6004</v>
      </c>
      <c r="G58" s="26"/>
      <c r="H58" s="26"/>
      <c r="I58" s="26" t="s">
        <v>859</v>
      </c>
      <c r="J58" s="26" t="s">
        <v>878</v>
      </c>
      <c r="K58" s="34" t="s">
        <v>919</v>
      </c>
    </row>
    <row r="59" spans="1:11" ht="15.75" thickBot="1" x14ac:dyDescent="0.3">
      <c r="A59" s="32" t="s">
        <v>851</v>
      </c>
      <c r="B59" s="24" t="s">
        <v>307</v>
      </c>
      <c r="C59" s="26" t="s">
        <v>905</v>
      </c>
      <c r="D59" s="26">
        <v>11</v>
      </c>
      <c r="E59" s="17" t="s">
        <v>933</v>
      </c>
      <c r="F59" s="24">
        <v>1066</v>
      </c>
      <c r="G59" s="24"/>
      <c r="H59" s="24"/>
      <c r="I59" s="26" t="s">
        <v>859</v>
      </c>
      <c r="J59" s="26" t="s">
        <v>878</v>
      </c>
      <c r="K59" s="34" t="s">
        <v>879</v>
      </c>
    </row>
    <row r="60" spans="1:11" ht="15.75" thickBot="1" x14ac:dyDescent="0.3">
      <c r="A60" s="32" t="s">
        <v>851</v>
      </c>
      <c r="B60" s="24" t="s">
        <v>307</v>
      </c>
      <c r="C60" s="26" t="s">
        <v>905</v>
      </c>
      <c r="D60" s="26">
        <v>11</v>
      </c>
      <c r="E60" s="17" t="s">
        <v>934</v>
      </c>
      <c r="F60" s="24">
        <v>742</v>
      </c>
      <c r="G60" s="24"/>
      <c r="H60" s="24"/>
      <c r="I60" s="26" t="s">
        <v>859</v>
      </c>
      <c r="J60" s="26" t="s">
        <v>878</v>
      </c>
      <c r="K60" s="34" t="s">
        <v>919</v>
      </c>
    </row>
    <row r="61" spans="1:11" ht="15.75" thickBot="1" x14ac:dyDescent="0.3">
      <c r="A61" s="32" t="s">
        <v>851</v>
      </c>
      <c r="B61" s="24" t="s">
        <v>307</v>
      </c>
      <c r="C61" s="26" t="s">
        <v>905</v>
      </c>
      <c r="D61" s="26">
        <v>11</v>
      </c>
      <c r="E61" s="17" t="s">
        <v>935</v>
      </c>
      <c r="F61" s="24">
        <v>816</v>
      </c>
      <c r="G61" s="24"/>
      <c r="H61" s="24"/>
      <c r="I61" s="26" t="s">
        <v>859</v>
      </c>
      <c r="J61" s="26" t="s">
        <v>878</v>
      </c>
      <c r="K61" s="34" t="s">
        <v>919</v>
      </c>
    </row>
    <row r="62" spans="1:11" ht="15.75" thickBot="1" x14ac:dyDescent="0.3">
      <c r="A62" s="32" t="s">
        <v>851</v>
      </c>
      <c r="B62" s="24" t="s">
        <v>307</v>
      </c>
      <c r="C62" s="26" t="s">
        <v>905</v>
      </c>
      <c r="D62" s="26">
        <v>11</v>
      </c>
      <c r="E62" s="17" t="s">
        <v>936</v>
      </c>
      <c r="F62" s="24">
        <v>796</v>
      </c>
      <c r="G62" s="24"/>
      <c r="H62" s="24"/>
      <c r="I62" s="26" t="s">
        <v>859</v>
      </c>
      <c r="J62" s="26" t="s">
        <v>878</v>
      </c>
      <c r="K62" s="34" t="s">
        <v>919</v>
      </c>
    </row>
    <row r="63" spans="1:11" ht="15.75" thickBot="1" x14ac:dyDescent="0.3">
      <c r="A63" s="32" t="s">
        <v>851</v>
      </c>
      <c r="B63" s="24" t="s">
        <v>307</v>
      </c>
      <c r="C63" s="26" t="s">
        <v>905</v>
      </c>
      <c r="D63" s="26">
        <v>11</v>
      </c>
      <c r="E63" s="17" t="s">
        <v>937</v>
      </c>
      <c r="F63" s="24">
        <v>754</v>
      </c>
      <c r="G63" s="24"/>
      <c r="H63" s="24"/>
      <c r="I63" s="26" t="s">
        <v>859</v>
      </c>
      <c r="J63" s="26" t="s">
        <v>878</v>
      </c>
      <c r="K63" s="34" t="s">
        <v>919</v>
      </c>
    </row>
    <row r="64" spans="1:11" ht="15.75" thickBot="1" x14ac:dyDescent="0.3">
      <c r="A64" s="32" t="s">
        <v>851</v>
      </c>
      <c r="B64" s="24" t="s">
        <v>307</v>
      </c>
      <c r="C64" s="26" t="s">
        <v>905</v>
      </c>
      <c r="D64" s="26">
        <v>11</v>
      </c>
      <c r="E64" s="17" t="s">
        <v>938</v>
      </c>
      <c r="F64" s="24">
        <v>883</v>
      </c>
      <c r="G64" s="24"/>
      <c r="H64" s="24"/>
      <c r="I64" s="26" t="s">
        <v>859</v>
      </c>
      <c r="J64" s="26" t="s">
        <v>878</v>
      </c>
      <c r="K64" s="34" t="s">
        <v>919</v>
      </c>
    </row>
    <row r="65" spans="1:11" ht="15.75" thickBot="1" x14ac:dyDescent="0.3">
      <c r="A65" s="32" t="s">
        <v>851</v>
      </c>
      <c r="B65" s="24" t="s">
        <v>307</v>
      </c>
      <c r="C65" s="26" t="s">
        <v>905</v>
      </c>
      <c r="D65" s="26">
        <v>11</v>
      </c>
      <c r="E65" s="17" t="s">
        <v>939</v>
      </c>
      <c r="F65" s="24">
        <v>1065</v>
      </c>
      <c r="G65" s="24"/>
      <c r="H65" s="24"/>
      <c r="I65" s="26" t="s">
        <v>859</v>
      </c>
      <c r="J65" s="26" t="s">
        <v>878</v>
      </c>
      <c r="K65" s="34" t="s">
        <v>879</v>
      </c>
    </row>
    <row r="66" spans="1:11" ht="15.75" thickBot="1" x14ac:dyDescent="0.3">
      <c r="A66" s="32" t="s">
        <v>851</v>
      </c>
      <c r="B66" s="24" t="s">
        <v>307</v>
      </c>
      <c r="C66" s="26" t="s">
        <v>905</v>
      </c>
      <c r="D66" s="26">
        <v>11</v>
      </c>
      <c r="E66" s="17" t="s">
        <v>940</v>
      </c>
      <c r="F66" s="24">
        <v>905</v>
      </c>
      <c r="G66" s="24"/>
      <c r="H66" s="24"/>
      <c r="I66" s="26" t="s">
        <v>859</v>
      </c>
      <c r="J66" s="26" t="s">
        <v>878</v>
      </c>
      <c r="K66" s="34" t="s">
        <v>924</v>
      </c>
    </row>
    <row r="67" spans="1:11" ht="15.75" thickBot="1" x14ac:dyDescent="0.3">
      <c r="A67" s="32" t="s">
        <v>851</v>
      </c>
      <c r="B67" s="24" t="s">
        <v>307</v>
      </c>
      <c r="C67" s="26" t="s">
        <v>905</v>
      </c>
      <c r="D67" s="26">
        <v>11</v>
      </c>
      <c r="E67" s="17" t="s">
        <v>941</v>
      </c>
      <c r="F67" s="24">
        <v>1080</v>
      </c>
      <c r="G67" s="24"/>
      <c r="H67" s="24"/>
      <c r="I67" s="26" t="s">
        <v>859</v>
      </c>
      <c r="J67" s="26" t="s">
        <v>878</v>
      </c>
      <c r="K67" s="34" t="s">
        <v>924</v>
      </c>
    </row>
    <row r="68" spans="1:11" ht="15.75" thickBot="1" x14ac:dyDescent="0.3">
      <c r="A68" s="32" t="s">
        <v>851</v>
      </c>
      <c r="B68" s="24" t="s">
        <v>307</v>
      </c>
      <c r="C68" s="26" t="s">
        <v>905</v>
      </c>
      <c r="D68" s="26">
        <v>11</v>
      </c>
      <c r="E68" s="17" t="s">
        <v>942</v>
      </c>
      <c r="F68" s="24">
        <v>918</v>
      </c>
      <c r="G68" s="24"/>
      <c r="H68" s="24"/>
      <c r="I68" s="26" t="s">
        <v>859</v>
      </c>
      <c r="J68" s="26" t="s">
        <v>878</v>
      </c>
      <c r="K68" s="34" t="s">
        <v>924</v>
      </c>
    </row>
    <row r="69" spans="1:11" ht="15.75" thickBot="1" x14ac:dyDescent="0.3">
      <c r="A69" s="32" t="s">
        <v>851</v>
      </c>
      <c r="B69" s="24" t="s">
        <v>307</v>
      </c>
      <c r="C69" s="26" t="s">
        <v>905</v>
      </c>
      <c r="D69" s="26">
        <v>11</v>
      </c>
      <c r="E69" s="17" t="s">
        <v>943</v>
      </c>
      <c r="F69" s="24">
        <v>797</v>
      </c>
      <c r="G69" s="24"/>
      <c r="H69" s="24"/>
      <c r="I69" s="26" t="s">
        <v>859</v>
      </c>
      <c r="J69" s="26" t="s">
        <v>878</v>
      </c>
      <c r="K69" s="34" t="s">
        <v>919</v>
      </c>
    </row>
    <row r="70" spans="1:11" ht="15.75" thickBot="1" x14ac:dyDescent="0.3">
      <c r="A70" s="32" t="s">
        <v>851</v>
      </c>
      <c r="B70" s="24" t="s">
        <v>307</v>
      </c>
      <c r="C70" s="26" t="s">
        <v>905</v>
      </c>
      <c r="D70" s="26">
        <v>11</v>
      </c>
      <c r="E70" s="17" t="s">
        <v>944</v>
      </c>
      <c r="F70" s="24">
        <v>1031</v>
      </c>
      <c r="G70" s="24"/>
      <c r="H70" s="24"/>
      <c r="I70" s="26" t="s">
        <v>859</v>
      </c>
      <c r="J70" s="26" t="s">
        <v>878</v>
      </c>
      <c r="K70" s="34" t="s">
        <v>919</v>
      </c>
    </row>
    <row r="71" spans="1:11" ht="15.75" thickBot="1" x14ac:dyDescent="0.3">
      <c r="A71" s="32" t="s">
        <v>851</v>
      </c>
      <c r="B71" s="24" t="s">
        <v>307</v>
      </c>
      <c r="C71" s="26" t="s">
        <v>905</v>
      </c>
      <c r="D71" s="26">
        <v>11</v>
      </c>
      <c r="E71" s="17" t="s">
        <v>945</v>
      </c>
      <c r="F71" s="24">
        <v>916</v>
      </c>
      <c r="G71" s="24"/>
      <c r="H71" s="24"/>
      <c r="I71" s="26" t="s">
        <v>859</v>
      </c>
      <c r="J71" s="26" t="s">
        <v>878</v>
      </c>
      <c r="K71" s="34" t="s">
        <v>919</v>
      </c>
    </row>
    <row r="72" spans="1:11" ht="15.75" thickBot="1" x14ac:dyDescent="0.3">
      <c r="A72" s="32" t="s">
        <v>851</v>
      </c>
      <c r="B72" s="24" t="s">
        <v>307</v>
      </c>
      <c r="C72" s="26" t="s">
        <v>905</v>
      </c>
      <c r="D72" s="26">
        <v>11</v>
      </c>
      <c r="E72" s="17" t="s">
        <v>946</v>
      </c>
      <c r="F72" s="24">
        <v>819</v>
      </c>
      <c r="G72" s="24"/>
      <c r="H72" s="24"/>
      <c r="I72" s="26" t="s">
        <v>859</v>
      </c>
      <c r="J72" s="26" t="s">
        <v>878</v>
      </c>
      <c r="K72" s="34" t="s">
        <v>919</v>
      </c>
    </row>
    <row r="73" spans="1:11" ht="15.75" thickBot="1" x14ac:dyDescent="0.3">
      <c r="A73" s="32" t="s">
        <v>851</v>
      </c>
      <c r="B73" s="24" t="s">
        <v>307</v>
      </c>
      <c r="C73" s="26" t="s">
        <v>905</v>
      </c>
      <c r="D73" s="26">
        <v>11</v>
      </c>
      <c r="E73" s="17" t="s">
        <v>947</v>
      </c>
      <c r="F73" s="24">
        <v>842</v>
      </c>
      <c r="G73" s="24"/>
      <c r="H73" s="24"/>
      <c r="I73" s="26" t="s">
        <v>859</v>
      </c>
      <c r="J73" s="26" t="s">
        <v>878</v>
      </c>
      <c r="K73" s="34" t="s">
        <v>919</v>
      </c>
    </row>
    <row r="74" spans="1:11" ht="15.75" thickBot="1" x14ac:dyDescent="0.3">
      <c r="A74" s="32" t="s">
        <v>851</v>
      </c>
      <c r="B74" s="24" t="s">
        <v>307</v>
      </c>
      <c r="C74" s="26" t="s">
        <v>905</v>
      </c>
      <c r="D74" s="26">
        <v>11</v>
      </c>
      <c r="E74" s="17" t="s">
        <v>948</v>
      </c>
      <c r="F74" s="24">
        <v>946</v>
      </c>
      <c r="G74" s="24"/>
      <c r="H74" s="24"/>
      <c r="I74" s="26" t="s">
        <v>859</v>
      </c>
      <c r="J74" s="26" t="s">
        <v>878</v>
      </c>
      <c r="K74" s="34" t="s">
        <v>879</v>
      </c>
    </row>
    <row r="75" spans="1:11" ht="15.75" thickBot="1" x14ac:dyDescent="0.3">
      <c r="A75" s="32" t="s">
        <v>851</v>
      </c>
      <c r="B75" s="24" t="s">
        <v>307</v>
      </c>
      <c r="C75" s="26" t="s">
        <v>905</v>
      </c>
      <c r="D75" s="26">
        <v>11</v>
      </c>
      <c r="E75" s="17" t="s">
        <v>949</v>
      </c>
      <c r="F75" s="24">
        <v>4004</v>
      </c>
      <c r="G75" s="24"/>
      <c r="H75" s="24"/>
      <c r="I75" s="26" t="s">
        <v>859</v>
      </c>
      <c r="J75" s="26" t="s">
        <v>878</v>
      </c>
      <c r="K75" s="34" t="s">
        <v>919</v>
      </c>
    </row>
    <row r="76" spans="1:11" ht="15.75" thickBot="1" x14ac:dyDescent="0.3">
      <c r="A76" s="32" t="s">
        <v>851</v>
      </c>
      <c r="B76" s="24" t="s">
        <v>307</v>
      </c>
      <c r="C76" s="26" t="s">
        <v>905</v>
      </c>
      <c r="D76" s="26">
        <v>11</v>
      </c>
      <c r="E76" s="17" t="s">
        <v>950</v>
      </c>
      <c r="F76" s="24">
        <v>6498</v>
      </c>
      <c r="G76" s="24"/>
      <c r="H76" s="24"/>
      <c r="I76" s="26" t="s">
        <v>859</v>
      </c>
      <c r="J76" s="26" t="s">
        <v>878</v>
      </c>
      <c r="K76" s="34" t="s">
        <v>919</v>
      </c>
    </row>
    <row r="77" spans="1:11" ht="15.75" thickBot="1" x14ac:dyDescent="0.3">
      <c r="A77" s="32" t="s">
        <v>851</v>
      </c>
      <c r="B77" s="24" t="s">
        <v>307</v>
      </c>
      <c r="C77" s="26" t="s">
        <v>905</v>
      </c>
      <c r="D77" s="26">
        <v>12</v>
      </c>
      <c r="E77" s="17" t="s">
        <v>951</v>
      </c>
      <c r="F77" s="24">
        <v>6721</v>
      </c>
      <c r="G77" s="24"/>
      <c r="H77" s="24"/>
      <c r="I77" s="26" t="s">
        <v>859</v>
      </c>
      <c r="J77" s="26" t="s">
        <v>878</v>
      </c>
      <c r="K77" s="34" t="s">
        <v>907</v>
      </c>
    </row>
    <row r="78" spans="1:11" ht="15.75" thickBot="1" x14ac:dyDescent="0.3">
      <c r="A78" s="32" t="s">
        <v>851</v>
      </c>
      <c r="B78" s="24" t="s">
        <v>307</v>
      </c>
      <c r="C78" s="26" t="s">
        <v>905</v>
      </c>
      <c r="D78" s="26">
        <v>12</v>
      </c>
      <c r="E78" s="17" t="s">
        <v>952</v>
      </c>
      <c r="F78" s="24">
        <v>6405</v>
      </c>
      <c r="G78" s="24"/>
      <c r="H78" s="24"/>
      <c r="I78" s="26" t="s">
        <v>859</v>
      </c>
      <c r="J78" s="26" t="s">
        <v>878</v>
      </c>
      <c r="K78" s="34" t="s">
        <v>878</v>
      </c>
    </row>
    <row r="79" spans="1:11" ht="15.75" thickBot="1" x14ac:dyDescent="0.3">
      <c r="A79" s="32" t="s">
        <v>851</v>
      </c>
      <c r="B79" s="24" t="s">
        <v>307</v>
      </c>
      <c r="C79" s="26" t="s">
        <v>905</v>
      </c>
      <c r="D79" s="26">
        <v>12</v>
      </c>
      <c r="E79" s="17" t="s">
        <v>953</v>
      </c>
      <c r="F79" s="24">
        <v>755</v>
      </c>
      <c r="G79" s="24"/>
      <c r="H79" s="24"/>
      <c r="I79" s="26" t="s">
        <v>859</v>
      </c>
      <c r="J79" s="26" t="s">
        <v>878</v>
      </c>
      <c r="K79" s="34" t="s">
        <v>878</v>
      </c>
    </row>
    <row r="80" spans="1:11" ht="15.75" thickBot="1" x14ac:dyDescent="0.3">
      <c r="A80" s="32" t="s">
        <v>851</v>
      </c>
      <c r="B80" s="24" t="s">
        <v>307</v>
      </c>
      <c r="C80" s="26" t="s">
        <v>905</v>
      </c>
      <c r="D80" s="26">
        <v>12</v>
      </c>
      <c r="E80" s="17" t="s">
        <v>954</v>
      </c>
      <c r="F80" s="24">
        <v>5983</v>
      </c>
      <c r="G80" s="24"/>
      <c r="H80" s="24"/>
      <c r="I80" s="26" t="s">
        <v>859</v>
      </c>
      <c r="J80" s="26" t="s">
        <v>878</v>
      </c>
      <c r="K80" s="34" t="s">
        <v>878</v>
      </c>
    </row>
    <row r="81" spans="1:11" ht="15.75" thickBot="1" x14ac:dyDescent="0.3">
      <c r="A81" s="32" t="s">
        <v>851</v>
      </c>
      <c r="B81" s="24" t="s">
        <v>307</v>
      </c>
      <c r="C81" s="26" t="s">
        <v>905</v>
      </c>
      <c r="D81" s="26">
        <v>12</v>
      </c>
      <c r="E81" s="17" t="s">
        <v>955</v>
      </c>
      <c r="F81" s="24">
        <v>6374</v>
      </c>
      <c r="G81" s="24"/>
      <c r="H81" s="24"/>
      <c r="I81" s="26" t="s">
        <v>859</v>
      </c>
      <c r="J81" s="26" t="s">
        <v>878</v>
      </c>
      <c r="K81" s="34" t="s">
        <v>878</v>
      </c>
    </row>
    <row r="82" spans="1:11" ht="15.75" thickBot="1" x14ac:dyDescent="0.3">
      <c r="A82" s="32" t="s">
        <v>851</v>
      </c>
      <c r="B82" s="24" t="s">
        <v>307</v>
      </c>
      <c r="C82" s="26" t="s">
        <v>905</v>
      </c>
      <c r="D82" s="26">
        <v>12</v>
      </c>
      <c r="E82" s="17" t="s">
        <v>956</v>
      </c>
      <c r="F82" s="24">
        <v>734</v>
      </c>
      <c r="G82" s="24"/>
      <c r="H82" s="24"/>
      <c r="I82" s="26" t="s">
        <v>859</v>
      </c>
      <c r="J82" s="26" t="s">
        <v>878</v>
      </c>
      <c r="K82" s="34" t="s">
        <v>907</v>
      </c>
    </row>
    <row r="83" spans="1:11" ht="15.75" thickBot="1" x14ac:dyDescent="0.3">
      <c r="A83" s="32" t="s">
        <v>851</v>
      </c>
      <c r="B83" s="24" t="s">
        <v>307</v>
      </c>
      <c r="C83" s="26" t="s">
        <v>905</v>
      </c>
      <c r="D83" s="26">
        <v>12</v>
      </c>
      <c r="E83" s="17" t="s">
        <v>957</v>
      </c>
      <c r="F83" s="24">
        <v>828</v>
      </c>
      <c r="G83" s="24"/>
      <c r="H83" s="24"/>
      <c r="I83" s="26" t="s">
        <v>859</v>
      </c>
      <c r="J83" s="26" t="s">
        <v>878</v>
      </c>
      <c r="K83" s="34" t="s">
        <v>878</v>
      </c>
    </row>
    <row r="84" spans="1:11" ht="15.75" thickBot="1" x14ac:dyDescent="0.3">
      <c r="A84" s="32" t="s">
        <v>851</v>
      </c>
      <c r="B84" s="24" t="s">
        <v>307</v>
      </c>
      <c r="C84" s="26" t="s">
        <v>905</v>
      </c>
      <c r="D84" s="26">
        <v>12</v>
      </c>
      <c r="E84" s="17" t="s">
        <v>958</v>
      </c>
      <c r="F84" s="24">
        <v>781</v>
      </c>
      <c r="G84" s="24"/>
      <c r="H84" s="24"/>
      <c r="I84" s="26" t="s">
        <v>859</v>
      </c>
      <c r="J84" s="26" t="s">
        <v>878</v>
      </c>
      <c r="K84" s="34" t="s">
        <v>878</v>
      </c>
    </row>
    <row r="85" spans="1:11" ht="15.75" thickBot="1" x14ac:dyDescent="0.3">
      <c r="A85" s="32" t="s">
        <v>851</v>
      </c>
      <c r="B85" s="24" t="s">
        <v>307</v>
      </c>
      <c r="C85" s="26" t="s">
        <v>905</v>
      </c>
      <c r="D85" s="26">
        <v>12</v>
      </c>
      <c r="E85" s="17" t="s">
        <v>959</v>
      </c>
      <c r="F85" s="24">
        <v>847</v>
      </c>
      <c r="G85" s="24"/>
      <c r="H85" s="24"/>
      <c r="I85" s="26" t="s">
        <v>859</v>
      </c>
      <c r="J85" s="26" t="s">
        <v>878</v>
      </c>
      <c r="K85" s="34" t="s">
        <v>907</v>
      </c>
    </row>
    <row r="86" spans="1:11" ht="15.75" thickBot="1" x14ac:dyDescent="0.3">
      <c r="A86" s="32" t="s">
        <v>851</v>
      </c>
      <c r="B86" s="24" t="s">
        <v>307</v>
      </c>
      <c r="C86" s="26" t="s">
        <v>905</v>
      </c>
      <c r="D86" s="26">
        <v>12</v>
      </c>
      <c r="E86" s="17" t="s">
        <v>960</v>
      </c>
      <c r="F86" s="24">
        <v>5982</v>
      </c>
      <c r="G86" s="24"/>
      <c r="H86" s="24"/>
      <c r="I86" s="26" t="s">
        <v>859</v>
      </c>
      <c r="J86" s="26" t="s">
        <v>878</v>
      </c>
      <c r="K86" s="34" t="s">
        <v>878</v>
      </c>
    </row>
    <row r="87" spans="1:11" ht="15.75" thickBot="1" x14ac:dyDescent="0.3">
      <c r="A87" s="32" t="s">
        <v>851</v>
      </c>
      <c r="B87" s="24" t="s">
        <v>307</v>
      </c>
      <c r="C87" s="26" t="s">
        <v>905</v>
      </c>
      <c r="D87" s="26">
        <v>12</v>
      </c>
      <c r="E87" s="17" t="s">
        <v>961</v>
      </c>
      <c r="F87" s="24">
        <v>1033</v>
      </c>
      <c r="G87" s="24"/>
      <c r="H87" s="24"/>
      <c r="I87" s="26" t="s">
        <v>859</v>
      </c>
      <c r="J87" s="26" t="s">
        <v>878</v>
      </c>
      <c r="K87" s="34" t="s">
        <v>878</v>
      </c>
    </row>
    <row r="88" spans="1:11" ht="15.75" thickBot="1" x14ac:dyDescent="0.3">
      <c r="A88" s="32" t="s">
        <v>851</v>
      </c>
      <c r="B88" s="24" t="s">
        <v>307</v>
      </c>
      <c r="C88" s="26" t="s">
        <v>905</v>
      </c>
      <c r="D88" s="26">
        <v>12</v>
      </c>
      <c r="E88" s="17" t="s">
        <v>962</v>
      </c>
      <c r="F88" s="24">
        <v>1032</v>
      </c>
      <c r="G88" s="24"/>
      <c r="H88" s="24"/>
      <c r="I88" s="26" t="s">
        <v>859</v>
      </c>
      <c r="J88" s="26" t="s">
        <v>878</v>
      </c>
      <c r="K88" s="34" t="s">
        <v>907</v>
      </c>
    </row>
    <row r="89" spans="1:11" ht="15.75" thickBot="1" x14ac:dyDescent="0.3">
      <c r="A89" s="32" t="s">
        <v>851</v>
      </c>
      <c r="B89" s="24" t="s">
        <v>307</v>
      </c>
      <c r="C89" s="26" t="s">
        <v>905</v>
      </c>
      <c r="D89" s="26">
        <v>12</v>
      </c>
      <c r="E89" s="17" t="s">
        <v>963</v>
      </c>
      <c r="F89" s="24">
        <v>5522</v>
      </c>
      <c r="G89" s="24"/>
      <c r="H89" s="24"/>
      <c r="I89" s="26" t="s">
        <v>859</v>
      </c>
      <c r="J89" s="26" t="s">
        <v>878</v>
      </c>
      <c r="K89" s="34" t="s">
        <v>878</v>
      </c>
    </row>
    <row r="90" spans="1:11" ht="15.75" thickBot="1" x14ac:dyDescent="0.3">
      <c r="A90" s="32" t="s">
        <v>851</v>
      </c>
      <c r="B90" s="24" t="s">
        <v>307</v>
      </c>
      <c r="C90" s="26" t="s">
        <v>905</v>
      </c>
      <c r="D90" s="26">
        <v>12</v>
      </c>
      <c r="E90" s="17" t="s">
        <v>964</v>
      </c>
      <c r="F90" s="24">
        <v>6279</v>
      </c>
      <c r="G90" s="24"/>
      <c r="H90" s="24"/>
      <c r="I90" s="26" t="s">
        <v>859</v>
      </c>
      <c r="J90" s="26" t="s">
        <v>878</v>
      </c>
      <c r="K90" s="34" t="s">
        <v>878</v>
      </c>
    </row>
    <row r="91" spans="1:11" ht="15.75" thickBot="1" x14ac:dyDescent="0.3">
      <c r="A91" s="32" t="s">
        <v>851</v>
      </c>
      <c r="B91" s="24" t="s">
        <v>307</v>
      </c>
      <c r="C91" s="26" t="s">
        <v>905</v>
      </c>
      <c r="D91" s="26">
        <v>12</v>
      </c>
      <c r="E91" s="17" t="s">
        <v>965</v>
      </c>
      <c r="F91" s="24">
        <v>1040</v>
      </c>
      <c r="G91" s="24"/>
      <c r="H91" s="24"/>
      <c r="I91" s="26" t="s">
        <v>859</v>
      </c>
      <c r="J91" s="26" t="s">
        <v>878</v>
      </c>
      <c r="K91" s="34" t="s">
        <v>878</v>
      </c>
    </row>
    <row r="92" spans="1:11" ht="15.75" thickBot="1" x14ac:dyDescent="0.3">
      <c r="A92" s="32" t="s">
        <v>851</v>
      </c>
      <c r="B92" s="24" t="s">
        <v>307</v>
      </c>
      <c r="C92" s="26" t="s">
        <v>905</v>
      </c>
      <c r="D92" s="26">
        <v>12</v>
      </c>
      <c r="E92" s="17" t="s">
        <v>966</v>
      </c>
      <c r="F92" s="24">
        <v>871</v>
      </c>
      <c r="G92" s="24"/>
      <c r="H92" s="24"/>
      <c r="I92" s="26" t="s">
        <v>859</v>
      </c>
      <c r="J92" s="26" t="s">
        <v>878</v>
      </c>
      <c r="K92" s="34" t="s">
        <v>907</v>
      </c>
    </row>
    <row r="93" spans="1:11" ht="15.75" thickBot="1" x14ac:dyDescent="0.3">
      <c r="A93" s="32" t="s">
        <v>851</v>
      </c>
      <c r="B93" s="24" t="s">
        <v>307</v>
      </c>
      <c r="C93" s="26" t="s">
        <v>905</v>
      </c>
      <c r="D93" s="26">
        <v>12</v>
      </c>
      <c r="E93" s="17" t="s">
        <v>967</v>
      </c>
      <c r="F93" s="24">
        <v>6404</v>
      </c>
      <c r="G93" s="24"/>
      <c r="H93" s="24"/>
      <c r="I93" s="26" t="s">
        <v>859</v>
      </c>
      <c r="J93" s="26" t="s">
        <v>878</v>
      </c>
      <c r="K93" s="34" t="s">
        <v>878</v>
      </c>
    </row>
    <row r="94" spans="1:11" ht="15.75" thickBot="1" x14ac:dyDescent="0.3">
      <c r="A94" s="32" t="s">
        <v>851</v>
      </c>
      <c r="B94" s="24" t="s">
        <v>307</v>
      </c>
      <c r="C94" s="26" t="s">
        <v>905</v>
      </c>
      <c r="D94" s="26">
        <v>12</v>
      </c>
      <c r="E94" s="17" t="s">
        <v>968</v>
      </c>
      <c r="F94" s="24">
        <v>1051</v>
      </c>
      <c r="G94" s="24"/>
      <c r="H94" s="24"/>
      <c r="I94" s="26" t="s">
        <v>859</v>
      </c>
      <c r="J94" s="26" t="s">
        <v>878</v>
      </c>
      <c r="K94" s="34" t="s">
        <v>878</v>
      </c>
    </row>
    <row r="95" spans="1:11" ht="15.75" thickBot="1" x14ac:dyDescent="0.3">
      <c r="A95" s="32" t="s">
        <v>851</v>
      </c>
      <c r="B95" s="24" t="s">
        <v>307</v>
      </c>
      <c r="C95" s="26" t="s">
        <v>905</v>
      </c>
      <c r="D95" s="26">
        <v>12</v>
      </c>
      <c r="E95" s="17" t="s">
        <v>969</v>
      </c>
      <c r="F95" s="24">
        <v>810</v>
      </c>
      <c r="G95" s="24"/>
      <c r="H95" s="24"/>
      <c r="I95" s="26" t="s">
        <v>859</v>
      </c>
      <c r="J95" s="26" t="s">
        <v>878</v>
      </c>
      <c r="K95" s="34" t="s">
        <v>907</v>
      </c>
    </row>
    <row r="96" spans="1:11" ht="15.75" thickBot="1" x14ac:dyDescent="0.3">
      <c r="A96" s="32" t="s">
        <v>851</v>
      </c>
      <c r="B96" s="24" t="s">
        <v>307</v>
      </c>
      <c r="C96" s="26" t="s">
        <v>905</v>
      </c>
      <c r="D96" s="26">
        <v>12</v>
      </c>
      <c r="E96" s="17" t="s">
        <v>970</v>
      </c>
      <c r="F96" s="24">
        <v>949</v>
      </c>
      <c r="G96" s="24"/>
      <c r="H96" s="24"/>
      <c r="I96" s="26" t="s">
        <v>859</v>
      </c>
      <c r="J96" s="26" t="s">
        <v>878</v>
      </c>
      <c r="K96" s="34" t="s">
        <v>907</v>
      </c>
    </row>
    <row r="97" spans="1:11" ht="15.75" thickBot="1" x14ac:dyDescent="0.3">
      <c r="A97" s="32" t="s">
        <v>851</v>
      </c>
      <c r="B97" s="24" t="s">
        <v>307</v>
      </c>
      <c r="C97" s="26" t="s">
        <v>905</v>
      </c>
      <c r="D97" s="26">
        <v>12</v>
      </c>
      <c r="E97" s="17" t="s">
        <v>971</v>
      </c>
      <c r="F97" s="24">
        <v>5799</v>
      </c>
      <c r="G97" s="24"/>
      <c r="H97" s="24"/>
      <c r="I97" s="26" t="s">
        <v>859</v>
      </c>
      <c r="J97" s="26" t="s">
        <v>878</v>
      </c>
      <c r="K97" s="34" t="s">
        <v>878</v>
      </c>
    </row>
    <row r="98" spans="1:11" ht="15.75" thickBot="1" x14ac:dyDescent="0.3">
      <c r="A98" s="32" t="s">
        <v>851</v>
      </c>
      <c r="B98" s="24" t="s">
        <v>307</v>
      </c>
      <c r="C98" s="26" t="s">
        <v>905</v>
      </c>
      <c r="D98" s="26">
        <v>12</v>
      </c>
      <c r="E98" s="17" t="s">
        <v>972</v>
      </c>
      <c r="F98" s="24">
        <v>915</v>
      </c>
      <c r="G98" s="24"/>
      <c r="H98" s="24"/>
      <c r="I98" s="26" t="s">
        <v>859</v>
      </c>
      <c r="J98" s="26" t="s">
        <v>878</v>
      </c>
      <c r="K98" s="34" t="s">
        <v>878</v>
      </c>
    </row>
    <row r="99" spans="1:11" ht="15.75" thickBot="1" x14ac:dyDescent="0.3">
      <c r="A99" s="32" t="s">
        <v>851</v>
      </c>
      <c r="B99" s="24" t="s">
        <v>307</v>
      </c>
      <c r="C99" s="26" t="s">
        <v>905</v>
      </c>
      <c r="D99" s="26">
        <v>12</v>
      </c>
      <c r="E99" s="17" t="s">
        <v>973</v>
      </c>
      <c r="F99" s="24">
        <v>1074</v>
      </c>
      <c r="G99" s="24"/>
      <c r="H99" s="24"/>
      <c r="I99" s="26" t="s">
        <v>859</v>
      </c>
      <c r="J99" s="26" t="s">
        <v>878</v>
      </c>
      <c r="K99" s="34" t="s">
        <v>907</v>
      </c>
    </row>
    <row r="100" spans="1:11" ht="15.75" thickBot="1" x14ac:dyDescent="0.3">
      <c r="A100" s="32" t="s">
        <v>851</v>
      </c>
      <c r="B100" s="24" t="s">
        <v>307</v>
      </c>
      <c r="C100" s="26" t="s">
        <v>905</v>
      </c>
      <c r="D100" s="26">
        <v>12</v>
      </c>
      <c r="E100" s="17" t="s">
        <v>974</v>
      </c>
      <c r="F100" s="24">
        <v>874</v>
      </c>
      <c r="G100" s="24"/>
      <c r="H100" s="24"/>
      <c r="I100" s="26" t="s">
        <v>859</v>
      </c>
      <c r="J100" s="26" t="s">
        <v>878</v>
      </c>
      <c r="K100" s="34" t="s">
        <v>878</v>
      </c>
    </row>
    <row r="101" spans="1:11" ht="15.75" thickBot="1" x14ac:dyDescent="0.3">
      <c r="A101" s="32" t="s">
        <v>851</v>
      </c>
      <c r="B101" s="24" t="s">
        <v>307</v>
      </c>
      <c r="C101" s="26" t="s">
        <v>905</v>
      </c>
      <c r="D101" s="26">
        <v>12</v>
      </c>
      <c r="E101" s="17" t="s">
        <v>975</v>
      </c>
      <c r="F101" s="24">
        <v>950</v>
      </c>
      <c r="G101" s="24"/>
      <c r="H101" s="24"/>
      <c r="I101" s="26" t="s">
        <v>859</v>
      </c>
      <c r="J101" s="26" t="s">
        <v>878</v>
      </c>
      <c r="K101" s="34" t="s">
        <v>878</v>
      </c>
    </row>
    <row r="102" spans="1:11" ht="15.75" thickBot="1" x14ac:dyDescent="0.3">
      <c r="A102" s="32" t="s">
        <v>851</v>
      </c>
      <c r="B102" s="24" t="s">
        <v>307</v>
      </c>
      <c r="C102" s="26" t="s">
        <v>905</v>
      </c>
      <c r="D102" s="26">
        <v>12</v>
      </c>
      <c r="E102" s="17" t="s">
        <v>976</v>
      </c>
      <c r="F102" s="24">
        <v>5344</v>
      </c>
      <c r="G102" s="24"/>
      <c r="H102" s="24"/>
      <c r="I102" s="26" t="s">
        <v>859</v>
      </c>
      <c r="J102" s="26" t="s">
        <v>878</v>
      </c>
      <c r="K102" s="34" t="s">
        <v>878</v>
      </c>
    </row>
    <row r="103" spans="1:11" ht="15.75" thickBot="1" x14ac:dyDescent="0.3">
      <c r="A103" s="32" t="s">
        <v>851</v>
      </c>
      <c r="B103" s="24" t="s">
        <v>307</v>
      </c>
      <c r="C103" s="26" t="s">
        <v>905</v>
      </c>
      <c r="D103" s="26">
        <v>12</v>
      </c>
      <c r="E103" s="17" t="s">
        <v>977</v>
      </c>
      <c r="F103" s="24">
        <v>804</v>
      </c>
      <c r="G103" s="24"/>
      <c r="H103" s="24"/>
      <c r="I103" s="26" t="s">
        <v>859</v>
      </c>
      <c r="J103" s="26" t="s">
        <v>878</v>
      </c>
      <c r="K103" s="34" t="s">
        <v>907</v>
      </c>
    </row>
    <row r="104" spans="1:11" ht="15.75" thickBot="1" x14ac:dyDescent="0.3">
      <c r="A104" s="32" t="s">
        <v>851</v>
      </c>
      <c r="B104" s="24" t="s">
        <v>307</v>
      </c>
      <c r="C104" s="26" t="s">
        <v>905</v>
      </c>
      <c r="D104" s="26">
        <v>12</v>
      </c>
      <c r="E104" s="17" t="s">
        <v>978</v>
      </c>
      <c r="F104" s="24">
        <v>942</v>
      </c>
      <c r="G104" s="24"/>
      <c r="H104" s="24"/>
      <c r="I104" s="26" t="s">
        <v>859</v>
      </c>
      <c r="J104" s="26" t="s">
        <v>878</v>
      </c>
      <c r="K104" s="34" t="s">
        <v>907</v>
      </c>
    </row>
    <row r="105" spans="1:11" ht="15.75" thickBot="1" x14ac:dyDescent="0.3">
      <c r="A105" s="32" t="s">
        <v>851</v>
      </c>
      <c r="B105" s="24" t="s">
        <v>307</v>
      </c>
      <c r="C105" s="26" t="s">
        <v>905</v>
      </c>
      <c r="D105" s="26">
        <v>12</v>
      </c>
      <c r="E105" s="17" t="s">
        <v>979</v>
      </c>
      <c r="F105" s="24">
        <v>1063</v>
      </c>
      <c r="G105" s="24"/>
      <c r="H105" s="24"/>
      <c r="I105" s="26" t="s">
        <v>859</v>
      </c>
      <c r="J105" s="26" t="s">
        <v>878</v>
      </c>
      <c r="K105" s="34" t="s">
        <v>907</v>
      </c>
    </row>
    <row r="106" spans="1:11" ht="15.75" thickBot="1" x14ac:dyDescent="0.3">
      <c r="A106" s="32" t="s">
        <v>851</v>
      </c>
      <c r="B106" s="24" t="s">
        <v>307</v>
      </c>
      <c r="C106" s="26" t="s">
        <v>905</v>
      </c>
      <c r="D106" s="26">
        <v>12</v>
      </c>
      <c r="E106" s="17" t="s">
        <v>980</v>
      </c>
      <c r="F106" s="24">
        <v>5521</v>
      </c>
      <c r="G106" s="24"/>
      <c r="H106" s="24"/>
      <c r="I106" s="26" t="s">
        <v>859</v>
      </c>
      <c r="J106" s="26" t="s">
        <v>878</v>
      </c>
      <c r="K106" s="34" t="s">
        <v>878</v>
      </c>
    </row>
    <row r="107" spans="1:11" ht="15.75" thickBot="1" x14ac:dyDescent="0.3">
      <c r="A107" s="32" t="s">
        <v>851</v>
      </c>
      <c r="B107" s="24" t="s">
        <v>307</v>
      </c>
      <c r="C107" s="26" t="s">
        <v>905</v>
      </c>
      <c r="D107" s="26">
        <v>12</v>
      </c>
      <c r="E107" s="17" t="s">
        <v>981</v>
      </c>
      <c r="F107" s="24">
        <v>6298</v>
      </c>
      <c r="G107" s="24"/>
      <c r="H107" s="24"/>
      <c r="I107" s="26" t="s">
        <v>859</v>
      </c>
      <c r="J107" s="26" t="s">
        <v>878</v>
      </c>
      <c r="K107" s="34" t="s">
        <v>878</v>
      </c>
    </row>
    <row r="108" spans="1:11" ht="15.75" thickBot="1" x14ac:dyDescent="0.3">
      <c r="A108" s="32" t="s">
        <v>851</v>
      </c>
      <c r="B108" s="24" t="s">
        <v>307</v>
      </c>
      <c r="C108" s="26" t="s">
        <v>905</v>
      </c>
      <c r="D108" s="26">
        <v>12</v>
      </c>
      <c r="E108" s="17" t="s">
        <v>982</v>
      </c>
      <c r="F108" s="24">
        <v>726</v>
      </c>
      <c r="G108" s="24"/>
      <c r="H108" s="24"/>
      <c r="I108" s="26" t="s">
        <v>859</v>
      </c>
      <c r="J108" s="26" t="s">
        <v>878</v>
      </c>
      <c r="K108" s="34" t="s">
        <v>907</v>
      </c>
    </row>
    <row r="109" spans="1:11" ht="15.75" thickBot="1" x14ac:dyDescent="0.3">
      <c r="A109" s="32" t="s">
        <v>851</v>
      </c>
      <c r="B109" s="24" t="s">
        <v>307</v>
      </c>
      <c r="C109" s="26" t="s">
        <v>905</v>
      </c>
      <c r="D109" s="26">
        <v>12</v>
      </c>
      <c r="E109" s="17" t="s">
        <v>983</v>
      </c>
      <c r="F109" s="24">
        <v>759</v>
      </c>
      <c r="G109" s="24"/>
      <c r="H109" s="24"/>
      <c r="I109" s="26" t="s">
        <v>859</v>
      </c>
      <c r="J109" s="26" t="s">
        <v>878</v>
      </c>
      <c r="K109" s="34" t="s">
        <v>878</v>
      </c>
    </row>
    <row r="110" spans="1:11" ht="15.75" thickBot="1" x14ac:dyDescent="0.3">
      <c r="A110" s="32" t="s">
        <v>851</v>
      </c>
      <c r="B110" s="24" t="s">
        <v>307</v>
      </c>
      <c r="C110" s="26" t="s">
        <v>905</v>
      </c>
      <c r="D110" s="26">
        <v>12</v>
      </c>
      <c r="E110" s="17" t="s">
        <v>984</v>
      </c>
      <c r="F110" s="24">
        <v>751</v>
      </c>
      <c r="G110" s="24"/>
      <c r="H110" s="24"/>
      <c r="I110" s="26" t="s">
        <v>859</v>
      </c>
      <c r="J110" s="26" t="s">
        <v>878</v>
      </c>
      <c r="K110" s="34" t="s">
        <v>878</v>
      </c>
    </row>
    <row r="111" spans="1:11" ht="15.75" thickBot="1" x14ac:dyDescent="0.3">
      <c r="A111" s="32" t="s">
        <v>851</v>
      </c>
      <c r="B111" s="24" t="s">
        <v>307</v>
      </c>
      <c r="C111" s="26" t="s">
        <v>905</v>
      </c>
      <c r="D111" s="26">
        <v>12</v>
      </c>
      <c r="E111" s="17" t="s">
        <v>985</v>
      </c>
      <c r="F111" s="24">
        <v>1053</v>
      </c>
      <c r="G111" s="24"/>
      <c r="H111" s="24"/>
      <c r="I111" s="26" t="s">
        <v>859</v>
      </c>
      <c r="J111" s="26" t="s">
        <v>878</v>
      </c>
      <c r="K111" s="34" t="s">
        <v>878</v>
      </c>
    </row>
    <row r="112" spans="1:11" ht="15.75" thickBot="1" x14ac:dyDescent="0.3">
      <c r="A112" s="32" t="s">
        <v>851</v>
      </c>
      <c r="B112" s="24" t="s">
        <v>307</v>
      </c>
      <c r="C112" s="26" t="s">
        <v>905</v>
      </c>
      <c r="D112" s="26">
        <v>12</v>
      </c>
      <c r="E112" s="17" t="s">
        <v>986</v>
      </c>
      <c r="F112" s="24">
        <v>6409</v>
      </c>
      <c r="G112" s="24"/>
      <c r="H112" s="24"/>
      <c r="I112" s="26" t="s">
        <v>859</v>
      </c>
      <c r="J112" s="26" t="s">
        <v>878</v>
      </c>
      <c r="K112" s="34" t="s">
        <v>878</v>
      </c>
    </row>
    <row r="113" spans="1:11" ht="15.75" thickBot="1" x14ac:dyDescent="0.3">
      <c r="A113" s="32" t="s">
        <v>851</v>
      </c>
      <c r="B113" s="24" t="s">
        <v>307</v>
      </c>
      <c r="C113" s="26" t="s">
        <v>905</v>
      </c>
      <c r="D113" s="26">
        <v>12</v>
      </c>
      <c r="E113" s="17" t="s">
        <v>987</v>
      </c>
      <c r="F113" s="24">
        <v>5581</v>
      </c>
      <c r="G113" s="24"/>
      <c r="H113" s="24"/>
      <c r="I113" s="26" t="s">
        <v>859</v>
      </c>
      <c r="J113" s="26" t="s">
        <v>878</v>
      </c>
      <c r="K113" s="34" t="s">
        <v>907</v>
      </c>
    </row>
    <row r="114" spans="1:11" ht="15.75" thickBot="1" x14ac:dyDescent="0.3">
      <c r="A114" s="32" t="s">
        <v>851</v>
      </c>
      <c r="B114" s="24" t="s">
        <v>307</v>
      </c>
      <c r="C114" s="26" t="s">
        <v>905</v>
      </c>
      <c r="D114" s="26">
        <v>12</v>
      </c>
      <c r="E114" s="17" t="s">
        <v>988</v>
      </c>
      <c r="F114" s="24">
        <v>6624</v>
      </c>
      <c r="G114" s="24"/>
      <c r="H114" s="24"/>
      <c r="I114" s="26" t="s">
        <v>859</v>
      </c>
      <c r="J114" s="26" t="s">
        <v>878</v>
      </c>
      <c r="K114" s="34" t="s">
        <v>878</v>
      </c>
    </row>
    <row r="115" spans="1:11" ht="15.75" thickBot="1" x14ac:dyDescent="0.3">
      <c r="A115" s="32" t="s">
        <v>851</v>
      </c>
      <c r="B115" s="24" t="s">
        <v>307</v>
      </c>
      <c r="C115" s="26" t="s">
        <v>905</v>
      </c>
      <c r="D115" s="26">
        <v>12</v>
      </c>
      <c r="E115" s="17" t="s">
        <v>989</v>
      </c>
      <c r="F115" s="24">
        <v>6465</v>
      </c>
      <c r="G115" s="24"/>
      <c r="H115" s="24"/>
      <c r="I115" s="26" t="s">
        <v>859</v>
      </c>
      <c r="J115" s="26" t="s">
        <v>878</v>
      </c>
      <c r="K115" s="34" t="s">
        <v>878</v>
      </c>
    </row>
    <row r="116" spans="1:11" ht="15.75" thickBot="1" x14ac:dyDescent="0.3">
      <c r="A116" s="32" t="s">
        <v>851</v>
      </c>
      <c r="B116" s="24" t="s">
        <v>307</v>
      </c>
      <c r="C116" s="26" t="s">
        <v>905</v>
      </c>
      <c r="D116" s="26">
        <v>12</v>
      </c>
      <c r="E116" s="17" t="s">
        <v>990</v>
      </c>
      <c r="F116" s="24">
        <v>5658</v>
      </c>
      <c r="G116" s="24"/>
      <c r="H116" s="24"/>
      <c r="I116" s="26" t="s">
        <v>859</v>
      </c>
      <c r="J116" s="26" t="s">
        <v>878</v>
      </c>
      <c r="K116" s="34" t="s">
        <v>878</v>
      </c>
    </row>
    <row r="117" spans="1:11" ht="15.75" thickBot="1" x14ac:dyDescent="0.3">
      <c r="A117" s="32" t="s">
        <v>851</v>
      </c>
      <c r="B117" s="24" t="s">
        <v>307</v>
      </c>
      <c r="C117" s="26" t="s">
        <v>905</v>
      </c>
      <c r="D117" s="26">
        <v>13</v>
      </c>
      <c r="E117" s="17" t="s">
        <v>991</v>
      </c>
      <c r="F117" s="24">
        <v>790</v>
      </c>
      <c r="G117" s="24"/>
      <c r="H117" s="24"/>
      <c r="I117" s="26" t="s">
        <v>859</v>
      </c>
      <c r="J117" s="26" t="s">
        <v>878</v>
      </c>
      <c r="K117" s="34" t="s">
        <v>919</v>
      </c>
    </row>
    <row r="118" spans="1:11" ht="15.75" thickBot="1" x14ac:dyDescent="0.3">
      <c r="A118" s="32" t="s">
        <v>851</v>
      </c>
      <c r="B118" s="24" t="s">
        <v>307</v>
      </c>
      <c r="C118" s="26" t="s">
        <v>905</v>
      </c>
      <c r="D118" s="26">
        <v>13</v>
      </c>
      <c r="E118" s="17" t="s">
        <v>992</v>
      </c>
      <c r="F118" s="24">
        <v>824</v>
      </c>
      <c r="G118" s="24"/>
      <c r="H118" s="24"/>
      <c r="I118" s="26" t="s">
        <v>859</v>
      </c>
      <c r="J118" s="26" t="s">
        <v>878</v>
      </c>
      <c r="K118" s="34" t="s">
        <v>993</v>
      </c>
    </row>
    <row r="119" spans="1:11" ht="15.75" thickBot="1" x14ac:dyDescent="0.3">
      <c r="A119" s="32" t="s">
        <v>851</v>
      </c>
      <c r="B119" s="24" t="s">
        <v>307</v>
      </c>
      <c r="C119" s="26" t="s">
        <v>905</v>
      </c>
      <c r="D119" s="26">
        <v>13</v>
      </c>
      <c r="E119" s="17" t="s">
        <v>994</v>
      </c>
      <c r="F119" s="24">
        <v>745</v>
      </c>
      <c r="G119" s="24"/>
      <c r="H119" s="24"/>
      <c r="I119" s="26" t="s">
        <v>859</v>
      </c>
      <c r="J119" s="26" t="s">
        <v>878</v>
      </c>
      <c r="K119" s="34" t="s">
        <v>993</v>
      </c>
    </row>
    <row r="120" spans="1:11" ht="15.75" thickBot="1" x14ac:dyDescent="0.3">
      <c r="A120" s="32" t="s">
        <v>851</v>
      </c>
      <c r="B120" s="24" t="s">
        <v>307</v>
      </c>
      <c r="C120" s="26" t="s">
        <v>905</v>
      </c>
      <c r="D120" s="26">
        <v>13</v>
      </c>
      <c r="E120" s="17" t="s">
        <v>995</v>
      </c>
      <c r="F120" s="24">
        <v>747</v>
      </c>
      <c r="G120" s="24"/>
      <c r="H120" s="24"/>
      <c r="I120" s="26" t="s">
        <v>859</v>
      </c>
      <c r="J120" s="26" t="s">
        <v>878</v>
      </c>
      <c r="K120" s="34" t="s">
        <v>993</v>
      </c>
    </row>
    <row r="121" spans="1:11" ht="15.75" thickBot="1" x14ac:dyDescent="0.3">
      <c r="A121" s="32" t="s">
        <v>851</v>
      </c>
      <c r="B121" s="24" t="s">
        <v>307</v>
      </c>
      <c r="C121" s="26" t="s">
        <v>905</v>
      </c>
      <c r="D121" s="26">
        <v>13</v>
      </c>
      <c r="E121" s="17" t="s">
        <v>996</v>
      </c>
      <c r="F121" s="24">
        <v>896</v>
      </c>
      <c r="G121" s="24"/>
      <c r="H121" s="24"/>
      <c r="I121" s="26" t="s">
        <v>859</v>
      </c>
      <c r="J121" s="26" t="s">
        <v>878</v>
      </c>
      <c r="K121" s="34" t="s">
        <v>907</v>
      </c>
    </row>
    <row r="122" spans="1:11" ht="15.75" thickBot="1" x14ac:dyDescent="0.3">
      <c r="A122" s="32" t="s">
        <v>851</v>
      </c>
      <c r="B122" s="24" t="s">
        <v>307</v>
      </c>
      <c r="C122" s="26" t="s">
        <v>905</v>
      </c>
      <c r="D122" s="26">
        <v>13</v>
      </c>
      <c r="E122" s="17" t="s">
        <v>997</v>
      </c>
      <c r="F122" s="24">
        <v>959</v>
      </c>
      <c r="G122" s="24"/>
      <c r="H122" s="24"/>
      <c r="I122" s="26" t="s">
        <v>859</v>
      </c>
      <c r="J122" s="26" t="s">
        <v>878</v>
      </c>
      <c r="K122" s="34" t="s">
        <v>907</v>
      </c>
    </row>
    <row r="123" spans="1:11" ht="15.75" thickBot="1" x14ac:dyDescent="0.3">
      <c r="A123" s="32" t="s">
        <v>851</v>
      </c>
      <c r="B123" s="24" t="s">
        <v>307</v>
      </c>
      <c r="C123" s="26" t="s">
        <v>905</v>
      </c>
      <c r="D123" s="26">
        <v>13</v>
      </c>
      <c r="E123" s="17" t="s">
        <v>998</v>
      </c>
      <c r="F123" s="24">
        <v>1011</v>
      </c>
      <c r="G123" s="24"/>
      <c r="H123" s="24"/>
      <c r="I123" s="26" t="s">
        <v>859</v>
      </c>
      <c r="J123" s="26" t="s">
        <v>878</v>
      </c>
      <c r="K123" s="34" t="s">
        <v>907</v>
      </c>
    </row>
    <row r="124" spans="1:11" ht="15.75" thickBot="1" x14ac:dyDescent="0.3">
      <c r="A124" s="32" t="s">
        <v>851</v>
      </c>
      <c r="B124" s="24" t="s">
        <v>307</v>
      </c>
      <c r="C124" s="26" t="s">
        <v>905</v>
      </c>
      <c r="D124" s="26">
        <v>13</v>
      </c>
      <c r="E124" s="17" t="s">
        <v>999</v>
      </c>
      <c r="F124" s="24">
        <v>5820</v>
      </c>
      <c r="G124" s="24"/>
      <c r="H124" s="24"/>
      <c r="I124" s="26" t="s">
        <v>859</v>
      </c>
      <c r="J124" s="26" t="s">
        <v>878</v>
      </c>
      <c r="K124" s="34" t="s">
        <v>907</v>
      </c>
    </row>
    <row r="125" spans="1:11" ht="15.75" thickBot="1" x14ac:dyDescent="0.3">
      <c r="A125" s="32" t="s">
        <v>851</v>
      </c>
      <c r="B125" s="24" t="s">
        <v>307</v>
      </c>
      <c r="C125" s="26" t="s">
        <v>1000</v>
      </c>
      <c r="D125" s="26">
        <v>3</v>
      </c>
      <c r="E125" s="17" t="s">
        <v>1001</v>
      </c>
      <c r="F125" s="24">
        <v>2417</v>
      </c>
      <c r="G125" s="24"/>
      <c r="H125" s="24"/>
      <c r="I125" s="26" t="s">
        <v>1002</v>
      </c>
      <c r="J125" s="26" t="s">
        <v>1000</v>
      </c>
      <c r="K125" s="34" t="s">
        <v>1003</v>
      </c>
    </row>
    <row r="126" spans="1:11" ht="15.75" thickBot="1" x14ac:dyDescent="0.3">
      <c r="A126" s="32" t="s">
        <v>851</v>
      </c>
      <c r="B126" s="24" t="s">
        <v>307</v>
      </c>
      <c r="C126" s="26" t="s">
        <v>1000</v>
      </c>
      <c r="D126" s="26">
        <v>5</v>
      </c>
      <c r="E126" s="17" t="s">
        <v>1004</v>
      </c>
      <c r="F126" s="24">
        <v>2416</v>
      </c>
      <c r="G126" s="24"/>
      <c r="H126" s="24"/>
      <c r="I126" s="26" t="s">
        <v>1002</v>
      </c>
      <c r="J126" s="26" t="s">
        <v>1005</v>
      </c>
      <c r="K126" s="34" t="s">
        <v>1006</v>
      </c>
    </row>
    <row r="127" spans="1:11" ht="15.75" thickBot="1" x14ac:dyDescent="0.3">
      <c r="A127" s="32" t="s">
        <v>851</v>
      </c>
      <c r="B127" s="24" t="s">
        <v>307</v>
      </c>
      <c r="C127" s="26" t="s">
        <v>1007</v>
      </c>
      <c r="D127" s="26">
        <v>5</v>
      </c>
      <c r="E127" s="17" t="s">
        <v>913</v>
      </c>
      <c r="F127" s="24">
        <v>1716</v>
      </c>
      <c r="G127" s="24"/>
      <c r="H127" s="24"/>
      <c r="I127" s="26" t="s">
        <v>1008</v>
      </c>
      <c r="J127" s="26" t="s">
        <v>1009</v>
      </c>
      <c r="K127" s="34" t="s">
        <v>1010</v>
      </c>
    </row>
    <row r="128" spans="1:11" ht="15.75" thickBot="1" x14ac:dyDescent="0.3">
      <c r="A128" s="32" t="s">
        <v>851</v>
      </c>
      <c r="B128" s="24" t="s">
        <v>307</v>
      </c>
      <c r="C128" s="26" t="s">
        <v>1007</v>
      </c>
      <c r="D128" s="26">
        <v>5</v>
      </c>
      <c r="E128" s="17" t="s">
        <v>1011</v>
      </c>
      <c r="F128" s="24">
        <v>1702</v>
      </c>
      <c r="G128" s="24"/>
      <c r="H128" s="24"/>
      <c r="I128" s="26" t="s">
        <v>1008</v>
      </c>
      <c r="J128" s="26" t="s">
        <v>1009</v>
      </c>
      <c r="K128" s="34" t="s">
        <v>1010</v>
      </c>
    </row>
    <row r="129" spans="1:11" ht="15.75" thickBot="1" x14ac:dyDescent="0.3">
      <c r="A129" s="32" t="s">
        <v>851</v>
      </c>
      <c r="B129" s="24" t="s">
        <v>307</v>
      </c>
      <c r="C129" s="26" t="s">
        <v>1007</v>
      </c>
      <c r="D129" s="26">
        <v>5</v>
      </c>
      <c r="E129" s="17" t="s">
        <v>1012</v>
      </c>
      <c r="F129" s="24">
        <v>6360</v>
      </c>
      <c r="G129" s="24"/>
      <c r="H129" s="24"/>
      <c r="I129" s="26" t="s">
        <v>1008</v>
      </c>
      <c r="J129" s="26" t="s">
        <v>1009</v>
      </c>
      <c r="K129" s="34" t="s">
        <v>1010</v>
      </c>
    </row>
    <row r="130" spans="1:11" ht="15.75" thickBot="1" x14ac:dyDescent="0.3">
      <c r="A130" s="32" t="s">
        <v>851</v>
      </c>
      <c r="B130" s="24" t="s">
        <v>307</v>
      </c>
      <c r="C130" s="26" t="s">
        <v>1007</v>
      </c>
      <c r="D130" s="26">
        <v>5</v>
      </c>
      <c r="E130" s="17" t="s">
        <v>1013</v>
      </c>
      <c r="F130" s="24">
        <v>1591</v>
      </c>
      <c r="G130" s="24"/>
      <c r="H130" s="24"/>
      <c r="I130" s="26" t="s">
        <v>1008</v>
      </c>
      <c r="J130" s="26" t="s">
        <v>1009</v>
      </c>
      <c r="K130" s="34" t="s">
        <v>1010</v>
      </c>
    </row>
    <row r="131" spans="1:11" ht="15.75" thickBot="1" x14ac:dyDescent="0.3">
      <c r="A131" s="32" t="s">
        <v>851</v>
      </c>
      <c r="B131" s="24" t="s">
        <v>307</v>
      </c>
      <c r="C131" s="26" t="s">
        <v>1007</v>
      </c>
      <c r="D131" s="26">
        <v>5</v>
      </c>
      <c r="E131" s="17" t="s">
        <v>1014</v>
      </c>
      <c r="F131" s="24">
        <v>1668</v>
      </c>
      <c r="G131" s="24"/>
      <c r="H131" s="24"/>
      <c r="I131" s="26" t="s">
        <v>1008</v>
      </c>
      <c r="J131" s="26" t="s">
        <v>1009</v>
      </c>
      <c r="K131" s="34" t="s">
        <v>1010</v>
      </c>
    </row>
    <row r="132" spans="1:11" ht="15.75" thickBot="1" x14ac:dyDescent="0.3">
      <c r="A132" s="32" t="s">
        <v>851</v>
      </c>
      <c r="B132" s="24" t="s">
        <v>307</v>
      </c>
      <c r="C132" s="26" t="s">
        <v>1007</v>
      </c>
      <c r="D132" s="26">
        <v>5</v>
      </c>
      <c r="E132" s="17" t="s">
        <v>1015</v>
      </c>
      <c r="F132" s="24">
        <v>1480</v>
      </c>
      <c r="G132" s="24"/>
      <c r="H132" s="24"/>
      <c r="I132" s="26" t="s">
        <v>1008</v>
      </c>
      <c r="J132" s="26" t="s">
        <v>1009</v>
      </c>
      <c r="K132" s="34" t="s">
        <v>1010</v>
      </c>
    </row>
    <row r="133" spans="1:11" ht="15.75" thickBot="1" x14ac:dyDescent="0.3">
      <c r="A133" s="32" t="s">
        <v>851</v>
      </c>
      <c r="B133" s="24" t="s">
        <v>307</v>
      </c>
      <c r="C133" s="26" t="s">
        <v>1016</v>
      </c>
      <c r="D133" s="26">
        <v>8</v>
      </c>
      <c r="E133" s="17" t="s">
        <v>1017</v>
      </c>
      <c r="F133" s="24">
        <v>809</v>
      </c>
      <c r="G133" s="24"/>
      <c r="H133" s="24"/>
      <c r="I133" s="26" t="s">
        <v>854</v>
      </c>
      <c r="J133" s="26" t="s">
        <v>1016</v>
      </c>
      <c r="K133" s="34" t="s">
        <v>1018</v>
      </c>
    </row>
    <row r="134" spans="1:11" ht="15.75" thickBot="1" x14ac:dyDescent="0.3">
      <c r="A134" s="32" t="s">
        <v>851</v>
      </c>
      <c r="B134" s="24" t="s">
        <v>307</v>
      </c>
      <c r="C134" s="26" t="s">
        <v>855</v>
      </c>
      <c r="D134" s="26">
        <v>3</v>
      </c>
      <c r="E134" s="17" t="s">
        <v>1019</v>
      </c>
      <c r="F134" s="24">
        <v>628</v>
      </c>
      <c r="G134" s="24"/>
      <c r="H134" s="24"/>
      <c r="I134" s="26" t="s">
        <v>854</v>
      </c>
      <c r="J134" s="26" t="s">
        <v>855</v>
      </c>
      <c r="K134" s="34" t="s">
        <v>856</v>
      </c>
    </row>
    <row r="135" spans="1:11" ht="15.75" thickBot="1" x14ac:dyDescent="0.3">
      <c r="A135" s="32" t="s">
        <v>851</v>
      </c>
      <c r="B135" s="24" t="s">
        <v>307</v>
      </c>
      <c r="C135" s="26" t="s">
        <v>855</v>
      </c>
      <c r="D135" s="26">
        <v>3</v>
      </c>
      <c r="E135" s="17" t="s">
        <v>1020</v>
      </c>
      <c r="F135" s="24">
        <v>633</v>
      </c>
      <c r="G135" s="24"/>
      <c r="H135" s="24"/>
      <c r="I135" s="26" t="s">
        <v>854</v>
      </c>
      <c r="J135" s="26" t="s">
        <v>855</v>
      </c>
      <c r="K135" s="34" t="s">
        <v>856</v>
      </c>
    </row>
    <row r="136" spans="1:11" ht="15.75" thickBot="1" x14ac:dyDescent="0.3">
      <c r="A136" s="32" t="s">
        <v>851</v>
      </c>
      <c r="B136" s="24" t="s">
        <v>307</v>
      </c>
      <c r="C136" s="26" t="s">
        <v>855</v>
      </c>
      <c r="D136" s="26">
        <v>3</v>
      </c>
      <c r="E136" s="17" t="s">
        <v>1021</v>
      </c>
      <c r="F136" s="24">
        <v>714</v>
      </c>
      <c r="G136" s="24"/>
      <c r="H136" s="24"/>
      <c r="I136" s="26" t="s">
        <v>854</v>
      </c>
      <c r="J136" s="26" t="s">
        <v>855</v>
      </c>
      <c r="K136" s="34" t="s">
        <v>856</v>
      </c>
    </row>
    <row r="137" spans="1:11" ht="15.75" thickBot="1" x14ac:dyDescent="0.3">
      <c r="A137" s="32" t="s">
        <v>851</v>
      </c>
      <c r="B137" s="24" t="s">
        <v>307</v>
      </c>
      <c r="C137" s="26" t="s">
        <v>855</v>
      </c>
      <c r="D137" s="26">
        <v>3</v>
      </c>
      <c r="E137" s="17" t="s">
        <v>1022</v>
      </c>
      <c r="F137" s="26">
        <v>5441</v>
      </c>
      <c r="G137" s="26"/>
      <c r="H137" s="26"/>
      <c r="I137" s="26" t="s">
        <v>854</v>
      </c>
      <c r="J137" s="26" t="s">
        <v>855</v>
      </c>
      <c r="K137" s="34" t="s">
        <v>856</v>
      </c>
    </row>
    <row r="138" spans="1:11" ht="15.75" thickBot="1" x14ac:dyDescent="0.3">
      <c r="A138" s="32" t="s">
        <v>851</v>
      </c>
      <c r="B138" s="24" t="s">
        <v>307</v>
      </c>
      <c r="C138" s="26" t="s">
        <v>855</v>
      </c>
      <c r="D138" s="26">
        <v>3</v>
      </c>
      <c r="E138" s="17" t="s">
        <v>1023</v>
      </c>
      <c r="F138" s="24">
        <v>5985</v>
      </c>
      <c r="G138" s="24"/>
      <c r="H138" s="24"/>
      <c r="I138" s="26" t="s">
        <v>854</v>
      </c>
      <c r="J138" s="26" t="s">
        <v>855</v>
      </c>
      <c r="K138" s="34" t="s">
        <v>856</v>
      </c>
    </row>
    <row r="139" spans="1:11" ht="15.75" thickBot="1" x14ac:dyDescent="0.3">
      <c r="A139" s="32" t="s">
        <v>851</v>
      </c>
      <c r="B139" s="24" t="s">
        <v>307</v>
      </c>
      <c r="C139" s="26" t="s">
        <v>855</v>
      </c>
      <c r="D139" s="26">
        <v>5</v>
      </c>
      <c r="E139" s="17" t="s">
        <v>1024</v>
      </c>
      <c r="F139" s="24">
        <v>688</v>
      </c>
      <c r="G139" s="24"/>
      <c r="H139" s="24"/>
      <c r="I139" s="26" t="s">
        <v>854</v>
      </c>
      <c r="J139" s="26" t="s">
        <v>1025</v>
      </c>
      <c r="K139" s="34" t="s">
        <v>1026</v>
      </c>
    </row>
    <row r="140" spans="1:11" ht="15.75" thickBot="1" x14ac:dyDescent="0.3">
      <c r="A140" s="32" t="s">
        <v>851</v>
      </c>
      <c r="B140" s="24" t="s">
        <v>307</v>
      </c>
      <c r="C140" s="26" t="s">
        <v>1027</v>
      </c>
      <c r="D140" s="26">
        <v>1</v>
      </c>
      <c r="E140" s="17" t="s">
        <v>1028</v>
      </c>
      <c r="F140" s="24">
        <v>6844</v>
      </c>
      <c r="G140" s="24"/>
      <c r="H140" s="24"/>
      <c r="I140" s="26" t="s">
        <v>1029</v>
      </c>
      <c r="J140" s="26" t="s">
        <v>1030</v>
      </c>
      <c r="K140" s="34" t="s">
        <v>1031</v>
      </c>
    </row>
    <row r="141" spans="1:11" ht="15.75" thickBot="1" x14ac:dyDescent="0.3">
      <c r="A141" s="32" t="s">
        <v>851</v>
      </c>
      <c r="B141" s="24" t="s">
        <v>307</v>
      </c>
      <c r="C141" s="26" t="s">
        <v>1027</v>
      </c>
      <c r="D141" s="26">
        <v>1</v>
      </c>
      <c r="E141" s="17" t="s">
        <v>1032</v>
      </c>
      <c r="F141" s="24">
        <v>6845</v>
      </c>
      <c r="G141" s="24"/>
      <c r="H141" s="24"/>
      <c r="I141" s="26" t="s">
        <v>1029</v>
      </c>
      <c r="J141" s="26" t="s">
        <v>1030</v>
      </c>
      <c r="K141" s="34" t="s">
        <v>1033</v>
      </c>
    </row>
    <row r="142" spans="1:11" ht="15.75" thickBot="1" x14ac:dyDescent="0.3">
      <c r="A142" s="32" t="s">
        <v>851</v>
      </c>
      <c r="B142" s="24" t="s">
        <v>307</v>
      </c>
      <c r="C142" s="26" t="s">
        <v>1027</v>
      </c>
      <c r="D142" s="26">
        <v>1</v>
      </c>
      <c r="E142" s="17" t="s">
        <v>1034</v>
      </c>
      <c r="F142" s="24">
        <v>6674</v>
      </c>
      <c r="G142" s="24"/>
      <c r="H142" s="24"/>
      <c r="I142" s="26" t="s">
        <v>1029</v>
      </c>
      <c r="J142" s="26" t="s">
        <v>1030</v>
      </c>
      <c r="K142" s="34" t="s">
        <v>1035</v>
      </c>
    </row>
    <row r="143" spans="1:11" ht="15.75" thickBot="1" x14ac:dyDescent="0.3">
      <c r="A143" s="32" t="s">
        <v>851</v>
      </c>
      <c r="B143" s="24" t="s">
        <v>307</v>
      </c>
      <c r="C143" s="26" t="s">
        <v>1027</v>
      </c>
      <c r="D143" s="26">
        <v>1</v>
      </c>
      <c r="E143" s="17" t="s">
        <v>1036</v>
      </c>
      <c r="F143" s="24">
        <v>6408</v>
      </c>
      <c r="G143" s="24"/>
      <c r="H143" s="24"/>
      <c r="I143" s="26" t="s">
        <v>1029</v>
      </c>
      <c r="J143" s="26" t="s">
        <v>1030</v>
      </c>
      <c r="K143" s="34" t="s">
        <v>1035</v>
      </c>
    </row>
    <row r="144" spans="1:11" ht="15.75" thickBot="1" x14ac:dyDescent="0.3">
      <c r="A144" s="32" t="s">
        <v>851</v>
      </c>
      <c r="B144" s="24" t="s">
        <v>307</v>
      </c>
      <c r="C144" s="26" t="s">
        <v>1027</v>
      </c>
      <c r="D144" s="26">
        <v>1</v>
      </c>
      <c r="E144" s="17" t="s">
        <v>1037</v>
      </c>
      <c r="F144" s="24">
        <v>3409</v>
      </c>
      <c r="G144" s="24"/>
      <c r="H144" s="24"/>
      <c r="I144" s="26" t="s">
        <v>1029</v>
      </c>
      <c r="J144" s="26" t="s">
        <v>1030</v>
      </c>
      <c r="K144" s="34" t="s">
        <v>1035</v>
      </c>
    </row>
    <row r="145" spans="1:11" ht="15.75" thickBot="1" x14ac:dyDescent="0.3">
      <c r="A145" s="32" t="s">
        <v>851</v>
      </c>
      <c r="B145" s="24" t="s">
        <v>307</v>
      </c>
      <c r="C145" s="26" t="s">
        <v>1027</v>
      </c>
      <c r="D145" s="26">
        <v>1</v>
      </c>
      <c r="E145" s="17" t="s">
        <v>1038</v>
      </c>
      <c r="F145" s="24">
        <v>3304</v>
      </c>
      <c r="G145" s="24"/>
      <c r="H145" s="24"/>
      <c r="I145" s="26" t="s">
        <v>1029</v>
      </c>
      <c r="J145" s="26" t="s">
        <v>1030</v>
      </c>
      <c r="K145" s="34" t="s">
        <v>1035</v>
      </c>
    </row>
    <row r="146" spans="1:11" ht="15.75" thickBot="1" x14ac:dyDescent="0.3">
      <c r="A146" s="32" t="s">
        <v>851</v>
      </c>
      <c r="B146" s="24" t="s">
        <v>307</v>
      </c>
      <c r="C146" s="26" t="s">
        <v>1027</v>
      </c>
      <c r="D146" s="26">
        <v>1</v>
      </c>
      <c r="E146" s="17" t="s">
        <v>1039</v>
      </c>
      <c r="F146" s="24">
        <v>3302</v>
      </c>
      <c r="G146" s="24"/>
      <c r="H146" s="24"/>
      <c r="I146" s="26" t="s">
        <v>1029</v>
      </c>
      <c r="J146" s="26" t="s">
        <v>1030</v>
      </c>
      <c r="K146" s="34" t="s">
        <v>1035</v>
      </c>
    </row>
    <row r="147" spans="1:11" ht="15.75" thickBot="1" x14ac:dyDescent="0.3">
      <c r="A147" s="32" t="s">
        <v>851</v>
      </c>
      <c r="B147" s="24" t="s">
        <v>307</v>
      </c>
      <c r="C147" s="26" t="s">
        <v>1027</v>
      </c>
      <c r="D147" s="26">
        <v>1</v>
      </c>
      <c r="E147" s="17" t="s">
        <v>1040</v>
      </c>
      <c r="F147" s="24">
        <v>3445</v>
      </c>
      <c r="G147" s="24"/>
      <c r="H147" s="24"/>
      <c r="I147" s="26" t="s">
        <v>1029</v>
      </c>
      <c r="J147" s="26" t="s">
        <v>1030</v>
      </c>
      <c r="K147" s="34" t="s">
        <v>1041</v>
      </c>
    </row>
    <row r="148" spans="1:11" ht="15.75" thickBot="1" x14ac:dyDescent="0.3">
      <c r="A148" s="32" t="s">
        <v>851</v>
      </c>
      <c r="B148" s="24" t="s">
        <v>307</v>
      </c>
      <c r="C148" s="26" t="s">
        <v>1027</v>
      </c>
      <c r="D148" s="26">
        <v>1</v>
      </c>
      <c r="E148" s="17" t="s">
        <v>1042</v>
      </c>
      <c r="F148" s="24">
        <v>3348</v>
      </c>
      <c r="G148" s="24"/>
      <c r="H148" s="24"/>
      <c r="I148" s="26" t="s">
        <v>1029</v>
      </c>
      <c r="J148" s="26" t="s">
        <v>1030</v>
      </c>
      <c r="K148" s="34" t="s">
        <v>1035</v>
      </c>
    </row>
    <row r="149" spans="1:11" ht="15.75" thickBot="1" x14ac:dyDescent="0.3">
      <c r="A149" s="32" t="s">
        <v>851</v>
      </c>
      <c r="B149" s="24" t="s">
        <v>307</v>
      </c>
      <c r="C149" s="26" t="s">
        <v>1027</v>
      </c>
      <c r="D149" s="26">
        <v>1</v>
      </c>
      <c r="E149" s="17" t="s">
        <v>1043</v>
      </c>
      <c r="F149" s="24">
        <v>5701</v>
      </c>
      <c r="G149" s="24"/>
      <c r="H149" s="24"/>
      <c r="I149" s="26" t="s">
        <v>1029</v>
      </c>
      <c r="J149" s="26" t="s">
        <v>1030</v>
      </c>
      <c r="K149" s="34" t="s">
        <v>1035</v>
      </c>
    </row>
    <row r="150" spans="1:11" ht="15.75" thickBot="1" x14ac:dyDescent="0.3">
      <c r="A150" s="32" t="s">
        <v>851</v>
      </c>
      <c r="B150" s="24" t="s">
        <v>307</v>
      </c>
      <c r="C150" s="26" t="s">
        <v>1027</v>
      </c>
      <c r="D150" s="26">
        <v>1</v>
      </c>
      <c r="E150" s="17" t="s">
        <v>1044</v>
      </c>
      <c r="F150" s="24">
        <v>3281</v>
      </c>
      <c r="G150" s="24"/>
      <c r="H150" s="24"/>
      <c r="I150" s="26" t="s">
        <v>1029</v>
      </c>
      <c r="J150" s="26" t="s">
        <v>1030</v>
      </c>
      <c r="K150" s="34" t="s">
        <v>1031</v>
      </c>
    </row>
    <row r="151" spans="1:11" ht="15.75" thickBot="1" x14ac:dyDescent="0.3">
      <c r="A151" s="32" t="s">
        <v>851</v>
      </c>
      <c r="B151" s="24" t="s">
        <v>307</v>
      </c>
      <c r="C151" s="26" t="s">
        <v>1027</v>
      </c>
      <c r="D151" s="26">
        <v>1</v>
      </c>
      <c r="E151" s="17" t="s">
        <v>1045</v>
      </c>
      <c r="F151" s="24">
        <v>3498</v>
      </c>
      <c r="G151" s="24"/>
      <c r="H151" s="24"/>
      <c r="I151" s="26" t="s">
        <v>1029</v>
      </c>
      <c r="J151" s="26" t="s">
        <v>1030</v>
      </c>
      <c r="K151" s="34" t="s">
        <v>1035</v>
      </c>
    </row>
    <row r="152" spans="1:11" ht="15.75" thickBot="1" x14ac:dyDescent="0.3">
      <c r="A152" s="32" t="s">
        <v>851</v>
      </c>
      <c r="B152" s="24" t="s">
        <v>307</v>
      </c>
      <c r="C152" s="26" t="s">
        <v>1027</v>
      </c>
      <c r="D152" s="26">
        <v>1</v>
      </c>
      <c r="E152" s="17" t="s">
        <v>1046</v>
      </c>
      <c r="F152" s="24">
        <v>3490</v>
      </c>
      <c r="G152" s="24"/>
      <c r="H152" s="24"/>
      <c r="I152" s="26" t="s">
        <v>1029</v>
      </c>
      <c r="J152" s="26" t="s">
        <v>1030</v>
      </c>
      <c r="K152" s="34" t="s">
        <v>1035</v>
      </c>
    </row>
    <row r="153" spans="1:11" ht="15.75" thickBot="1" x14ac:dyDescent="0.3">
      <c r="A153" s="32" t="s">
        <v>851</v>
      </c>
      <c r="B153" s="24" t="s">
        <v>307</v>
      </c>
      <c r="C153" s="26" t="s">
        <v>1027</v>
      </c>
      <c r="D153" s="26">
        <v>1</v>
      </c>
      <c r="E153" s="17" t="s">
        <v>1047</v>
      </c>
      <c r="F153" s="24">
        <v>3343</v>
      </c>
      <c r="G153" s="24"/>
      <c r="H153" s="24"/>
      <c r="I153" s="26" t="s">
        <v>1029</v>
      </c>
      <c r="J153" s="26" t="s">
        <v>1030</v>
      </c>
      <c r="K153" s="34" t="s">
        <v>1035</v>
      </c>
    </row>
    <row r="154" spans="1:11" ht="15.75" thickBot="1" x14ac:dyDescent="0.3">
      <c r="A154" s="32" t="s">
        <v>851</v>
      </c>
      <c r="B154" s="24" t="s">
        <v>307</v>
      </c>
      <c r="C154" s="26" t="s">
        <v>1027</v>
      </c>
      <c r="D154" s="26">
        <v>1</v>
      </c>
      <c r="E154" s="17" t="s">
        <v>1048</v>
      </c>
      <c r="F154" s="24">
        <v>3497</v>
      </c>
      <c r="G154" s="24"/>
      <c r="H154" s="24"/>
      <c r="I154" s="26" t="s">
        <v>1029</v>
      </c>
      <c r="J154" s="26" t="s">
        <v>1030</v>
      </c>
      <c r="K154" s="34" t="s">
        <v>1035</v>
      </c>
    </row>
    <row r="155" spans="1:11" ht="15.75" thickBot="1" x14ac:dyDescent="0.3">
      <c r="A155" s="32" t="s">
        <v>851</v>
      </c>
      <c r="B155" s="24" t="s">
        <v>307</v>
      </c>
      <c r="C155" s="26" t="s">
        <v>1027</v>
      </c>
      <c r="D155" s="26">
        <v>2</v>
      </c>
      <c r="E155" s="17" t="s">
        <v>1049</v>
      </c>
      <c r="F155" s="24">
        <v>4135</v>
      </c>
      <c r="G155" s="24"/>
      <c r="H155" s="24"/>
      <c r="I155" s="26" t="s">
        <v>1029</v>
      </c>
      <c r="J155" s="26" t="s">
        <v>1030</v>
      </c>
      <c r="K155" s="34" t="s">
        <v>1033</v>
      </c>
    </row>
    <row r="156" spans="1:11" ht="15.75" thickBot="1" x14ac:dyDescent="0.3">
      <c r="A156" s="32" t="s">
        <v>851</v>
      </c>
      <c r="B156" s="24" t="s">
        <v>307</v>
      </c>
      <c r="C156" s="26" t="s">
        <v>1027</v>
      </c>
      <c r="D156" s="26">
        <v>2</v>
      </c>
      <c r="E156" s="17" t="s">
        <v>1050</v>
      </c>
      <c r="F156" s="24">
        <v>6025</v>
      </c>
      <c r="G156" s="24"/>
      <c r="H156" s="24"/>
      <c r="I156" s="26" t="s">
        <v>1029</v>
      </c>
      <c r="J156" s="26" t="s">
        <v>1030</v>
      </c>
      <c r="K156" s="34" t="s">
        <v>1033</v>
      </c>
    </row>
    <row r="157" spans="1:11" ht="15.75" thickBot="1" x14ac:dyDescent="0.3">
      <c r="A157" s="32" t="s">
        <v>851</v>
      </c>
      <c r="B157" s="24" t="s">
        <v>307</v>
      </c>
      <c r="C157" s="26" t="s">
        <v>1027</v>
      </c>
      <c r="D157" s="26">
        <v>2</v>
      </c>
      <c r="E157" s="17" t="s">
        <v>1051</v>
      </c>
      <c r="F157" s="24">
        <v>5022</v>
      </c>
      <c r="G157" s="24"/>
      <c r="H157" s="24"/>
      <c r="I157" s="26" t="s">
        <v>1029</v>
      </c>
      <c r="J157" s="26" t="s">
        <v>1030</v>
      </c>
      <c r="K157" s="34" t="s">
        <v>1033</v>
      </c>
    </row>
    <row r="158" spans="1:11" ht="15.75" thickBot="1" x14ac:dyDescent="0.3">
      <c r="A158" s="32" t="s">
        <v>851</v>
      </c>
      <c r="B158" s="24" t="s">
        <v>307</v>
      </c>
      <c r="C158" s="26" t="s">
        <v>1027</v>
      </c>
      <c r="D158" s="26">
        <v>2</v>
      </c>
      <c r="E158" s="17" t="s">
        <v>1052</v>
      </c>
      <c r="F158" s="24">
        <v>3296</v>
      </c>
      <c r="G158" s="24"/>
      <c r="H158" s="24"/>
      <c r="I158" s="26" t="s">
        <v>1029</v>
      </c>
      <c r="J158" s="26" t="s">
        <v>1030</v>
      </c>
      <c r="K158" s="34" t="s">
        <v>1033</v>
      </c>
    </row>
    <row r="159" spans="1:11" ht="15.75" thickBot="1" x14ac:dyDescent="0.3">
      <c r="A159" s="32" t="s">
        <v>851</v>
      </c>
      <c r="B159" s="24" t="s">
        <v>307</v>
      </c>
      <c r="C159" s="26" t="s">
        <v>1027</v>
      </c>
      <c r="D159" s="26">
        <v>2</v>
      </c>
      <c r="E159" s="17" t="s">
        <v>1053</v>
      </c>
      <c r="F159" s="24">
        <v>3275</v>
      </c>
      <c r="G159" s="24"/>
      <c r="H159" s="24"/>
      <c r="I159" s="26" t="s">
        <v>1029</v>
      </c>
      <c r="J159" s="26" t="s">
        <v>1030</v>
      </c>
      <c r="K159" s="34" t="s">
        <v>1033</v>
      </c>
    </row>
    <row r="160" spans="1:11" ht="15.75" thickBot="1" x14ac:dyDescent="0.3">
      <c r="A160" s="32" t="s">
        <v>851</v>
      </c>
      <c r="B160" s="24" t="s">
        <v>307</v>
      </c>
      <c r="C160" s="26" t="s">
        <v>1027</v>
      </c>
      <c r="D160" s="26">
        <v>2</v>
      </c>
      <c r="E160" s="17" t="s">
        <v>1054</v>
      </c>
      <c r="F160" s="24">
        <v>3388</v>
      </c>
      <c r="G160" s="24"/>
      <c r="H160" s="24"/>
      <c r="I160" s="26" t="s">
        <v>1029</v>
      </c>
      <c r="J160" s="26" t="s">
        <v>1030</v>
      </c>
      <c r="K160" s="34" t="s">
        <v>1033</v>
      </c>
    </row>
    <row r="161" spans="1:11" ht="15.75" thickBot="1" x14ac:dyDescent="0.3">
      <c r="A161" s="32" t="s">
        <v>851</v>
      </c>
      <c r="B161" s="24" t="s">
        <v>307</v>
      </c>
      <c r="C161" s="26" t="s">
        <v>1027</v>
      </c>
      <c r="D161" s="26">
        <v>2</v>
      </c>
      <c r="E161" s="17" t="s">
        <v>1055</v>
      </c>
      <c r="F161" s="24">
        <v>5354</v>
      </c>
      <c r="G161" s="24"/>
      <c r="H161" s="24"/>
      <c r="I161" s="26" t="s">
        <v>1029</v>
      </c>
      <c r="J161" s="26" t="s">
        <v>1030</v>
      </c>
      <c r="K161" s="34" t="s">
        <v>1033</v>
      </c>
    </row>
    <row r="162" spans="1:11" ht="15.75" thickBot="1" x14ac:dyDescent="0.3">
      <c r="A162" s="32" t="s">
        <v>851</v>
      </c>
      <c r="B162" s="24" t="s">
        <v>307</v>
      </c>
      <c r="C162" s="26" t="s">
        <v>1027</v>
      </c>
      <c r="D162" s="26">
        <v>2</v>
      </c>
      <c r="E162" s="17" t="s">
        <v>1056</v>
      </c>
      <c r="F162" s="24">
        <v>6637</v>
      </c>
      <c r="G162" s="24"/>
      <c r="H162" s="24"/>
      <c r="I162" s="26" t="s">
        <v>1029</v>
      </c>
      <c r="J162" s="26" t="s">
        <v>1030</v>
      </c>
      <c r="K162" s="34" t="s">
        <v>1033</v>
      </c>
    </row>
    <row r="163" spans="1:11" ht="15.75" thickBot="1" x14ac:dyDescent="0.3">
      <c r="A163" s="32" t="s">
        <v>851</v>
      </c>
      <c r="B163" s="24" t="s">
        <v>307</v>
      </c>
      <c r="C163" s="26" t="s">
        <v>1027</v>
      </c>
      <c r="D163" s="26">
        <v>2</v>
      </c>
      <c r="E163" s="17" t="s">
        <v>1057</v>
      </c>
      <c r="F163" s="24">
        <v>3295</v>
      </c>
      <c r="G163" s="24"/>
      <c r="H163" s="24"/>
      <c r="I163" s="26" t="s">
        <v>1029</v>
      </c>
      <c r="J163" s="26" t="s">
        <v>1030</v>
      </c>
      <c r="K163" s="34" t="s">
        <v>1033</v>
      </c>
    </row>
    <row r="164" spans="1:11" ht="15.75" thickBot="1" x14ac:dyDescent="0.3">
      <c r="A164" s="32" t="s">
        <v>851</v>
      </c>
      <c r="B164" s="24" t="s">
        <v>307</v>
      </c>
      <c r="C164" s="26" t="s">
        <v>1027</v>
      </c>
      <c r="D164" s="26">
        <v>2</v>
      </c>
      <c r="E164" s="17" t="s">
        <v>1058</v>
      </c>
      <c r="F164" s="24">
        <v>5527</v>
      </c>
      <c r="G164" s="24"/>
      <c r="H164" s="24"/>
      <c r="I164" s="26" t="s">
        <v>1029</v>
      </c>
      <c r="J164" s="26" t="s">
        <v>1030</v>
      </c>
      <c r="K164" s="34" t="s">
        <v>1033</v>
      </c>
    </row>
    <row r="165" spans="1:11" ht="15.75" thickBot="1" x14ac:dyDescent="0.3">
      <c r="A165" s="32" t="s">
        <v>851</v>
      </c>
      <c r="B165" s="24" t="s">
        <v>307</v>
      </c>
      <c r="C165" s="26" t="s">
        <v>1027</v>
      </c>
      <c r="D165" s="26">
        <v>2</v>
      </c>
      <c r="E165" s="17" t="s">
        <v>1059</v>
      </c>
      <c r="F165" s="24">
        <v>3362</v>
      </c>
      <c r="G165" s="24"/>
      <c r="H165" s="24"/>
      <c r="I165" s="26" t="s">
        <v>1029</v>
      </c>
      <c r="J165" s="26" t="s">
        <v>1030</v>
      </c>
      <c r="K165" s="34" t="s">
        <v>1033</v>
      </c>
    </row>
    <row r="166" spans="1:11" ht="15.75" thickBot="1" x14ac:dyDescent="0.3">
      <c r="A166" s="32" t="s">
        <v>851</v>
      </c>
      <c r="B166" s="24" t="s">
        <v>307</v>
      </c>
      <c r="C166" s="26" t="s">
        <v>1027</v>
      </c>
      <c r="D166" s="26">
        <v>2</v>
      </c>
      <c r="E166" s="17" t="s">
        <v>1060</v>
      </c>
      <c r="F166" s="24">
        <v>3336</v>
      </c>
      <c r="G166" s="24"/>
      <c r="H166" s="24"/>
      <c r="I166" s="26" t="s">
        <v>1029</v>
      </c>
      <c r="J166" s="26" t="s">
        <v>1030</v>
      </c>
      <c r="K166" s="34" t="s">
        <v>1033</v>
      </c>
    </row>
    <row r="167" spans="1:11" ht="15.75" thickBot="1" x14ac:dyDescent="0.3">
      <c r="A167" s="32" t="s">
        <v>851</v>
      </c>
      <c r="B167" s="24" t="s">
        <v>307</v>
      </c>
      <c r="C167" s="26" t="s">
        <v>1027</v>
      </c>
      <c r="D167" s="26">
        <v>2</v>
      </c>
      <c r="E167" s="17" t="s">
        <v>1061</v>
      </c>
      <c r="F167" s="24">
        <v>3468</v>
      </c>
      <c r="G167" s="24"/>
      <c r="H167" s="24"/>
      <c r="I167" s="26" t="s">
        <v>1029</v>
      </c>
      <c r="J167" s="26" t="s">
        <v>1030</v>
      </c>
      <c r="K167" s="34" t="s">
        <v>1033</v>
      </c>
    </row>
    <row r="168" spans="1:11" ht="15.75" thickBot="1" x14ac:dyDescent="0.3">
      <c r="A168" s="32" t="s">
        <v>851</v>
      </c>
      <c r="B168" s="24" t="s">
        <v>307</v>
      </c>
      <c r="C168" s="26" t="s">
        <v>1027</v>
      </c>
      <c r="D168" s="26">
        <v>2</v>
      </c>
      <c r="E168" s="17" t="s">
        <v>1062</v>
      </c>
      <c r="F168" s="24">
        <v>3518</v>
      </c>
      <c r="G168" s="24"/>
      <c r="H168" s="24"/>
      <c r="I168" s="26" t="s">
        <v>1029</v>
      </c>
      <c r="J168" s="26" t="s">
        <v>1030</v>
      </c>
      <c r="K168" s="34" t="s">
        <v>1033</v>
      </c>
    </row>
    <row r="169" spans="1:11" ht="15.75" thickBot="1" x14ac:dyDescent="0.3">
      <c r="A169" s="32" t="s">
        <v>851</v>
      </c>
      <c r="B169" s="24" t="s">
        <v>307</v>
      </c>
      <c r="C169" s="26" t="s">
        <v>1027</v>
      </c>
      <c r="D169" s="26">
        <v>2</v>
      </c>
      <c r="E169" s="17" t="s">
        <v>1063</v>
      </c>
      <c r="F169" s="24">
        <v>3447</v>
      </c>
      <c r="G169" s="24"/>
      <c r="H169" s="24"/>
      <c r="I169" s="26" t="s">
        <v>1029</v>
      </c>
      <c r="J169" s="26" t="s">
        <v>1030</v>
      </c>
      <c r="K169" s="34" t="s">
        <v>1033</v>
      </c>
    </row>
    <row r="170" spans="1:11" ht="15.75" thickBot="1" x14ac:dyDescent="0.3">
      <c r="A170" s="32" t="s">
        <v>851</v>
      </c>
      <c r="B170" s="24" t="s">
        <v>307</v>
      </c>
      <c r="C170" s="26" t="s">
        <v>1027</v>
      </c>
      <c r="D170" s="26">
        <v>2</v>
      </c>
      <c r="E170" s="17" t="s">
        <v>1064</v>
      </c>
      <c r="F170" s="24">
        <v>3316</v>
      </c>
      <c r="G170" s="24"/>
      <c r="H170" s="24"/>
      <c r="I170" s="26" t="s">
        <v>1029</v>
      </c>
      <c r="J170" s="26" t="s">
        <v>1030</v>
      </c>
      <c r="K170" s="34" t="s">
        <v>1033</v>
      </c>
    </row>
    <row r="171" spans="1:11" ht="15.75" thickBot="1" x14ac:dyDescent="0.3">
      <c r="A171" s="32" t="s">
        <v>851</v>
      </c>
      <c r="B171" s="24" t="s">
        <v>307</v>
      </c>
      <c r="C171" s="26" t="s">
        <v>1027</v>
      </c>
      <c r="D171" s="26">
        <v>2</v>
      </c>
      <c r="E171" s="17" t="s">
        <v>1065</v>
      </c>
      <c r="F171" s="24">
        <v>3500</v>
      </c>
      <c r="G171" s="24"/>
      <c r="H171" s="24"/>
      <c r="I171" s="26" t="s">
        <v>1029</v>
      </c>
      <c r="J171" s="26" t="s">
        <v>1030</v>
      </c>
      <c r="K171" s="34" t="s">
        <v>1033</v>
      </c>
    </row>
    <row r="172" spans="1:11" ht="15.75" thickBot="1" x14ac:dyDescent="0.3">
      <c r="A172" s="32" t="s">
        <v>851</v>
      </c>
      <c r="B172" s="24" t="s">
        <v>307</v>
      </c>
      <c r="C172" s="26" t="s">
        <v>1027</v>
      </c>
      <c r="D172" s="26">
        <v>2</v>
      </c>
      <c r="E172" s="17" t="s">
        <v>1066</v>
      </c>
      <c r="F172" s="24">
        <v>6129</v>
      </c>
      <c r="G172" s="24"/>
      <c r="H172" s="24"/>
      <c r="I172" s="26" t="s">
        <v>1029</v>
      </c>
      <c r="J172" s="26" t="s">
        <v>1030</v>
      </c>
      <c r="K172" s="34" t="s">
        <v>1033</v>
      </c>
    </row>
    <row r="173" spans="1:11" ht="15.75" thickBot="1" x14ac:dyDescent="0.3">
      <c r="A173" s="32" t="s">
        <v>851</v>
      </c>
      <c r="B173" s="24" t="s">
        <v>307</v>
      </c>
      <c r="C173" s="26" t="s">
        <v>1027</v>
      </c>
      <c r="D173" s="26">
        <v>2</v>
      </c>
      <c r="E173" s="17" t="s">
        <v>1067</v>
      </c>
      <c r="F173" s="24">
        <v>6045</v>
      </c>
      <c r="G173" s="24"/>
      <c r="H173" s="24"/>
      <c r="I173" s="26" t="s">
        <v>1029</v>
      </c>
      <c r="J173" s="26" t="s">
        <v>1030</v>
      </c>
      <c r="K173" s="34" t="s">
        <v>1033</v>
      </c>
    </row>
    <row r="174" spans="1:11" ht="15.75" thickBot="1" x14ac:dyDescent="0.3">
      <c r="A174" s="32" t="s">
        <v>851</v>
      </c>
      <c r="B174" s="24" t="s">
        <v>307</v>
      </c>
      <c r="C174" s="26" t="s">
        <v>1027</v>
      </c>
      <c r="D174" s="26">
        <v>2</v>
      </c>
      <c r="E174" s="17" t="s">
        <v>1068</v>
      </c>
      <c r="F174" s="24">
        <v>6551</v>
      </c>
      <c r="G174" s="24"/>
      <c r="H174" s="24"/>
      <c r="I174" s="26" t="s">
        <v>1029</v>
      </c>
      <c r="J174" s="26" t="s">
        <v>1030</v>
      </c>
      <c r="K174" s="34" t="s">
        <v>1033</v>
      </c>
    </row>
    <row r="175" spans="1:11" ht="15.75" thickBot="1" x14ac:dyDescent="0.3">
      <c r="A175" s="32" t="s">
        <v>851</v>
      </c>
      <c r="B175" s="24" t="s">
        <v>307</v>
      </c>
      <c r="C175" s="26" t="s">
        <v>1027</v>
      </c>
      <c r="D175" s="26">
        <v>3</v>
      </c>
      <c r="E175" s="17" t="s">
        <v>1069</v>
      </c>
      <c r="F175" s="24">
        <v>5568</v>
      </c>
      <c r="G175" s="24"/>
      <c r="H175" s="24"/>
      <c r="I175" s="26" t="s">
        <v>1029</v>
      </c>
      <c r="J175" s="26" t="s">
        <v>1030</v>
      </c>
      <c r="K175" s="34" t="s">
        <v>1033</v>
      </c>
    </row>
    <row r="176" spans="1:11" ht="15.75" thickBot="1" x14ac:dyDescent="0.3">
      <c r="A176" s="32" t="s">
        <v>851</v>
      </c>
      <c r="B176" s="24" t="s">
        <v>307</v>
      </c>
      <c r="C176" s="26" t="s">
        <v>1027</v>
      </c>
      <c r="D176" s="26">
        <v>3</v>
      </c>
      <c r="E176" s="17" t="s">
        <v>1070</v>
      </c>
      <c r="F176" s="24">
        <v>5702</v>
      </c>
      <c r="G176" s="24"/>
      <c r="H176" s="24"/>
      <c r="I176" s="26" t="s">
        <v>1029</v>
      </c>
      <c r="J176" s="26" t="s">
        <v>1030</v>
      </c>
      <c r="K176" s="34" t="s">
        <v>1033</v>
      </c>
    </row>
    <row r="177" spans="1:11" ht="15.75" thickBot="1" x14ac:dyDescent="0.3">
      <c r="A177" s="32" t="s">
        <v>851</v>
      </c>
      <c r="B177" s="24" t="s">
        <v>307</v>
      </c>
      <c r="C177" s="26" t="s">
        <v>1027</v>
      </c>
      <c r="D177" s="26">
        <v>3</v>
      </c>
      <c r="E177" s="17" t="s">
        <v>1071</v>
      </c>
      <c r="F177" s="24">
        <v>3359</v>
      </c>
      <c r="G177" s="24"/>
      <c r="H177" s="24"/>
      <c r="I177" s="26" t="s">
        <v>1029</v>
      </c>
      <c r="J177" s="26" t="s">
        <v>1030</v>
      </c>
      <c r="K177" s="34" t="s">
        <v>1033</v>
      </c>
    </row>
    <row r="178" spans="1:11" ht="15.75" thickBot="1" x14ac:dyDescent="0.3">
      <c r="A178" s="32" t="s">
        <v>851</v>
      </c>
      <c r="B178" s="24" t="s">
        <v>307</v>
      </c>
      <c r="C178" s="26" t="s">
        <v>1027</v>
      </c>
      <c r="D178" s="26">
        <v>3</v>
      </c>
      <c r="E178" s="17" t="s">
        <v>1072</v>
      </c>
      <c r="F178" s="24">
        <v>3358</v>
      </c>
      <c r="G178" s="24"/>
      <c r="H178" s="24"/>
      <c r="I178" s="26" t="s">
        <v>1029</v>
      </c>
      <c r="J178" s="26" t="s">
        <v>1030</v>
      </c>
      <c r="K178" s="34" t="s">
        <v>1033</v>
      </c>
    </row>
    <row r="179" spans="1:11" ht="15.75" thickBot="1" x14ac:dyDescent="0.3">
      <c r="A179" s="32" t="s">
        <v>851</v>
      </c>
      <c r="B179" s="24" t="s">
        <v>307</v>
      </c>
      <c r="C179" s="26" t="s">
        <v>1027</v>
      </c>
      <c r="D179" s="26">
        <v>3</v>
      </c>
      <c r="E179" s="17" t="s">
        <v>1073</v>
      </c>
      <c r="F179" s="24">
        <v>3459</v>
      </c>
      <c r="G179" s="24"/>
      <c r="H179" s="24"/>
      <c r="I179" s="26" t="s">
        <v>1029</v>
      </c>
      <c r="J179" s="26" t="s">
        <v>1030</v>
      </c>
      <c r="K179" s="34" t="s">
        <v>1033</v>
      </c>
    </row>
    <row r="180" spans="1:11" ht="15.75" thickBot="1" x14ac:dyDescent="0.3">
      <c r="A180" s="32" t="s">
        <v>851</v>
      </c>
      <c r="B180" s="24" t="s">
        <v>307</v>
      </c>
      <c r="C180" s="26" t="s">
        <v>1027</v>
      </c>
      <c r="D180" s="26">
        <v>3</v>
      </c>
      <c r="E180" s="17" t="s">
        <v>1074</v>
      </c>
      <c r="F180" s="24">
        <v>5023</v>
      </c>
      <c r="G180" s="24"/>
      <c r="H180" s="24"/>
      <c r="I180" s="26" t="s">
        <v>1029</v>
      </c>
      <c r="J180" s="26" t="s">
        <v>1030</v>
      </c>
      <c r="K180" s="34" t="s">
        <v>1033</v>
      </c>
    </row>
    <row r="181" spans="1:11" ht="15.75" thickBot="1" x14ac:dyDescent="0.3">
      <c r="A181" s="32" t="s">
        <v>851</v>
      </c>
      <c r="B181" s="24" t="s">
        <v>307</v>
      </c>
      <c r="C181" s="26" t="s">
        <v>1027</v>
      </c>
      <c r="D181" s="26">
        <v>3</v>
      </c>
      <c r="E181" s="17" t="s">
        <v>1075</v>
      </c>
      <c r="F181" s="24">
        <v>6001</v>
      </c>
      <c r="G181" s="24"/>
      <c r="H181" s="24"/>
      <c r="I181" s="26" t="s">
        <v>1029</v>
      </c>
      <c r="J181" s="26" t="s">
        <v>1030</v>
      </c>
      <c r="K181" s="34" t="s">
        <v>1033</v>
      </c>
    </row>
    <row r="182" spans="1:11" ht="15.75" thickBot="1" x14ac:dyDescent="0.3">
      <c r="A182" s="32" t="s">
        <v>851</v>
      </c>
      <c r="B182" s="24" t="s">
        <v>307</v>
      </c>
      <c r="C182" s="26" t="s">
        <v>1027</v>
      </c>
      <c r="D182" s="26">
        <v>3</v>
      </c>
      <c r="E182" s="17" t="s">
        <v>1076</v>
      </c>
      <c r="F182" s="24">
        <v>3293</v>
      </c>
      <c r="G182" s="24"/>
      <c r="H182" s="24"/>
      <c r="I182" s="26" t="s">
        <v>1029</v>
      </c>
      <c r="J182" s="26" t="s">
        <v>1030</v>
      </c>
      <c r="K182" s="34" t="s">
        <v>1033</v>
      </c>
    </row>
    <row r="183" spans="1:11" ht="15.75" thickBot="1" x14ac:dyDescent="0.3">
      <c r="A183" s="32" t="s">
        <v>851</v>
      </c>
      <c r="B183" s="24" t="s">
        <v>307</v>
      </c>
      <c r="C183" s="26" t="s">
        <v>1027</v>
      </c>
      <c r="D183" s="26">
        <v>3</v>
      </c>
      <c r="E183" s="17" t="s">
        <v>1077</v>
      </c>
      <c r="F183" s="24">
        <v>3489</v>
      </c>
      <c r="G183" s="24"/>
      <c r="H183" s="24"/>
      <c r="I183" s="26" t="s">
        <v>1029</v>
      </c>
      <c r="J183" s="26" t="s">
        <v>1030</v>
      </c>
      <c r="K183" s="34" t="s">
        <v>1033</v>
      </c>
    </row>
    <row r="184" spans="1:11" ht="15.75" thickBot="1" x14ac:dyDescent="0.3">
      <c r="A184" s="32" t="s">
        <v>851</v>
      </c>
      <c r="B184" s="24" t="s">
        <v>307</v>
      </c>
      <c r="C184" s="26" t="s">
        <v>1027</v>
      </c>
      <c r="D184" s="26">
        <v>3</v>
      </c>
      <c r="E184" s="17" t="s">
        <v>1078</v>
      </c>
      <c r="F184" s="24">
        <v>3346</v>
      </c>
      <c r="G184" s="24"/>
      <c r="H184" s="24"/>
      <c r="I184" s="26" t="s">
        <v>1029</v>
      </c>
      <c r="J184" s="26" t="s">
        <v>1030</v>
      </c>
      <c r="K184" s="34" t="s">
        <v>1033</v>
      </c>
    </row>
    <row r="185" spans="1:11" ht="15.75" thickBot="1" x14ac:dyDescent="0.3">
      <c r="A185" s="32" t="s">
        <v>851</v>
      </c>
      <c r="B185" s="24" t="s">
        <v>307</v>
      </c>
      <c r="C185" s="26" t="s">
        <v>1027</v>
      </c>
      <c r="D185" s="26">
        <v>3</v>
      </c>
      <c r="E185" s="17" t="s">
        <v>1079</v>
      </c>
      <c r="F185" s="24">
        <v>5989</v>
      </c>
      <c r="G185" s="24"/>
      <c r="H185" s="24"/>
      <c r="I185" s="26" t="s">
        <v>1029</v>
      </c>
      <c r="J185" s="26" t="s">
        <v>1030</v>
      </c>
      <c r="K185" s="34" t="s">
        <v>1033</v>
      </c>
    </row>
    <row r="186" spans="1:11" ht="15.75" thickBot="1" x14ac:dyDescent="0.3">
      <c r="A186" s="32" t="s">
        <v>851</v>
      </c>
      <c r="B186" s="24" t="s">
        <v>307</v>
      </c>
      <c r="C186" s="26" t="s">
        <v>1027</v>
      </c>
      <c r="D186" s="26">
        <v>3</v>
      </c>
      <c r="E186" s="17" t="s">
        <v>1080</v>
      </c>
      <c r="F186" s="24">
        <v>6024</v>
      </c>
      <c r="G186" s="24"/>
      <c r="H186" s="24"/>
      <c r="I186" s="26" t="s">
        <v>1029</v>
      </c>
      <c r="J186" s="26" t="s">
        <v>1030</v>
      </c>
      <c r="K186" s="34" t="s">
        <v>1033</v>
      </c>
    </row>
    <row r="187" spans="1:11" ht="15.75" thickBot="1" x14ac:dyDescent="0.3">
      <c r="A187" s="32" t="s">
        <v>851</v>
      </c>
      <c r="B187" s="24" t="s">
        <v>307</v>
      </c>
      <c r="C187" s="26" t="s">
        <v>1027</v>
      </c>
      <c r="D187" s="26">
        <v>3</v>
      </c>
      <c r="E187" s="17" t="s">
        <v>1081</v>
      </c>
      <c r="F187" s="24">
        <v>6224</v>
      </c>
      <c r="G187" s="24"/>
      <c r="H187" s="24"/>
      <c r="I187" s="26" t="s">
        <v>1029</v>
      </c>
      <c r="J187" s="26" t="s">
        <v>1030</v>
      </c>
      <c r="K187" s="34" t="s">
        <v>1033</v>
      </c>
    </row>
    <row r="188" spans="1:11" ht="15.75" thickBot="1" x14ac:dyDescent="0.3">
      <c r="A188" s="32" t="s">
        <v>851</v>
      </c>
      <c r="B188" s="24" t="s">
        <v>307</v>
      </c>
      <c r="C188" s="26" t="s">
        <v>1027</v>
      </c>
      <c r="D188" s="26">
        <v>4</v>
      </c>
      <c r="E188" s="17" t="s">
        <v>1082</v>
      </c>
      <c r="F188" s="24">
        <v>6394</v>
      </c>
      <c r="G188" s="24"/>
      <c r="H188" s="24"/>
      <c r="I188" s="26" t="s">
        <v>1029</v>
      </c>
      <c r="J188" s="26" t="s">
        <v>1030</v>
      </c>
      <c r="K188" s="34" t="s">
        <v>1033</v>
      </c>
    </row>
    <row r="189" spans="1:11" ht="15.75" thickBot="1" x14ac:dyDescent="0.3">
      <c r="A189" s="32" t="s">
        <v>851</v>
      </c>
      <c r="B189" s="24" t="s">
        <v>307</v>
      </c>
      <c r="C189" s="26" t="s">
        <v>1027</v>
      </c>
      <c r="D189" s="26">
        <v>4</v>
      </c>
      <c r="E189" s="17" t="s">
        <v>1083</v>
      </c>
      <c r="F189" s="24">
        <v>6397</v>
      </c>
      <c r="G189" s="24"/>
      <c r="H189" s="24"/>
      <c r="I189" s="26" t="s">
        <v>1029</v>
      </c>
      <c r="J189" s="26" t="s">
        <v>1030</v>
      </c>
      <c r="K189" s="34" t="s">
        <v>1033</v>
      </c>
    </row>
    <row r="190" spans="1:11" ht="15.75" thickBot="1" x14ac:dyDescent="0.3">
      <c r="A190" s="32" t="s">
        <v>851</v>
      </c>
      <c r="B190" s="24" t="s">
        <v>307</v>
      </c>
      <c r="C190" s="26" t="s">
        <v>1027</v>
      </c>
      <c r="D190" s="26">
        <v>4</v>
      </c>
      <c r="E190" s="17" t="s">
        <v>1017</v>
      </c>
      <c r="F190" s="24">
        <v>3347</v>
      </c>
      <c r="G190" s="24"/>
      <c r="H190" s="24"/>
      <c r="I190" s="26" t="s">
        <v>1029</v>
      </c>
      <c r="J190" s="26" t="s">
        <v>1030</v>
      </c>
      <c r="K190" s="34" t="s">
        <v>1035</v>
      </c>
    </row>
    <row r="191" spans="1:11" ht="15.75" thickBot="1" x14ac:dyDescent="0.3">
      <c r="A191" s="32" t="s">
        <v>851</v>
      </c>
      <c r="B191" s="24" t="s">
        <v>307</v>
      </c>
      <c r="C191" s="26" t="s">
        <v>1027</v>
      </c>
      <c r="D191" s="26">
        <v>4</v>
      </c>
      <c r="E191" s="17" t="s">
        <v>1084</v>
      </c>
      <c r="F191" s="24">
        <v>6396</v>
      </c>
      <c r="G191" s="24"/>
      <c r="H191" s="24"/>
      <c r="I191" s="26" t="s">
        <v>1029</v>
      </c>
      <c r="J191" s="26" t="s">
        <v>1030</v>
      </c>
      <c r="K191" s="34" t="s">
        <v>1033</v>
      </c>
    </row>
    <row r="192" spans="1:11" ht="15.75" thickBot="1" x14ac:dyDescent="0.3">
      <c r="A192" s="32" t="s">
        <v>851</v>
      </c>
      <c r="B192" s="24" t="s">
        <v>307</v>
      </c>
      <c r="C192" s="26" t="s">
        <v>1027</v>
      </c>
      <c r="D192" s="26">
        <v>4</v>
      </c>
      <c r="E192" s="17" t="s">
        <v>1085</v>
      </c>
      <c r="F192" s="24">
        <v>3266</v>
      </c>
      <c r="G192" s="24"/>
      <c r="H192" s="24"/>
      <c r="I192" s="26" t="s">
        <v>1029</v>
      </c>
      <c r="J192" s="26" t="s">
        <v>1030</v>
      </c>
      <c r="K192" s="34" t="s">
        <v>1035</v>
      </c>
    </row>
    <row r="193" spans="1:11" ht="15.75" thickBot="1" x14ac:dyDescent="0.3">
      <c r="A193" s="32" t="s">
        <v>851</v>
      </c>
      <c r="B193" s="24" t="s">
        <v>307</v>
      </c>
      <c r="C193" s="26" t="s">
        <v>1027</v>
      </c>
      <c r="D193" s="26">
        <v>4</v>
      </c>
      <c r="E193" s="17" t="s">
        <v>1086</v>
      </c>
      <c r="F193" s="24">
        <v>6395</v>
      </c>
      <c r="G193" s="24"/>
      <c r="H193" s="24"/>
      <c r="I193" s="26" t="s">
        <v>1029</v>
      </c>
      <c r="J193" s="26" t="s">
        <v>1030</v>
      </c>
      <c r="K193" s="34" t="s">
        <v>1033</v>
      </c>
    </row>
    <row r="194" spans="1:11" ht="15.75" thickBot="1" x14ac:dyDescent="0.3">
      <c r="A194" s="32" t="s">
        <v>851</v>
      </c>
      <c r="B194" s="24" t="s">
        <v>307</v>
      </c>
      <c r="C194" s="26" t="s">
        <v>1027</v>
      </c>
      <c r="D194" s="26">
        <v>4</v>
      </c>
      <c r="E194" s="17" t="s">
        <v>1087</v>
      </c>
      <c r="F194" s="24">
        <v>6398</v>
      </c>
      <c r="G194" s="24"/>
      <c r="H194" s="24"/>
      <c r="I194" s="26" t="s">
        <v>1029</v>
      </c>
      <c r="J194" s="26" t="s">
        <v>1030</v>
      </c>
      <c r="K194" s="34" t="s">
        <v>1033</v>
      </c>
    </row>
    <row r="195" spans="1:11" ht="15.75" thickBot="1" x14ac:dyDescent="0.3">
      <c r="A195" s="32" t="s">
        <v>851</v>
      </c>
      <c r="B195" s="24" t="s">
        <v>307</v>
      </c>
      <c r="C195" s="26" t="s">
        <v>1027</v>
      </c>
      <c r="D195" s="26">
        <v>4</v>
      </c>
      <c r="E195" s="17" t="s">
        <v>1088</v>
      </c>
      <c r="F195" s="24">
        <v>6399</v>
      </c>
      <c r="G195" s="24"/>
      <c r="H195" s="24"/>
      <c r="I195" s="26" t="s">
        <v>1029</v>
      </c>
      <c r="J195" s="26" t="s">
        <v>1030</v>
      </c>
      <c r="K195" s="34" t="s">
        <v>1033</v>
      </c>
    </row>
    <row r="196" spans="1:11" ht="15.75" thickBot="1" x14ac:dyDescent="0.3">
      <c r="A196" s="32" t="s">
        <v>851</v>
      </c>
      <c r="B196" s="24" t="s">
        <v>307</v>
      </c>
      <c r="C196" s="26" t="s">
        <v>1027</v>
      </c>
      <c r="D196" s="26">
        <v>4</v>
      </c>
      <c r="E196" s="17" t="s">
        <v>1089</v>
      </c>
      <c r="F196" s="24">
        <v>6223</v>
      </c>
      <c r="G196" s="24"/>
      <c r="H196" s="24"/>
      <c r="I196" s="26" t="s">
        <v>1029</v>
      </c>
      <c r="J196" s="26" t="s">
        <v>1030</v>
      </c>
      <c r="K196" s="34" t="s">
        <v>1035</v>
      </c>
    </row>
    <row r="197" spans="1:11" ht="15.75" thickBot="1" x14ac:dyDescent="0.3">
      <c r="A197" s="32" t="s">
        <v>851</v>
      </c>
      <c r="B197" s="24" t="s">
        <v>307</v>
      </c>
      <c r="C197" s="26" t="s">
        <v>1027</v>
      </c>
      <c r="D197" s="26">
        <v>4</v>
      </c>
      <c r="E197" s="17" t="s">
        <v>1090</v>
      </c>
      <c r="F197" s="24">
        <v>5805</v>
      </c>
      <c r="G197" s="24"/>
      <c r="H197" s="24"/>
      <c r="I197" s="26" t="s">
        <v>1029</v>
      </c>
      <c r="J197" s="26" t="s">
        <v>1030</v>
      </c>
      <c r="K197" s="34" t="s">
        <v>1035</v>
      </c>
    </row>
    <row r="198" spans="1:11" ht="15.75" thickBot="1" x14ac:dyDescent="0.3">
      <c r="A198" s="32" t="s">
        <v>851</v>
      </c>
      <c r="B198" s="24" t="s">
        <v>307</v>
      </c>
      <c r="C198" s="26" t="s">
        <v>1027</v>
      </c>
      <c r="D198" s="26">
        <v>4</v>
      </c>
      <c r="E198" s="17" t="s">
        <v>1091</v>
      </c>
      <c r="F198" s="24">
        <v>6560</v>
      </c>
      <c r="G198" s="24"/>
      <c r="H198" s="24"/>
      <c r="I198" s="26" t="s">
        <v>1029</v>
      </c>
      <c r="J198" s="26" t="s">
        <v>1030</v>
      </c>
      <c r="K198" s="34" t="s">
        <v>1035</v>
      </c>
    </row>
    <row r="199" spans="1:11" ht="15.75" thickBot="1" x14ac:dyDescent="0.3">
      <c r="A199" s="32" t="s">
        <v>851</v>
      </c>
      <c r="B199" s="24" t="s">
        <v>307</v>
      </c>
      <c r="C199" s="26" t="s">
        <v>1027</v>
      </c>
      <c r="D199" s="26">
        <v>4</v>
      </c>
      <c r="E199" s="17" t="s">
        <v>1092</v>
      </c>
      <c r="F199" s="24">
        <v>3456</v>
      </c>
      <c r="G199" s="24"/>
      <c r="H199" s="24"/>
      <c r="I199" s="26" t="s">
        <v>1029</v>
      </c>
      <c r="J199" s="26" t="s">
        <v>1030</v>
      </c>
      <c r="K199" s="34" t="s">
        <v>1035</v>
      </c>
    </row>
    <row r="200" spans="1:11" ht="15.75" thickBot="1" x14ac:dyDescent="0.3">
      <c r="A200" s="32" t="s">
        <v>851</v>
      </c>
      <c r="B200" s="24" t="s">
        <v>307</v>
      </c>
      <c r="C200" s="26" t="s">
        <v>1027</v>
      </c>
      <c r="D200" s="26">
        <v>4</v>
      </c>
      <c r="E200" s="17" t="s">
        <v>915</v>
      </c>
      <c r="F200" s="24">
        <v>3349</v>
      </c>
      <c r="G200" s="24"/>
      <c r="H200" s="24"/>
      <c r="I200" s="26" t="s">
        <v>1029</v>
      </c>
      <c r="J200" s="26" t="s">
        <v>1030</v>
      </c>
      <c r="K200" s="34" t="s">
        <v>1035</v>
      </c>
    </row>
    <row r="201" spans="1:11" ht="15.75" thickBot="1" x14ac:dyDescent="0.3">
      <c r="A201" s="32" t="s">
        <v>851</v>
      </c>
      <c r="B201" s="24" t="s">
        <v>307</v>
      </c>
      <c r="C201" s="26" t="s">
        <v>1027</v>
      </c>
      <c r="D201" s="26">
        <v>4</v>
      </c>
      <c r="E201" s="17" t="s">
        <v>1093</v>
      </c>
      <c r="F201" s="26">
        <v>6867</v>
      </c>
      <c r="G201" s="26"/>
      <c r="H201" s="26"/>
      <c r="I201" s="26" t="s">
        <v>1029</v>
      </c>
      <c r="J201" s="26" t="s">
        <v>1030</v>
      </c>
      <c r="K201" s="34" t="s">
        <v>1035</v>
      </c>
    </row>
    <row r="202" spans="1:11" ht="15.75" thickBot="1" x14ac:dyDescent="0.3">
      <c r="A202" s="32" t="s">
        <v>851</v>
      </c>
      <c r="B202" s="24" t="s">
        <v>307</v>
      </c>
      <c r="C202" s="26" t="s">
        <v>1027</v>
      </c>
      <c r="D202" s="26">
        <v>4</v>
      </c>
      <c r="E202" s="17" t="s">
        <v>1094</v>
      </c>
      <c r="F202" s="24">
        <v>3337</v>
      </c>
      <c r="G202" s="24"/>
      <c r="H202" s="24"/>
      <c r="I202" s="26" t="s">
        <v>1029</v>
      </c>
      <c r="J202" s="26" t="s">
        <v>1030</v>
      </c>
      <c r="K202" s="34" t="s">
        <v>1035</v>
      </c>
    </row>
    <row r="203" spans="1:11" ht="15.75" thickBot="1" x14ac:dyDescent="0.3">
      <c r="A203" s="32" t="s">
        <v>851</v>
      </c>
      <c r="B203" s="24" t="s">
        <v>307</v>
      </c>
      <c r="C203" s="26" t="s">
        <v>1027</v>
      </c>
      <c r="D203" s="26">
        <v>4</v>
      </c>
      <c r="E203" s="17" t="s">
        <v>1095</v>
      </c>
      <c r="F203" s="26">
        <v>6866</v>
      </c>
      <c r="G203" s="26"/>
      <c r="H203" s="26"/>
      <c r="I203" s="26" t="s">
        <v>1029</v>
      </c>
      <c r="J203" s="26" t="s">
        <v>1030</v>
      </c>
      <c r="K203" s="34" t="s">
        <v>1035</v>
      </c>
    </row>
    <row r="204" spans="1:11" ht="15.75" thickBot="1" x14ac:dyDescent="0.3">
      <c r="A204" s="32" t="s">
        <v>851</v>
      </c>
      <c r="B204" s="24" t="s">
        <v>307</v>
      </c>
      <c r="C204" s="26" t="s">
        <v>1027</v>
      </c>
      <c r="D204" s="26">
        <v>4</v>
      </c>
      <c r="E204" s="17" t="s">
        <v>1096</v>
      </c>
      <c r="F204" s="24">
        <v>6570</v>
      </c>
      <c r="G204" s="24"/>
      <c r="H204" s="24"/>
      <c r="I204" s="26" t="s">
        <v>1029</v>
      </c>
      <c r="J204" s="26" t="s">
        <v>1030</v>
      </c>
      <c r="K204" s="34" t="s">
        <v>1035</v>
      </c>
    </row>
    <row r="205" spans="1:11" ht="15.75" thickBot="1" x14ac:dyDescent="0.3">
      <c r="A205" s="32" t="s">
        <v>851</v>
      </c>
      <c r="B205" s="24" t="s">
        <v>307</v>
      </c>
      <c r="C205" s="26" t="s">
        <v>1027</v>
      </c>
      <c r="D205" s="26">
        <v>4</v>
      </c>
      <c r="E205" s="17" t="s">
        <v>1097</v>
      </c>
      <c r="F205" s="24">
        <v>5294</v>
      </c>
      <c r="G205" s="24"/>
      <c r="H205" s="24"/>
      <c r="I205" s="26" t="s">
        <v>1029</v>
      </c>
      <c r="J205" s="26" t="s">
        <v>1030</v>
      </c>
      <c r="K205" s="34" t="s">
        <v>1035</v>
      </c>
    </row>
    <row r="206" spans="1:11" ht="15.75" thickBot="1" x14ac:dyDescent="0.3">
      <c r="A206" s="32" t="s">
        <v>851</v>
      </c>
      <c r="B206" s="24" t="s">
        <v>307</v>
      </c>
      <c r="C206" s="26" t="s">
        <v>1027</v>
      </c>
      <c r="D206" s="26">
        <v>5</v>
      </c>
      <c r="E206" s="17" t="s">
        <v>1098</v>
      </c>
      <c r="F206" s="24">
        <v>6831</v>
      </c>
      <c r="G206" s="24"/>
      <c r="H206" s="24"/>
      <c r="I206" s="26" t="s">
        <v>1029</v>
      </c>
      <c r="J206" s="26" t="s">
        <v>1029</v>
      </c>
      <c r="K206" s="34" t="s">
        <v>1099</v>
      </c>
    </row>
    <row r="207" spans="1:11" ht="15.75" thickBot="1" x14ac:dyDescent="0.3">
      <c r="A207" s="32" t="s">
        <v>851</v>
      </c>
      <c r="B207" s="24" t="s">
        <v>307</v>
      </c>
      <c r="C207" s="26" t="s">
        <v>1027</v>
      </c>
      <c r="D207" s="26">
        <v>5</v>
      </c>
      <c r="E207" s="17" t="s">
        <v>1100</v>
      </c>
      <c r="F207" s="24">
        <v>3269</v>
      </c>
      <c r="G207" s="24"/>
      <c r="H207" s="24"/>
      <c r="I207" s="26" t="s">
        <v>1029</v>
      </c>
      <c r="J207" s="26" t="s">
        <v>1029</v>
      </c>
      <c r="K207" s="34" t="s">
        <v>1099</v>
      </c>
    </row>
    <row r="208" spans="1:11" ht="15.75" thickBot="1" x14ac:dyDescent="0.3">
      <c r="A208" s="32" t="s">
        <v>851</v>
      </c>
      <c r="B208" s="24" t="s">
        <v>307</v>
      </c>
      <c r="C208" s="26" t="s">
        <v>1027</v>
      </c>
      <c r="D208" s="26">
        <v>5</v>
      </c>
      <c r="E208" s="17" t="s">
        <v>1101</v>
      </c>
      <c r="F208" s="24">
        <v>6388</v>
      </c>
      <c r="G208" s="24"/>
      <c r="H208" s="24"/>
      <c r="I208" s="26" t="s">
        <v>1029</v>
      </c>
      <c r="J208" s="26" t="s">
        <v>1029</v>
      </c>
      <c r="K208" s="34" t="s">
        <v>1099</v>
      </c>
    </row>
    <row r="209" spans="1:11" ht="15.75" thickBot="1" x14ac:dyDescent="0.3">
      <c r="A209" s="32" t="s">
        <v>851</v>
      </c>
      <c r="B209" s="24" t="s">
        <v>307</v>
      </c>
      <c r="C209" s="26" t="s">
        <v>1027</v>
      </c>
      <c r="D209" s="26">
        <v>5</v>
      </c>
      <c r="E209" s="17" t="s">
        <v>1102</v>
      </c>
      <c r="F209" s="24">
        <v>5027</v>
      </c>
      <c r="G209" s="24"/>
      <c r="H209" s="24"/>
      <c r="I209" s="26" t="s">
        <v>1029</v>
      </c>
      <c r="J209" s="26" t="s">
        <v>1029</v>
      </c>
      <c r="K209" s="34" t="s">
        <v>1099</v>
      </c>
    </row>
    <row r="210" spans="1:11" ht="15.75" thickBot="1" x14ac:dyDescent="0.3">
      <c r="A210" s="32" t="s">
        <v>851</v>
      </c>
      <c r="B210" s="24" t="s">
        <v>307</v>
      </c>
      <c r="C210" s="26" t="s">
        <v>1027</v>
      </c>
      <c r="D210" s="26">
        <v>5</v>
      </c>
      <c r="E210" s="17" t="s">
        <v>1103</v>
      </c>
      <c r="F210" s="24">
        <v>6391</v>
      </c>
      <c r="G210" s="24"/>
      <c r="H210" s="24"/>
      <c r="I210" s="26" t="s">
        <v>1029</v>
      </c>
      <c r="J210" s="26" t="s">
        <v>1029</v>
      </c>
      <c r="K210" s="34" t="s">
        <v>1099</v>
      </c>
    </row>
    <row r="211" spans="1:11" ht="15.75" thickBot="1" x14ac:dyDescent="0.3">
      <c r="A211" s="32" t="s">
        <v>851</v>
      </c>
      <c r="B211" s="24" t="s">
        <v>307</v>
      </c>
      <c r="C211" s="26" t="s">
        <v>1027</v>
      </c>
      <c r="D211" s="26">
        <v>5</v>
      </c>
      <c r="E211" s="17" t="s">
        <v>1104</v>
      </c>
      <c r="F211" s="24">
        <v>6389</v>
      </c>
      <c r="G211" s="24"/>
      <c r="H211" s="24"/>
      <c r="I211" s="26" t="s">
        <v>1029</v>
      </c>
      <c r="J211" s="26" t="s">
        <v>1029</v>
      </c>
      <c r="K211" s="34" t="s">
        <v>1099</v>
      </c>
    </row>
    <row r="212" spans="1:11" ht="15.75" thickBot="1" x14ac:dyDescent="0.3">
      <c r="A212" s="32" t="s">
        <v>851</v>
      </c>
      <c r="B212" s="24" t="s">
        <v>307</v>
      </c>
      <c r="C212" s="26" t="s">
        <v>1027</v>
      </c>
      <c r="D212" s="26">
        <v>5</v>
      </c>
      <c r="E212" s="17" t="s">
        <v>922</v>
      </c>
      <c r="F212" s="24">
        <v>5574</v>
      </c>
      <c r="G212" s="24"/>
      <c r="H212" s="24"/>
      <c r="I212" s="26" t="s">
        <v>1029</v>
      </c>
      <c r="J212" s="26" t="s">
        <v>1029</v>
      </c>
      <c r="K212" s="34" t="s">
        <v>1099</v>
      </c>
    </row>
    <row r="213" spans="1:11" ht="15.75" thickBot="1" x14ac:dyDescent="0.3">
      <c r="A213" s="32" t="s">
        <v>851</v>
      </c>
      <c r="B213" s="24" t="s">
        <v>307</v>
      </c>
      <c r="C213" s="26" t="s">
        <v>1027</v>
      </c>
      <c r="D213" s="26">
        <v>5</v>
      </c>
      <c r="E213" s="17" t="s">
        <v>1105</v>
      </c>
      <c r="F213" s="24">
        <v>3395</v>
      </c>
      <c r="G213" s="24"/>
      <c r="H213" s="24"/>
      <c r="I213" s="26" t="s">
        <v>1029</v>
      </c>
      <c r="J213" s="26" t="s">
        <v>1029</v>
      </c>
      <c r="K213" s="34" t="s">
        <v>1099</v>
      </c>
    </row>
    <row r="214" spans="1:11" ht="15.75" thickBot="1" x14ac:dyDescent="0.3">
      <c r="A214" s="32" t="s">
        <v>851</v>
      </c>
      <c r="B214" s="24" t="s">
        <v>307</v>
      </c>
      <c r="C214" s="26" t="s">
        <v>1027</v>
      </c>
      <c r="D214" s="26">
        <v>5</v>
      </c>
      <c r="E214" s="17" t="s">
        <v>1106</v>
      </c>
      <c r="F214" s="24">
        <v>3361</v>
      </c>
      <c r="G214" s="24"/>
      <c r="H214" s="24"/>
      <c r="I214" s="26" t="s">
        <v>1029</v>
      </c>
      <c r="J214" s="26" t="s">
        <v>1029</v>
      </c>
      <c r="K214" s="34" t="s">
        <v>1099</v>
      </c>
    </row>
    <row r="215" spans="1:11" ht="15.75" thickBot="1" x14ac:dyDescent="0.3">
      <c r="A215" s="32" t="s">
        <v>851</v>
      </c>
      <c r="B215" s="24" t="s">
        <v>307</v>
      </c>
      <c r="C215" s="26" t="s">
        <v>1027</v>
      </c>
      <c r="D215" s="26">
        <v>5</v>
      </c>
      <c r="E215" s="17" t="s">
        <v>963</v>
      </c>
      <c r="F215" s="24">
        <v>6386</v>
      </c>
      <c r="G215" s="24"/>
      <c r="H215" s="24"/>
      <c r="I215" s="26" t="s">
        <v>1029</v>
      </c>
      <c r="J215" s="26" t="s">
        <v>1029</v>
      </c>
      <c r="K215" s="34" t="s">
        <v>1099</v>
      </c>
    </row>
    <row r="216" spans="1:11" ht="15.75" thickBot="1" x14ac:dyDescent="0.3">
      <c r="A216" s="32" t="s">
        <v>851</v>
      </c>
      <c r="B216" s="24" t="s">
        <v>307</v>
      </c>
      <c r="C216" s="26" t="s">
        <v>1027</v>
      </c>
      <c r="D216" s="26">
        <v>5</v>
      </c>
      <c r="E216" s="17" t="s">
        <v>1107</v>
      </c>
      <c r="F216" s="24">
        <v>3485</v>
      </c>
      <c r="G216" s="24"/>
      <c r="H216" s="24"/>
      <c r="I216" s="26" t="s">
        <v>1029</v>
      </c>
      <c r="J216" s="26" t="s">
        <v>1029</v>
      </c>
      <c r="K216" s="34" t="s">
        <v>1099</v>
      </c>
    </row>
    <row r="217" spans="1:11" ht="15.75" thickBot="1" x14ac:dyDescent="0.3">
      <c r="A217" s="32" t="s">
        <v>851</v>
      </c>
      <c r="B217" s="24" t="s">
        <v>307</v>
      </c>
      <c r="C217" s="26" t="s">
        <v>1027</v>
      </c>
      <c r="D217" s="26">
        <v>5</v>
      </c>
      <c r="E217" s="17" t="s">
        <v>1108</v>
      </c>
      <c r="F217" s="24">
        <v>3338</v>
      </c>
      <c r="G217" s="24"/>
      <c r="H217" s="24"/>
      <c r="I217" s="26" t="s">
        <v>1029</v>
      </c>
      <c r="J217" s="26" t="s">
        <v>1029</v>
      </c>
      <c r="K217" s="34" t="s">
        <v>1099</v>
      </c>
    </row>
    <row r="218" spans="1:11" ht="15.75" thickBot="1" x14ac:dyDescent="0.3">
      <c r="A218" s="32" t="s">
        <v>851</v>
      </c>
      <c r="B218" s="24" t="s">
        <v>307</v>
      </c>
      <c r="C218" s="26" t="s">
        <v>1027</v>
      </c>
      <c r="D218" s="26">
        <v>5</v>
      </c>
      <c r="E218" s="17" t="s">
        <v>1109</v>
      </c>
      <c r="F218" s="24">
        <v>3420</v>
      </c>
      <c r="G218" s="24"/>
      <c r="H218" s="24"/>
      <c r="I218" s="26" t="s">
        <v>1029</v>
      </c>
      <c r="J218" s="26" t="s">
        <v>1029</v>
      </c>
      <c r="K218" s="34" t="s">
        <v>1099</v>
      </c>
    </row>
    <row r="219" spans="1:11" ht="15.75" thickBot="1" x14ac:dyDescent="0.3">
      <c r="A219" s="32" t="s">
        <v>851</v>
      </c>
      <c r="B219" s="24" t="s">
        <v>307</v>
      </c>
      <c r="C219" s="26" t="s">
        <v>1027</v>
      </c>
      <c r="D219" s="26">
        <v>5</v>
      </c>
      <c r="E219" s="17" t="s">
        <v>1110</v>
      </c>
      <c r="F219" s="24">
        <v>3421</v>
      </c>
      <c r="G219" s="24"/>
      <c r="H219" s="24"/>
      <c r="I219" s="26" t="s">
        <v>1029</v>
      </c>
      <c r="J219" s="26" t="s">
        <v>1029</v>
      </c>
      <c r="K219" s="34" t="s">
        <v>1099</v>
      </c>
    </row>
    <row r="220" spans="1:11" ht="15.75" thickBot="1" x14ac:dyDescent="0.3">
      <c r="A220" s="32" t="s">
        <v>851</v>
      </c>
      <c r="B220" s="24" t="s">
        <v>307</v>
      </c>
      <c r="C220" s="26" t="s">
        <v>1027</v>
      </c>
      <c r="D220" s="26">
        <v>5</v>
      </c>
      <c r="E220" s="17" t="s">
        <v>1111</v>
      </c>
      <c r="F220" s="24">
        <v>6392</v>
      </c>
      <c r="G220" s="24"/>
      <c r="H220" s="24"/>
      <c r="I220" s="26" t="s">
        <v>1029</v>
      </c>
      <c r="J220" s="26" t="s">
        <v>1029</v>
      </c>
      <c r="K220" s="34" t="s">
        <v>1099</v>
      </c>
    </row>
    <row r="221" spans="1:11" ht="15.75" thickBot="1" x14ac:dyDescent="0.3">
      <c r="A221" s="32" t="s">
        <v>851</v>
      </c>
      <c r="B221" s="24" t="s">
        <v>307</v>
      </c>
      <c r="C221" s="26" t="s">
        <v>1027</v>
      </c>
      <c r="D221" s="26">
        <v>5</v>
      </c>
      <c r="E221" s="17" t="s">
        <v>1112</v>
      </c>
      <c r="F221" s="24">
        <v>6387</v>
      </c>
      <c r="G221" s="24"/>
      <c r="H221" s="24"/>
      <c r="I221" s="26" t="s">
        <v>1029</v>
      </c>
      <c r="J221" s="26" t="s">
        <v>1029</v>
      </c>
      <c r="K221" s="34" t="s">
        <v>1099</v>
      </c>
    </row>
    <row r="222" spans="1:11" ht="15.75" thickBot="1" x14ac:dyDescent="0.3">
      <c r="A222" s="32" t="s">
        <v>851</v>
      </c>
      <c r="B222" s="24" t="s">
        <v>307</v>
      </c>
      <c r="C222" s="26" t="s">
        <v>1027</v>
      </c>
      <c r="D222" s="26">
        <v>5</v>
      </c>
      <c r="E222" s="17" t="s">
        <v>1113</v>
      </c>
      <c r="F222" s="24">
        <v>6100</v>
      </c>
      <c r="G222" s="24"/>
      <c r="H222" s="24"/>
      <c r="I222" s="26" t="s">
        <v>1029</v>
      </c>
      <c r="J222" s="26" t="s">
        <v>1029</v>
      </c>
      <c r="K222" s="34" t="s">
        <v>1099</v>
      </c>
    </row>
    <row r="223" spans="1:11" ht="15.75" thickBot="1" x14ac:dyDescent="0.3">
      <c r="A223" s="32" t="s">
        <v>851</v>
      </c>
      <c r="B223" s="24" t="s">
        <v>307</v>
      </c>
      <c r="C223" s="26" t="s">
        <v>1027</v>
      </c>
      <c r="D223" s="26">
        <v>5</v>
      </c>
      <c r="E223" s="17" t="s">
        <v>1114</v>
      </c>
      <c r="F223" s="24">
        <v>6390</v>
      </c>
      <c r="G223" s="24"/>
      <c r="H223" s="24"/>
      <c r="I223" s="26" t="s">
        <v>1029</v>
      </c>
      <c r="J223" s="26" t="s">
        <v>1029</v>
      </c>
      <c r="K223" s="34" t="s">
        <v>1099</v>
      </c>
    </row>
    <row r="224" spans="1:11" ht="15.75" thickBot="1" x14ac:dyDescent="0.3">
      <c r="A224" s="32" t="s">
        <v>851</v>
      </c>
      <c r="B224" s="24" t="s">
        <v>307</v>
      </c>
      <c r="C224" s="26" t="s">
        <v>1027</v>
      </c>
      <c r="D224" s="26">
        <v>5</v>
      </c>
      <c r="E224" s="17" t="s">
        <v>1115</v>
      </c>
      <c r="F224" s="24">
        <v>5848</v>
      </c>
      <c r="G224" s="24"/>
      <c r="H224" s="24"/>
      <c r="I224" s="26" t="s">
        <v>1029</v>
      </c>
      <c r="J224" s="26" t="s">
        <v>1029</v>
      </c>
      <c r="K224" s="34" t="s">
        <v>1099</v>
      </c>
    </row>
    <row r="225" spans="1:11" ht="15.75" thickBot="1" x14ac:dyDescent="0.3">
      <c r="A225" s="32" t="s">
        <v>851</v>
      </c>
      <c r="B225" s="24" t="s">
        <v>307</v>
      </c>
      <c r="C225" s="26" t="s">
        <v>1027</v>
      </c>
      <c r="D225" s="26">
        <v>5</v>
      </c>
      <c r="E225" s="17" t="s">
        <v>1116</v>
      </c>
      <c r="F225" s="24">
        <v>6480</v>
      </c>
      <c r="G225" s="24"/>
      <c r="H225" s="24"/>
      <c r="I225" s="26" t="s">
        <v>1029</v>
      </c>
      <c r="J225" s="26" t="s">
        <v>1029</v>
      </c>
      <c r="K225" s="34" t="s">
        <v>1099</v>
      </c>
    </row>
    <row r="226" spans="1:11" ht="15.75" thickBot="1" x14ac:dyDescent="0.3">
      <c r="A226" s="32" t="s">
        <v>851</v>
      </c>
      <c r="B226" s="24" t="s">
        <v>307</v>
      </c>
      <c r="C226" s="26" t="s">
        <v>1027</v>
      </c>
      <c r="D226" s="26">
        <v>6</v>
      </c>
      <c r="E226" s="17" t="s">
        <v>1117</v>
      </c>
      <c r="F226" s="24">
        <v>6356</v>
      </c>
      <c r="G226" s="24"/>
      <c r="H226" s="24"/>
      <c r="I226" s="26" t="s">
        <v>1029</v>
      </c>
      <c r="J226" s="26" t="s">
        <v>1118</v>
      </c>
      <c r="K226" s="34" t="s">
        <v>1119</v>
      </c>
    </row>
    <row r="227" spans="1:11" ht="15.75" thickBot="1" x14ac:dyDescent="0.3">
      <c r="A227" s="32" t="s">
        <v>851</v>
      </c>
      <c r="B227" s="24" t="s">
        <v>307</v>
      </c>
      <c r="C227" s="26" t="s">
        <v>1027</v>
      </c>
      <c r="D227" s="26">
        <v>6</v>
      </c>
      <c r="E227" s="17" t="s">
        <v>1120</v>
      </c>
      <c r="F227" s="24">
        <v>6296</v>
      </c>
      <c r="G227" s="24"/>
      <c r="H227" s="24"/>
      <c r="I227" s="26" t="s">
        <v>1029</v>
      </c>
      <c r="J227" s="26" t="s">
        <v>1118</v>
      </c>
      <c r="K227" s="34" t="s">
        <v>1118</v>
      </c>
    </row>
    <row r="228" spans="1:11" ht="15.75" thickBot="1" x14ac:dyDescent="0.3">
      <c r="A228" s="32" t="s">
        <v>851</v>
      </c>
      <c r="B228" s="24" t="s">
        <v>307</v>
      </c>
      <c r="C228" s="26" t="s">
        <v>1027</v>
      </c>
      <c r="D228" s="26">
        <v>6</v>
      </c>
      <c r="E228" s="17" t="s">
        <v>1121</v>
      </c>
      <c r="F228" s="24">
        <v>5804</v>
      </c>
      <c r="G228" s="24"/>
      <c r="H228" s="24"/>
      <c r="I228" s="26" t="s">
        <v>1029</v>
      </c>
      <c r="J228" s="26" t="s">
        <v>1118</v>
      </c>
      <c r="K228" s="34" t="s">
        <v>1119</v>
      </c>
    </row>
    <row r="229" spans="1:11" ht="15.75" thickBot="1" x14ac:dyDescent="0.3">
      <c r="A229" s="32" t="s">
        <v>851</v>
      </c>
      <c r="B229" s="24" t="s">
        <v>307</v>
      </c>
      <c r="C229" s="26" t="s">
        <v>1027</v>
      </c>
      <c r="D229" s="26">
        <v>6</v>
      </c>
      <c r="E229" s="17" t="s">
        <v>1122</v>
      </c>
      <c r="F229" s="24">
        <v>6142</v>
      </c>
      <c r="G229" s="24"/>
      <c r="H229" s="24"/>
      <c r="I229" s="26" t="s">
        <v>1029</v>
      </c>
      <c r="J229" s="26" t="s">
        <v>1123</v>
      </c>
      <c r="K229" s="34" t="s">
        <v>1124</v>
      </c>
    </row>
    <row r="230" spans="1:11" ht="15.75" thickBot="1" x14ac:dyDescent="0.3">
      <c r="A230" s="32" t="s">
        <v>851</v>
      </c>
      <c r="B230" s="24" t="s">
        <v>307</v>
      </c>
      <c r="C230" s="26" t="s">
        <v>1027</v>
      </c>
      <c r="D230" s="26">
        <v>6</v>
      </c>
      <c r="E230" s="17" t="s">
        <v>1125</v>
      </c>
      <c r="F230" s="24">
        <v>5551</v>
      </c>
      <c r="G230" s="24"/>
      <c r="H230" s="24"/>
      <c r="I230" s="26" t="s">
        <v>1029</v>
      </c>
      <c r="J230" s="26" t="s">
        <v>1123</v>
      </c>
      <c r="K230" s="34" t="s">
        <v>1124</v>
      </c>
    </row>
    <row r="231" spans="1:11" ht="15.75" thickBot="1" x14ac:dyDescent="0.3">
      <c r="A231" s="32" t="s">
        <v>851</v>
      </c>
      <c r="B231" s="24" t="s">
        <v>307</v>
      </c>
      <c r="C231" s="26" t="s">
        <v>1027</v>
      </c>
      <c r="D231" s="26">
        <v>6</v>
      </c>
      <c r="E231" s="17" t="s">
        <v>1126</v>
      </c>
      <c r="F231" s="24">
        <v>3422</v>
      </c>
      <c r="G231" s="24"/>
      <c r="H231" s="24"/>
      <c r="I231" s="26" t="s">
        <v>1029</v>
      </c>
      <c r="J231" s="26" t="s">
        <v>1118</v>
      </c>
      <c r="K231" s="34" t="s">
        <v>1118</v>
      </c>
    </row>
    <row r="232" spans="1:11" ht="15.75" thickBot="1" x14ac:dyDescent="0.3">
      <c r="A232" s="32" t="s">
        <v>851</v>
      </c>
      <c r="B232" s="24" t="s">
        <v>307</v>
      </c>
      <c r="C232" s="26" t="s">
        <v>1027</v>
      </c>
      <c r="D232" s="26">
        <v>6</v>
      </c>
      <c r="E232" s="17" t="s">
        <v>1127</v>
      </c>
      <c r="F232" s="24">
        <v>5029</v>
      </c>
      <c r="G232" s="24"/>
      <c r="H232" s="24"/>
      <c r="I232" s="26" t="s">
        <v>1029</v>
      </c>
      <c r="J232" s="26" t="s">
        <v>1118</v>
      </c>
      <c r="K232" s="34" t="s">
        <v>1119</v>
      </c>
    </row>
    <row r="233" spans="1:11" ht="15.75" thickBot="1" x14ac:dyDescent="0.3">
      <c r="A233" s="32" t="s">
        <v>851</v>
      </c>
      <c r="B233" s="24" t="s">
        <v>307</v>
      </c>
      <c r="C233" s="26" t="s">
        <v>1027</v>
      </c>
      <c r="D233" s="26">
        <v>6</v>
      </c>
      <c r="E233" s="17" t="s">
        <v>1128</v>
      </c>
      <c r="F233" s="24">
        <v>5030</v>
      </c>
      <c r="G233" s="24"/>
      <c r="H233" s="24"/>
      <c r="I233" s="26" t="s">
        <v>1029</v>
      </c>
      <c r="J233" s="26" t="s">
        <v>1118</v>
      </c>
      <c r="K233" s="34" t="s">
        <v>1119</v>
      </c>
    </row>
    <row r="234" spans="1:11" ht="15.75" thickBot="1" x14ac:dyDescent="0.3">
      <c r="A234" s="32" t="s">
        <v>851</v>
      </c>
      <c r="B234" s="24" t="s">
        <v>307</v>
      </c>
      <c r="C234" s="26" t="s">
        <v>1027</v>
      </c>
      <c r="D234" s="26">
        <v>6</v>
      </c>
      <c r="E234" s="17" t="s">
        <v>1129</v>
      </c>
      <c r="F234" s="24">
        <v>5832</v>
      </c>
      <c r="G234" s="24"/>
      <c r="H234" s="24"/>
      <c r="I234" s="26" t="s">
        <v>1029</v>
      </c>
      <c r="J234" s="26" t="s">
        <v>1118</v>
      </c>
      <c r="K234" s="34" t="s">
        <v>1118</v>
      </c>
    </row>
    <row r="235" spans="1:11" ht="15.75" thickBot="1" x14ac:dyDescent="0.3">
      <c r="A235" s="32" t="s">
        <v>851</v>
      </c>
      <c r="B235" s="24" t="s">
        <v>307</v>
      </c>
      <c r="C235" s="26" t="s">
        <v>1027</v>
      </c>
      <c r="D235" s="26">
        <v>6</v>
      </c>
      <c r="E235" s="17" t="s">
        <v>1130</v>
      </c>
      <c r="F235" s="24">
        <v>5031</v>
      </c>
      <c r="G235" s="24"/>
      <c r="H235" s="24"/>
      <c r="I235" s="26" t="s">
        <v>1029</v>
      </c>
      <c r="J235" s="26" t="s">
        <v>1118</v>
      </c>
      <c r="K235" s="34" t="s">
        <v>1119</v>
      </c>
    </row>
    <row r="236" spans="1:11" ht="15.75" thickBot="1" x14ac:dyDescent="0.3">
      <c r="A236" s="32" t="s">
        <v>851</v>
      </c>
      <c r="B236" s="24" t="s">
        <v>307</v>
      </c>
      <c r="C236" s="26" t="s">
        <v>1027</v>
      </c>
      <c r="D236" s="26">
        <v>6</v>
      </c>
      <c r="E236" s="17" t="s">
        <v>1131</v>
      </c>
      <c r="F236" s="24">
        <v>6562</v>
      </c>
      <c r="G236" s="24"/>
      <c r="H236" s="24"/>
      <c r="I236" s="26" t="s">
        <v>1029</v>
      </c>
      <c r="J236" s="26" t="s">
        <v>1118</v>
      </c>
      <c r="K236" s="34" t="s">
        <v>1132</v>
      </c>
    </row>
    <row r="237" spans="1:11" ht="15.75" thickBot="1" x14ac:dyDescent="0.3">
      <c r="A237" s="32" t="s">
        <v>851</v>
      </c>
      <c r="B237" s="24" t="s">
        <v>307</v>
      </c>
      <c r="C237" s="26" t="s">
        <v>1027</v>
      </c>
      <c r="D237" s="26">
        <v>6</v>
      </c>
      <c r="E237" s="17" t="s">
        <v>1133</v>
      </c>
      <c r="F237" s="24">
        <v>6561</v>
      </c>
      <c r="G237" s="24"/>
      <c r="H237" s="24"/>
      <c r="I237" s="26" t="s">
        <v>1029</v>
      </c>
      <c r="J237" s="26" t="s">
        <v>1123</v>
      </c>
      <c r="K237" s="34" t="s">
        <v>1124</v>
      </c>
    </row>
    <row r="238" spans="1:11" ht="15.75" thickBot="1" x14ac:dyDescent="0.3">
      <c r="A238" s="32" t="s">
        <v>851</v>
      </c>
      <c r="B238" s="24" t="s">
        <v>307</v>
      </c>
      <c r="C238" s="26" t="s">
        <v>1027</v>
      </c>
      <c r="D238" s="26">
        <v>6</v>
      </c>
      <c r="E238" s="17" t="s">
        <v>1134</v>
      </c>
      <c r="F238" s="24">
        <v>6987</v>
      </c>
      <c r="G238" s="24"/>
      <c r="H238" s="24"/>
      <c r="I238" s="26" t="s">
        <v>1029</v>
      </c>
      <c r="J238" s="26" t="s">
        <v>1123</v>
      </c>
      <c r="K238" s="34" t="s">
        <v>1124</v>
      </c>
    </row>
    <row r="239" spans="1:11" ht="15.75" thickBot="1" x14ac:dyDescent="0.3">
      <c r="A239" s="32" t="s">
        <v>851</v>
      </c>
      <c r="B239" s="24" t="s">
        <v>307</v>
      </c>
      <c r="C239" s="26" t="s">
        <v>1027</v>
      </c>
      <c r="D239" s="26">
        <v>6</v>
      </c>
      <c r="E239" s="17" t="s">
        <v>1135</v>
      </c>
      <c r="F239" s="24">
        <v>6235</v>
      </c>
      <c r="G239" s="24"/>
      <c r="H239" s="24"/>
      <c r="I239" s="26" t="s">
        <v>1029</v>
      </c>
      <c r="J239" s="26" t="s">
        <v>1118</v>
      </c>
      <c r="K239" s="34" t="s">
        <v>1118</v>
      </c>
    </row>
    <row r="240" spans="1:11" ht="15.75" thickBot="1" x14ac:dyDescent="0.3">
      <c r="A240" s="32" t="s">
        <v>851</v>
      </c>
      <c r="B240" s="24" t="s">
        <v>307</v>
      </c>
      <c r="C240" s="26" t="s">
        <v>1027</v>
      </c>
      <c r="D240" s="26">
        <v>6</v>
      </c>
      <c r="E240" s="17" t="s">
        <v>1136</v>
      </c>
      <c r="F240" s="24">
        <v>6236</v>
      </c>
      <c r="G240" s="24"/>
      <c r="H240" s="24"/>
      <c r="I240" s="26" t="s">
        <v>1029</v>
      </c>
      <c r="J240" s="26" t="s">
        <v>1118</v>
      </c>
      <c r="K240" s="34" t="s">
        <v>1119</v>
      </c>
    </row>
    <row r="241" spans="1:11" ht="15.75" thickBot="1" x14ac:dyDescent="0.3">
      <c r="A241" s="32" t="s">
        <v>851</v>
      </c>
      <c r="B241" s="24" t="s">
        <v>307</v>
      </c>
      <c r="C241" s="26" t="s">
        <v>1137</v>
      </c>
      <c r="D241" s="26">
        <v>6</v>
      </c>
      <c r="E241" s="17" t="s">
        <v>1138</v>
      </c>
      <c r="F241" s="24">
        <v>1964</v>
      </c>
      <c r="G241" s="24"/>
      <c r="H241" s="24"/>
      <c r="I241" s="26" t="s">
        <v>1029</v>
      </c>
      <c r="J241" s="26" t="s">
        <v>1029</v>
      </c>
      <c r="K241" s="34" t="s">
        <v>1099</v>
      </c>
    </row>
    <row r="242" spans="1:11" ht="15.75" thickBot="1" x14ac:dyDescent="0.3">
      <c r="A242" s="32" t="s">
        <v>851</v>
      </c>
      <c r="B242" s="24" t="s">
        <v>307</v>
      </c>
      <c r="C242" s="26" t="s">
        <v>1137</v>
      </c>
      <c r="D242" s="26">
        <v>6</v>
      </c>
      <c r="E242" s="17" t="s">
        <v>1139</v>
      </c>
      <c r="F242" s="24">
        <v>1963</v>
      </c>
      <c r="G242" s="24"/>
      <c r="H242" s="24"/>
      <c r="I242" s="26" t="s">
        <v>1029</v>
      </c>
      <c r="J242" s="26" t="s">
        <v>1029</v>
      </c>
      <c r="K242" s="34" t="s">
        <v>1099</v>
      </c>
    </row>
    <row r="243" spans="1:11" ht="15.75" thickBot="1" x14ac:dyDescent="0.3">
      <c r="A243" s="32" t="s">
        <v>851</v>
      </c>
      <c r="B243" s="24" t="s">
        <v>307</v>
      </c>
      <c r="C243" s="26" t="s">
        <v>1137</v>
      </c>
      <c r="D243" s="26">
        <v>6</v>
      </c>
      <c r="E243" s="17" t="s">
        <v>1140</v>
      </c>
      <c r="F243" s="24">
        <v>1978</v>
      </c>
      <c r="G243" s="24"/>
      <c r="H243" s="24"/>
      <c r="I243" s="26" t="s">
        <v>1029</v>
      </c>
      <c r="J243" s="26" t="s">
        <v>1029</v>
      </c>
      <c r="K243" s="34" t="s">
        <v>1099</v>
      </c>
    </row>
    <row r="244" spans="1:11" ht="15.75" thickBot="1" x14ac:dyDescent="0.3">
      <c r="A244" s="32" t="s">
        <v>851</v>
      </c>
      <c r="B244" s="24" t="s">
        <v>307</v>
      </c>
      <c r="C244" s="26" t="s">
        <v>1137</v>
      </c>
      <c r="D244" s="26">
        <v>6</v>
      </c>
      <c r="E244" s="17" t="s">
        <v>1141</v>
      </c>
      <c r="F244" s="24">
        <v>5697</v>
      </c>
      <c r="G244" s="24"/>
      <c r="H244" s="24"/>
      <c r="I244" s="26" t="s">
        <v>1142</v>
      </c>
      <c r="J244" s="26" t="s">
        <v>1137</v>
      </c>
      <c r="K244" s="34" t="s">
        <v>1143</v>
      </c>
    </row>
    <row r="245" spans="1:11" ht="15.75" thickBot="1" x14ac:dyDescent="0.3">
      <c r="A245" s="32" t="s">
        <v>851</v>
      </c>
      <c r="B245" s="24" t="s">
        <v>307</v>
      </c>
      <c r="C245" s="26" t="s">
        <v>1137</v>
      </c>
      <c r="D245" s="26">
        <v>6</v>
      </c>
      <c r="E245" s="17" t="s">
        <v>1144</v>
      </c>
      <c r="F245" s="24">
        <v>6018</v>
      </c>
      <c r="G245" s="24"/>
      <c r="H245" s="24"/>
      <c r="I245" s="26" t="s">
        <v>1142</v>
      </c>
      <c r="J245" s="26" t="s">
        <v>1137</v>
      </c>
      <c r="K245" s="34" t="s">
        <v>1143</v>
      </c>
    </row>
    <row r="246" spans="1:11" ht="15.75" thickBot="1" x14ac:dyDescent="0.3">
      <c r="A246" s="32" t="s">
        <v>851</v>
      </c>
      <c r="B246" s="24" t="s">
        <v>307</v>
      </c>
      <c r="C246" s="26" t="s">
        <v>1137</v>
      </c>
      <c r="D246" s="26">
        <v>6</v>
      </c>
      <c r="E246" s="17" t="s">
        <v>1145</v>
      </c>
      <c r="F246" s="24">
        <v>5800</v>
      </c>
      <c r="G246" s="24"/>
      <c r="H246" s="24"/>
      <c r="I246" s="26" t="s">
        <v>1142</v>
      </c>
      <c r="J246" s="26" t="s">
        <v>1137</v>
      </c>
      <c r="K246" s="34" t="s">
        <v>1143</v>
      </c>
    </row>
    <row r="247" spans="1:11" ht="15.75" thickBot="1" x14ac:dyDescent="0.3">
      <c r="A247" s="32" t="s">
        <v>851</v>
      </c>
      <c r="B247" s="24" t="s">
        <v>307</v>
      </c>
      <c r="C247" s="26" t="s">
        <v>1137</v>
      </c>
      <c r="D247" s="26">
        <v>6</v>
      </c>
      <c r="E247" s="17" t="s">
        <v>1146</v>
      </c>
      <c r="F247" s="24">
        <v>5824</v>
      </c>
      <c r="G247" s="24"/>
      <c r="H247" s="24"/>
      <c r="I247" s="26" t="s">
        <v>1142</v>
      </c>
      <c r="J247" s="26" t="s">
        <v>1137</v>
      </c>
      <c r="K247" s="34" t="s">
        <v>1143</v>
      </c>
    </row>
    <row r="248" spans="1:11" ht="15.75" thickBot="1" x14ac:dyDescent="0.3">
      <c r="A248" s="32" t="s">
        <v>851</v>
      </c>
      <c r="B248" s="24" t="s">
        <v>307</v>
      </c>
      <c r="C248" s="26" t="s">
        <v>1137</v>
      </c>
      <c r="D248" s="26">
        <v>6</v>
      </c>
      <c r="E248" s="17" t="s">
        <v>1147</v>
      </c>
      <c r="F248" s="24">
        <v>6400</v>
      </c>
      <c r="G248" s="24"/>
      <c r="H248" s="24"/>
      <c r="I248" s="26" t="s">
        <v>1029</v>
      </c>
      <c r="J248" s="26" t="s">
        <v>1029</v>
      </c>
      <c r="K248" s="34" t="s">
        <v>1099</v>
      </c>
    </row>
    <row r="249" spans="1:11" ht="15.75" thickBot="1" x14ac:dyDescent="0.3">
      <c r="A249" s="32" t="s">
        <v>851</v>
      </c>
      <c r="B249" s="24" t="s">
        <v>307</v>
      </c>
      <c r="C249" s="26" t="s">
        <v>1137</v>
      </c>
      <c r="D249" s="26">
        <v>6</v>
      </c>
      <c r="E249" s="17" t="s">
        <v>1148</v>
      </c>
      <c r="F249" s="24">
        <v>5803</v>
      </c>
      <c r="G249" s="24"/>
      <c r="H249" s="24"/>
      <c r="I249" s="26" t="s">
        <v>1029</v>
      </c>
      <c r="J249" s="26" t="s">
        <v>1029</v>
      </c>
      <c r="K249" s="34" t="s">
        <v>1099</v>
      </c>
    </row>
    <row r="250" spans="1:11" ht="15.75" thickBot="1" x14ac:dyDescent="0.3">
      <c r="A250" s="32" t="s">
        <v>851</v>
      </c>
      <c r="B250" s="24" t="s">
        <v>307</v>
      </c>
      <c r="C250" s="26" t="s">
        <v>1137</v>
      </c>
      <c r="D250" s="26">
        <v>6</v>
      </c>
      <c r="E250" s="17" t="s">
        <v>1149</v>
      </c>
      <c r="F250" s="24">
        <v>1976</v>
      </c>
      <c r="G250" s="24"/>
      <c r="H250" s="24"/>
      <c r="I250" s="26" t="s">
        <v>1142</v>
      </c>
      <c r="J250" s="26" t="s">
        <v>1137</v>
      </c>
      <c r="K250" s="34" t="s">
        <v>1143</v>
      </c>
    </row>
    <row r="251" spans="1:11" ht="15.75" thickBot="1" x14ac:dyDescent="0.3">
      <c r="A251" s="32" t="s">
        <v>851</v>
      </c>
      <c r="B251" s="24" t="s">
        <v>307</v>
      </c>
      <c r="C251" s="26" t="s">
        <v>1137</v>
      </c>
      <c r="D251" s="26">
        <v>6</v>
      </c>
      <c r="E251" s="17" t="s">
        <v>1150</v>
      </c>
      <c r="F251" s="24">
        <v>1993</v>
      </c>
      <c r="G251" s="24"/>
      <c r="H251" s="24"/>
      <c r="I251" s="26" t="s">
        <v>1142</v>
      </c>
      <c r="J251" s="26" t="s">
        <v>1137</v>
      </c>
      <c r="K251" s="34" t="s">
        <v>1143</v>
      </c>
    </row>
    <row r="252" spans="1:11" ht="15.75" thickBot="1" x14ac:dyDescent="0.3">
      <c r="A252" s="32" t="s">
        <v>851</v>
      </c>
      <c r="B252" s="24" t="s">
        <v>307</v>
      </c>
      <c r="C252" s="26" t="s">
        <v>1137</v>
      </c>
      <c r="D252" s="26">
        <v>6</v>
      </c>
      <c r="E252" s="17" t="s">
        <v>1151</v>
      </c>
      <c r="F252" s="24">
        <v>6402</v>
      </c>
      <c r="G252" s="24"/>
      <c r="H252" s="24"/>
      <c r="I252" s="26" t="s">
        <v>1142</v>
      </c>
      <c r="J252" s="26" t="s">
        <v>1137</v>
      </c>
      <c r="K252" s="34" t="s">
        <v>1143</v>
      </c>
    </row>
    <row r="253" spans="1:11" ht="15.75" thickBot="1" x14ac:dyDescent="0.3">
      <c r="A253" s="32" t="s">
        <v>851</v>
      </c>
      <c r="B253" s="24" t="s">
        <v>307</v>
      </c>
      <c r="C253" s="26" t="s">
        <v>1137</v>
      </c>
      <c r="D253" s="26">
        <v>6</v>
      </c>
      <c r="E253" s="17" t="s">
        <v>1152</v>
      </c>
      <c r="F253" s="24">
        <v>5308</v>
      </c>
      <c r="G253" s="24"/>
      <c r="H253" s="24"/>
      <c r="I253" s="26" t="s">
        <v>1142</v>
      </c>
      <c r="J253" s="26" t="s">
        <v>1137</v>
      </c>
      <c r="K253" s="34" t="s">
        <v>1143</v>
      </c>
    </row>
    <row r="254" spans="1:11" ht="15.75" thickBot="1" x14ac:dyDescent="0.3">
      <c r="A254" s="32" t="s">
        <v>851</v>
      </c>
      <c r="B254" s="24" t="s">
        <v>307</v>
      </c>
      <c r="C254" s="26" t="s">
        <v>1137</v>
      </c>
      <c r="D254" s="26">
        <v>6</v>
      </c>
      <c r="E254" s="17" t="s">
        <v>1153</v>
      </c>
      <c r="F254" s="24">
        <v>5306</v>
      </c>
      <c r="G254" s="24"/>
      <c r="H254" s="24"/>
      <c r="I254" s="26" t="s">
        <v>1142</v>
      </c>
      <c r="J254" s="26" t="s">
        <v>1137</v>
      </c>
      <c r="K254" s="34" t="s">
        <v>1143</v>
      </c>
    </row>
    <row r="255" spans="1:11" ht="15.75" thickBot="1" x14ac:dyDescent="0.3">
      <c r="A255" s="32" t="s">
        <v>851</v>
      </c>
      <c r="B255" s="24" t="s">
        <v>307</v>
      </c>
      <c r="C255" s="26" t="s">
        <v>1137</v>
      </c>
      <c r="D255" s="26">
        <v>6</v>
      </c>
      <c r="E255" s="17" t="s">
        <v>1154</v>
      </c>
      <c r="F255" s="24">
        <v>2045</v>
      </c>
      <c r="G255" s="24"/>
      <c r="H255" s="24"/>
      <c r="I255" s="26" t="s">
        <v>1142</v>
      </c>
      <c r="J255" s="26" t="s">
        <v>1137</v>
      </c>
      <c r="K255" s="34" t="s">
        <v>1143</v>
      </c>
    </row>
    <row r="256" spans="1:11" ht="15.75" thickBot="1" x14ac:dyDescent="0.3">
      <c r="A256" s="32" t="s">
        <v>851</v>
      </c>
      <c r="B256" s="24" t="s">
        <v>307</v>
      </c>
      <c r="C256" s="26" t="s">
        <v>1137</v>
      </c>
      <c r="D256" s="26">
        <v>6</v>
      </c>
      <c r="E256" s="17" t="s">
        <v>1155</v>
      </c>
      <c r="F256" s="24">
        <v>1967</v>
      </c>
      <c r="G256" s="24"/>
      <c r="H256" s="24"/>
      <c r="I256" s="26" t="s">
        <v>1142</v>
      </c>
      <c r="J256" s="26" t="s">
        <v>1137</v>
      </c>
      <c r="K256" s="34" t="s">
        <v>1143</v>
      </c>
    </row>
    <row r="257" spans="1:11" ht="15.75" thickBot="1" x14ac:dyDescent="0.3">
      <c r="A257" s="32" t="s">
        <v>851</v>
      </c>
      <c r="B257" s="24" t="s">
        <v>307</v>
      </c>
      <c r="C257" s="26" t="s">
        <v>1137</v>
      </c>
      <c r="D257" s="26">
        <v>6</v>
      </c>
      <c r="E257" s="17" t="s">
        <v>1156</v>
      </c>
      <c r="F257" s="24">
        <v>4973</v>
      </c>
      <c r="G257" s="24"/>
      <c r="H257" s="24"/>
      <c r="I257" s="26" t="s">
        <v>1029</v>
      </c>
      <c r="J257" s="26" t="s">
        <v>1029</v>
      </c>
      <c r="K257" s="34" t="s">
        <v>1099</v>
      </c>
    </row>
    <row r="258" spans="1:11" ht="15.75" thickBot="1" x14ac:dyDescent="0.3">
      <c r="A258" s="32" t="s">
        <v>851</v>
      </c>
      <c r="B258" s="24" t="s">
        <v>307</v>
      </c>
      <c r="C258" s="26" t="s">
        <v>1137</v>
      </c>
      <c r="D258" s="26">
        <v>6</v>
      </c>
      <c r="E258" s="17" t="s">
        <v>1157</v>
      </c>
      <c r="F258" s="24">
        <v>5312</v>
      </c>
      <c r="G258" s="24"/>
      <c r="H258" s="24"/>
      <c r="I258" s="26" t="s">
        <v>1029</v>
      </c>
      <c r="J258" s="26" t="s">
        <v>1029</v>
      </c>
      <c r="K258" s="34" t="s">
        <v>1099</v>
      </c>
    </row>
    <row r="259" spans="1:11" ht="15.75" thickBot="1" x14ac:dyDescent="0.3">
      <c r="A259" s="32" t="s">
        <v>851</v>
      </c>
      <c r="B259" s="24" t="s">
        <v>307</v>
      </c>
      <c r="C259" s="26" t="s">
        <v>1137</v>
      </c>
      <c r="D259" s="26">
        <v>6</v>
      </c>
      <c r="E259" s="17" t="s">
        <v>1158</v>
      </c>
      <c r="F259" s="24">
        <v>6144</v>
      </c>
      <c r="G259" s="24"/>
      <c r="H259" s="24"/>
      <c r="I259" s="26" t="s">
        <v>1142</v>
      </c>
      <c r="J259" s="26" t="s">
        <v>1137</v>
      </c>
      <c r="K259" s="34" t="s">
        <v>1143</v>
      </c>
    </row>
    <row r="260" spans="1:11" ht="15.75" thickBot="1" x14ac:dyDescent="0.3">
      <c r="A260" s="32" t="s">
        <v>851</v>
      </c>
      <c r="B260" s="24" t="s">
        <v>307</v>
      </c>
      <c r="C260" s="26" t="s">
        <v>1137</v>
      </c>
      <c r="D260" s="26">
        <v>6</v>
      </c>
      <c r="E260" s="17" t="s">
        <v>1159</v>
      </c>
      <c r="F260" s="24">
        <v>6401</v>
      </c>
      <c r="G260" s="24"/>
      <c r="H260" s="24"/>
      <c r="I260" s="26" t="s">
        <v>1029</v>
      </c>
      <c r="J260" s="26" t="s">
        <v>1029</v>
      </c>
      <c r="K260" s="34" t="s">
        <v>1099</v>
      </c>
    </row>
    <row r="261" spans="1:11" ht="15.75" thickBot="1" x14ac:dyDescent="0.3">
      <c r="A261" s="32" t="s">
        <v>851</v>
      </c>
      <c r="B261" s="24" t="s">
        <v>307</v>
      </c>
      <c r="C261" s="26" t="s">
        <v>1137</v>
      </c>
      <c r="D261" s="26">
        <v>6</v>
      </c>
      <c r="E261" s="17" t="s">
        <v>1160</v>
      </c>
      <c r="F261" s="24">
        <v>1966</v>
      </c>
      <c r="G261" s="24"/>
      <c r="H261" s="24"/>
      <c r="I261" s="26" t="s">
        <v>1142</v>
      </c>
      <c r="J261" s="26" t="s">
        <v>1137</v>
      </c>
      <c r="K261" s="34" t="s">
        <v>1143</v>
      </c>
    </row>
    <row r="262" spans="1:11" ht="15.75" thickBot="1" x14ac:dyDescent="0.3">
      <c r="A262" s="32" t="s">
        <v>851</v>
      </c>
      <c r="B262" s="24" t="s">
        <v>307</v>
      </c>
      <c r="C262" s="26" t="s">
        <v>1137</v>
      </c>
      <c r="D262" s="26">
        <v>6</v>
      </c>
      <c r="E262" s="17" t="s">
        <v>1161</v>
      </c>
      <c r="F262" s="24">
        <v>5696</v>
      </c>
      <c r="G262" s="24"/>
      <c r="H262" s="24"/>
      <c r="I262" s="26" t="s">
        <v>1029</v>
      </c>
      <c r="J262" s="26" t="s">
        <v>1123</v>
      </c>
      <c r="K262" s="34" t="s">
        <v>1123</v>
      </c>
    </row>
    <row r="263" spans="1:11" ht="15.75" thickBot="1" x14ac:dyDescent="0.3">
      <c r="A263" s="32" t="s">
        <v>851</v>
      </c>
      <c r="B263" s="24" t="s">
        <v>307</v>
      </c>
      <c r="C263" s="26" t="s">
        <v>1137</v>
      </c>
      <c r="D263" s="26">
        <v>6</v>
      </c>
      <c r="E263" s="17" t="s">
        <v>1162</v>
      </c>
      <c r="F263" s="24">
        <v>1965</v>
      </c>
      <c r="G263" s="24"/>
      <c r="H263" s="24"/>
      <c r="I263" s="26" t="s">
        <v>1142</v>
      </c>
      <c r="J263" s="26" t="s">
        <v>1137</v>
      </c>
      <c r="K263" s="34" t="s">
        <v>1143</v>
      </c>
    </row>
    <row r="264" spans="1:11" ht="15.75" thickBot="1" x14ac:dyDescent="0.3">
      <c r="A264" s="32" t="s">
        <v>851</v>
      </c>
      <c r="B264" s="24" t="s">
        <v>307</v>
      </c>
      <c r="C264" s="26" t="s">
        <v>1137</v>
      </c>
      <c r="D264" s="26">
        <v>6</v>
      </c>
      <c r="E264" s="17" t="s">
        <v>1163</v>
      </c>
      <c r="F264" s="24">
        <v>5305</v>
      </c>
      <c r="G264" s="24"/>
      <c r="H264" s="24"/>
      <c r="I264" s="26" t="s">
        <v>1142</v>
      </c>
      <c r="J264" s="26" t="s">
        <v>1137</v>
      </c>
      <c r="K264" s="34" t="s">
        <v>1143</v>
      </c>
    </row>
    <row r="265" spans="1:11" ht="15.75" thickBot="1" x14ac:dyDescent="0.3">
      <c r="A265" s="32" t="s">
        <v>851</v>
      </c>
      <c r="B265" s="24" t="s">
        <v>307</v>
      </c>
      <c r="C265" s="26" t="s">
        <v>1137</v>
      </c>
      <c r="D265" s="26">
        <v>6</v>
      </c>
      <c r="E265" s="17" t="s">
        <v>1164</v>
      </c>
      <c r="F265" s="24">
        <v>5849</v>
      </c>
      <c r="G265" s="24"/>
      <c r="H265" s="24"/>
      <c r="I265" s="26" t="s">
        <v>1142</v>
      </c>
      <c r="J265" s="26" t="s">
        <v>1137</v>
      </c>
      <c r="K265" s="34" t="s">
        <v>1143</v>
      </c>
    </row>
    <row r="266" spans="1:11" ht="15.75" thickBot="1" x14ac:dyDescent="0.3">
      <c r="A266" s="32" t="s">
        <v>851</v>
      </c>
      <c r="B266" s="24" t="s">
        <v>307</v>
      </c>
      <c r="C266" s="26" t="s">
        <v>1137</v>
      </c>
      <c r="D266" s="26">
        <v>7</v>
      </c>
      <c r="E266" s="17" t="s">
        <v>1165</v>
      </c>
      <c r="F266" s="24">
        <v>1945</v>
      </c>
      <c r="G266" s="24"/>
      <c r="H266" s="24"/>
      <c r="I266" s="26" t="s">
        <v>1142</v>
      </c>
      <c r="J266" s="26" t="s">
        <v>1137</v>
      </c>
      <c r="K266" s="34" t="s">
        <v>1143</v>
      </c>
    </row>
    <row r="267" spans="1:11" ht="15.75" thickBot="1" x14ac:dyDescent="0.3">
      <c r="A267" s="32" t="s">
        <v>851</v>
      </c>
      <c r="B267" s="24" t="s">
        <v>307</v>
      </c>
      <c r="C267" s="26" t="s">
        <v>1137</v>
      </c>
      <c r="D267" s="26">
        <v>7</v>
      </c>
      <c r="E267" s="17" t="s">
        <v>1017</v>
      </c>
      <c r="F267" s="24">
        <v>5652</v>
      </c>
      <c r="G267" s="24"/>
      <c r="H267" s="24"/>
      <c r="I267" s="26" t="s">
        <v>1142</v>
      </c>
      <c r="J267" s="26" t="s">
        <v>1137</v>
      </c>
      <c r="K267" s="34" t="s">
        <v>1143</v>
      </c>
    </row>
    <row r="268" spans="1:11" ht="15.75" thickBot="1" x14ac:dyDescent="0.3">
      <c r="A268" s="32" t="s">
        <v>851</v>
      </c>
      <c r="B268" s="24" t="s">
        <v>307</v>
      </c>
      <c r="C268" s="26" t="s">
        <v>1137</v>
      </c>
      <c r="D268" s="26">
        <v>7</v>
      </c>
      <c r="E268" s="17" t="s">
        <v>1166</v>
      </c>
      <c r="F268" s="24">
        <v>5704</v>
      </c>
      <c r="G268" s="24"/>
      <c r="H268" s="24"/>
      <c r="I268" s="26" t="s">
        <v>1142</v>
      </c>
      <c r="J268" s="26" t="s">
        <v>1137</v>
      </c>
      <c r="K268" s="34" t="s">
        <v>1143</v>
      </c>
    </row>
    <row r="269" spans="1:11" ht="15.75" thickBot="1" x14ac:dyDescent="0.3">
      <c r="A269" s="32" t="s">
        <v>851</v>
      </c>
      <c r="B269" s="24" t="s">
        <v>307</v>
      </c>
      <c r="C269" s="26" t="s">
        <v>1137</v>
      </c>
      <c r="D269" s="26">
        <v>7</v>
      </c>
      <c r="E269" s="17" t="s">
        <v>1167</v>
      </c>
      <c r="F269" s="24">
        <v>5703</v>
      </c>
      <c r="G269" s="24"/>
      <c r="H269" s="24"/>
      <c r="I269" s="26" t="s">
        <v>1029</v>
      </c>
      <c r="J269" s="26" t="s">
        <v>1029</v>
      </c>
      <c r="K269" s="34" t="s">
        <v>1099</v>
      </c>
    </row>
    <row r="270" spans="1:11" ht="15.75" thickBot="1" x14ac:dyDescent="0.3">
      <c r="A270" s="32" t="s">
        <v>851</v>
      </c>
      <c r="B270" s="24" t="s">
        <v>307</v>
      </c>
      <c r="C270" s="26" t="s">
        <v>1137</v>
      </c>
      <c r="D270" s="26">
        <v>7</v>
      </c>
      <c r="E270" s="17" t="s">
        <v>1168</v>
      </c>
      <c r="F270" s="24">
        <v>5861</v>
      </c>
      <c r="G270" s="24"/>
      <c r="H270" s="24"/>
      <c r="I270" s="26" t="s">
        <v>1029</v>
      </c>
      <c r="J270" s="26" t="s">
        <v>1029</v>
      </c>
      <c r="K270" s="34" t="s">
        <v>1099</v>
      </c>
    </row>
    <row r="271" spans="1:11" ht="15.75" thickBot="1" x14ac:dyDescent="0.3">
      <c r="A271" s="32" t="s">
        <v>851</v>
      </c>
      <c r="B271" s="24" t="s">
        <v>307</v>
      </c>
      <c r="C271" s="26" t="s">
        <v>1137</v>
      </c>
      <c r="D271" s="26">
        <v>7</v>
      </c>
      <c r="E271" s="17" t="s">
        <v>1169</v>
      </c>
      <c r="F271" s="24">
        <v>4972</v>
      </c>
      <c r="G271" s="24"/>
      <c r="H271" s="24"/>
      <c r="I271" s="26" t="s">
        <v>1029</v>
      </c>
      <c r="J271" s="26" t="s">
        <v>1029</v>
      </c>
      <c r="K271" s="34" t="s">
        <v>1099</v>
      </c>
    </row>
    <row r="272" spans="1:11" ht="15.75" thickBot="1" x14ac:dyDescent="0.3">
      <c r="A272" s="32" t="s">
        <v>851</v>
      </c>
      <c r="B272" s="24" t="s">
        <v>307</v>
      </c>
      <c r="C272" s="26" t="s">
        <v>1137</v>
      </c>
      <c r="D272" s="26">
        <v>7</v>
      </c>
      <c r="E272" s="17" t="s">
        <v>1170</v>
      </c>
      <c r="F272" s="24">
        <v>1952</v>
      </c>
      <c r="G272" s="24"/>
      <c r="H272" s="24"/>
      <c r="I272" s="26" t="s">
        <v>1142</v>
      </c>
      <c r="J272" s="26" t="s">
        <v>1137</v>
      </c>
      <c r="K272" s="34" t="s">
        <v>1143</v>
      </c>
    </row>
    <row r="273" spans="1:11" ht="15.75" thickBot="1" x14ac:dyDescent="0.3">
      <c r="A273" s="32" t="s">
        <v>851</v>
      </c>
      <c r="B273" s="24" t="s">
        <v>307</v>
      </c>
      <c r="C273" s="26" t="s">
        <v>1137</v>
      </c>
      <c r="D273" s="26">
        <v>7</v>
      </c>
      <c r="E273" s="17" t="s">
        <v>1171</v>
      </c>
      <c r="F273" s="24">
        <v>1992</v>
      </c>
      <c r="G273" s="24"/>
      <c r="H273" s="24"/>
      <c r="I273" s="26" t="s">
        <v>1029</v>
      </c>
      <c r="J273" s="26" t="s">
        <v>1029</v>
      </c>
      <c r="K273" s="34" t="s">
        <v>1099</v>
      </c>
    </row>
    <row r="274" spans="1:11" ht="15.75" thickBot="1" x14ac:dyDescent="0.3">
      <c r="A274" s="32" t="s">
        <v>851</v>
      </c>
      <c r="B274" s="24" t="s">
        <v>307</v>
      </c>
      <c r="C274" s="26" t="s">
        <v>1137</v>
      </c>
      <c r="D274" s="26">
        <v>7</v>
      </c>
      <c r="E274" s="17" t="s">
        <v>1172</v>
      </c>
      <c r="F274" s="24">
        <v>1979</v>
      </c>
      <c r="G274" s="24"/>
      <c r="H274" s="24"/>
      <c r="I274" s="26" t="s">
        <v>1029</v>
      </c>
      <c r="J274" s="26" t="s">
        <v>1029</v>
      </c>
      <c r="K274" s="34" t="s">
        <v>1099</v>
      </c>
    </row>
    <row r="275" spans="1:11" ht="15.75" thickBot="1" x14ac:dyDescent="0.3">
      <c r="A275" s="32" t="s">
        <v>851</v>
      </c>
      <c r="B275" s="24" t="s">
        <v>307</v>
      </c>
      <c r="C275" s="26" t="s">
        <v>1137</v>
      </c>
      <c r="D275" s="26">
        <v>7</v>
      </c>
      <c r="E275" s="17" t="s">
        <v>1173</v>
      </c>
      <c r="F275" s="24">
        <v>6140</v>
      </c>
      <c r="G275" s="24"/>
      <c r="H275" s="24"/>
      <c r="I275" s="26" t="s">
        <v>1142</v>
      </c>
      <c r="J275" s="26" t="s">
        <v>1137</v>
      </c>
      <c r="K275" s="34" t="s">
        <v>1143</v>
      </c>
    </row>
    <row r="276" spans="1:11" ht="15.75" thickBot="1" x14ac:dyDescent="0.3">
      <c r="A276" s="32" t="s">
        <v>851</v>
      </c>
      <c r="B276" s="24" t="s">
        <v>307</v>
      </c>
      <c r="C276" s="26" t="s">
        <v>1137</v>
      </c>
      <c r="D276" s="26">
        <v>7</v>
      </c>
      <c r="E276" s="17" t="s">
        <v>1174</v>
      </c>
      <c r="F276" s="24">
        <v>5313</v>
      </c>
      <c r="G276" s="24"/>
      <c r="H276" s="24"/>
      <c r="I276" s="26" t="s">
        <v>1029</v>
      </c>
      <c r="J276" s="26" t="s">
        <v>1029</v>
      </c>
      <c r="K276" s="34" t="s">
        <v>1099</v>
      </c>
    </row>
    <row r="277" spans="1:11" ht="15.75" thickBot="1" x14ac:dyDescent="0.3">
      <c r="A277" s="32" t="s">
        <v>851</v>
      </c>
      <c r="B277" s="24" t="s">
        <v>307</v>
      </c>
      <c r="C277" s="26" t="s">
        <v>1137</v>
      </c>
      <c r="D277" s="26">
        <v>7</v>
      </c>
      <c r="E277" s="17" t="s">
        <v>1175</v>
      </c>
      <c r="F277" s="24">
        <v>5311</v>
      </c>
      <c r="G277" s="24"/>
      <c r="H277" s="24"/>
      <c r="I277" s="26" t="s">
        <v>1142</v>
      </c>
      <c r="J277" s="26" t="s">
        <v>1137</v>
      </c>
      <c r="K277" s="34" t="s">
        <v>1143</v>
      </c>
    </row>
    <row r="278" spans="1:11" ht="15.75" thickBot="1" x14ac:dyDescent="0.3">
      <c r="A278" s="32" t="s">
        <v>851</v>
      </c>
      <c r="B278" s="24" t="s">
        <v>307</v>
      </c>
      <c r="C278" s="26" t="s">
        <v>1137</v>
      </c>
      <c r="D278" s="26">
        <v>7</v>
      </c>
      <c r="E278" s="17" t="s">
        <v>1176</v>
      </c>
      <c r="F278" s="24">
        <v>1977</v>
      </c>
      <c r="G278" s="24"/>
      <c r="H278" s="24"/>
      <c r="I278" s="26" t="s">
        <v>1029</v>
      </c>
      <c r="J278" s="26" t="s">
        <v>1029</v>
      </c>
      <c r="K278" s="34" t="s">
        <v>1099</v>
      </c>
    </row>
    <row r="279" spans="1:11" ht="15.75" thickBot="1" x14ac:dyDescent="0.3">
      <c r="A279" s="32" t="s">
        <v>851</v>
      </c>
      <c r="B279" s="24" t="s">
        <v>307</v>
      </c>
      <c r="C279" s="26" t="s">
        <v>1137</v>
      </c>
      <c r="D279" s="26">
        <v>7</v>
      </c>
      <c r="E279" s="17" t="s">
        <v>1177</v>
      </c>
      <c r="F279" s="24">
        <v>5801</v>
      </c>
      <c r="G279" s="24"/>
      <c r="H279" s="24"/>
      <c r="I279" s="26" t="s">
        <v>1029</v>
      </c>
      <c r="J279" s="26" t="s">
        <v>1029</v>
      </c>
      <c r="K279" s="34" t="s">
        <v>1099</v>
      </c>
    </row>
    <row r="280" spans="1:11" ht="15.75" thickBot="1" x14ac:dyDescent="0.3">
      <c r="A280" s="32" t="s">
        <v>851</v>
      </c>
      <c r="B280" s="24" t="s">
        <v>307</v>
      </c>
      <c r="C280" s="26" t="s">
        <v>1137</v>
      </c>
      <c r="D280" s="26">
        <v>7</v>
      </c>
      <c r="E280" s="17" t="s">
        <v>1178</v>
      </c>
      <c r="F280" s="24">
        <v>5653</v>
      </c>
      <c r="G280" s="24"/>
      <c r="H280" s="24"/>
      <c r="I280" s="26" t="s">
        <v>1029</v>
      </c>
      <c r="J280" s="26" t="s">
        <v>1029</v>
      </c>
      <c r="K280" s="34" t="s">
        <v>1099</v>
      </c>
    </row>
    <row r="281" spans="1:11" ht="15.75" thickBot="1" x14ac:dyDescent="0.3">
      <c r="A281" s="32" t="s">
        <v>851</v>
      </c>
      <c r="B281" s="24" t="s">
        <v>307</v>
      </c>
      <c r="C281" s="26" t="s">
        <v>1137</v>
      </c>
      <c r="D281" s="26">
        <v>7</v>
      </c>
      <c r="E281" s="17" t="s">
        <v>1179</v>
      </c>
      <c r="F281" s="24">
        <v>5699</v>
      </c>
      <c r="G281" s="24"/>
      <c r="H281" s="24"/>
      <c r="I281" s="26" t="s">
        <v>1142</v>
      </c>
      <c r="J281" s="26" t="s">
        <v>1137</v>
      </c>
      <c r="K281" s="34" t="s">
        <v>1143</v>
      </c>
    </row>
    <row r="282" spans="1:11" ht="15.75" thickBot="1" x14ac:dyDescent="0.3">
      <c r="A282" s="32" t="s">
        <v>851</v>
      </c>
      <c r="B282" s="24" t="s">
        <v>307</v>
      </c>
      <c r="C282" s="26" t="s">
        <v>1137</v>
      </c>
      <c r="D282" s="26">
        <v>7</v>
      </c>
      <c r="E282" s="17" t="s">
        <v>1180</v>
      </c>
      <c r="F282" s="24">
        <v>5550</v>
      </c>
      <c r="G282" s="24"/>
      <c r="H282" s="24"/>
      <c r="I282" s="26" t="s">
        <v>1029</v>
      </c>
      <c r="J282" s="26" t="s">
        <v>1029</v>
      </c>
      <c r="K282" s="34" t="s">
        <v>1099</v>
      </c>
    </row>
    <row r="283" spans="1:11" ht="15.75" thickBot="1" x14ac:dyDescent="0.3">
      <c r="A283" s="32" t="s">
        <v>851</v>
      </c>
      <c r="B283" s="24" t="s">
        <v>307</v>
      </c>
      <c r="C283" s="26" t="s">
        <v>1137</v>
      </c>
      <c r="D283" s="26">
        <v>7</v>
      </c>
      <c r="E283" s="17" t="s">
        <v>1181</v>
      </c>
      <c r="F283" s="24">
        <v>6145</v>
      </c>
      <c r="G283" s="24"/>
      <c r="H283" s="24"/>
      <c r="I283" s="26" t="s">
        <v>1029</v>
      </c>
      <c r="J283" s="26" t="s">
        <v>1029</v>
      </c>
      <c r="K283" s="34" t="s">
        <v>1099</v>
      </c>
    </row>
    <row r="284" spans="1:11" ht="15.75" thickBot="1" x14ac:dyDescent="0.3">
      <c r="A284" s="32" t="s">
        <v>851</v>
      </c>
      <c r="B284" s="24" t="s">
        <v>307</v>
      </c>
      <c r="C284" s="26" t="s">
        <v>1137</v>
      </c>
      <c r="D284" s="26">
        <v>7</v>
      </c>
      <c r="E284" s="17" t="s">
        <v>1182</v>
      </c>
      <c r="F284" s="24">
        <v>5307</v>
      </c>
      <c r="G284" s="24"/>
      <c r="H284" s="24"/>
      <c r="I284" s="26" t="s">
        <v>1142</v>
      </c>
      <c r="J284" s="26" t="s">
        <v>1137</v>
      </c>
      <c r="K284" s="34" t="s">
        <v>1143</v>
      </c>
    </row>
    <row r="285" spans="1:11" ht="15.75" thickBot="1" x14ac:dyDescent="0.3">
      <c r="A285" s="32" t="s">
        <v>851</v>
      </c>
      <c r="B285" s="24" t="s">
        <v>307</v>
      </c>
      <c r="C285" s="26" t="s">
        <v>1137</v>
      </c>
      <c r="D285" s="26">
        <v>7</v>
      </c>
      <c r="E285" s="17" t="s">
        <v>1183</v>
      </c>
      <c r="F285" s="24">
        <v>1962</v>
      </c>
      <c r="G285" s="24"/>
      <c r="H285" s="24"/>
      <c r="I285" s="26" t="s">
        <v>1029</v>
      </c>
      <c r="J285" s="26" t="s">
        <v>1029</v>
      </c>
      <c r="K285" s="34" t="s">
        <v>1099</v>
      </c>
    </row>
    <row r="286" spans="1:11" ht="15.75" thickBot="1" x14ac:dyDescent="0.3">
      <c r="A286" s="32" t="s">
        <v>851</v>
      </c>
      <c r="B286" s="24" t="s">
        <v>307</v>
      </c>
      <c r="C286" s="26" t="s">
        <v>1137</v>
      </c>
      <c r="D286" s="26">
        <v>7</v>
      </c>
      <c r="E286" s="17" t="s">
        <v>1184</v>
      </c>
      <c r="F286" s="24">
        <v>6625</v>
      </c>
      <c r="G286" s="24"/>
      <c r="H286" s="24"/>
      <c r="I286" s="26" t="s">
        <v>1029</v>
      </c>
      <c r="J286" s="26" t="s">
        <v>1029</v>
      </c>
      <c r="K286" s="34" t="s">
        <v>1099</v>
      </c>
    </row>
    <row r="287" spans="1:11" ht="15.75" thickBot="1" x14ac:dyDescent="0.3">
      <c r="A287" s="32" t="s">
        <v>851</v>
      </c>
      <c r="B287" s="24" t="s">
        <v>307</v>
      </c>
      <c r="C287" s="26" t="s">
        <v>1137</v>
      </c>
      <c r="D287" s="26">
        <v>7</v>
      </c>
      <c r="E287" s="17" t="s">
        <v>1185</v>
      </c>
      <c r="F287" s="24">
        <v>5986</v>
      </c>
      <c r="G287" s="24"/>
      <c r="H287" s="24"/>
      <c r="I287" s="26" t="s">
        <v>1142</v>
      </c>
      <c r="J287" s="26" t="s">
        <v>1137</v>
      </c>
      <c r="K287" s="34" t="s">
        <v>1143</v>
      </c>
    </row>
    <row r="288" spans="1:11" ht="15.75" thickBot="1" x14ac:dyDescent="0.3">
      <c r="A288" s="32" t="s">
        <v>851</v>
      </c>
      <c r="B288" s="24" t="s">
        <v>307</v>
      </c>
      <c r="C288" s="26" t="s">
        <v>1137</v>
      </c>
      <c r="D288" s="26">
        <v>7</v>
      </c>
      <c r="E288" s="17" t="s">
        <v>1186</v>
      </c>
      <c r="F288" s="24">
        <v>6406</v>
      </c>
      <c r="G288" s="24"/>
      <c r="H288" s="24"/>
      <c r="I288" s="26" t="s">
        <v>1029</v>
      </c>
      <c r="J288" s="26" t="s">
        <v>1029</v>
      </c>
      <c r="K288" s="34" t="s">
        <v>1099</v>
      </c>
    </row>
    <row r="289" spans="1:11" ht="15.75" thickBot="1" x14ac:dyDescent="0.3">
      <c r="A289" s="32" t="s">
        <v>851</v>
      </c>
      <c r="B289" s="24" t="s">
        <v>307</v>
      </c>
      <c r="C289" s="26" t="s">
        <v>1137</v>
      </c>
      <c r="D289" s="26">
        <v>7</v>
      </c>
      <c r="E289" s="17" t="s">
        <v>1187</v>
      </c>
      <c r="F289" s="24">
        <v>6636</v>
      </c>
      <c r="G289" s="24"/>
      <c r="H289" s="24"/>
      <c r="I289" s="26" t="s">
        <v>1029</v>
      </c>
      <c r="J289" s="26" t="s">
        <v>1029</v>
      </c>
      <c r="K289" s="34" t="s">
        <v>1099</v>
      </c>
    </row>
    <row r="290" spans="1:11" ht="15.75" thickBot="1" x14ac:dyDescent="0.3">
      <c r="A290" s="32" t="s">
        <v>851</v>
      </c>
      <c r="B290" s="24" t="s">
        <v>307</v>
      </c>
      <c r="C290" s="26" t="s">
        <v>1137</v>
      </c>
      <c r="D290" s="26">
        <v>9</v>
      </c>
      <c r="E290" s="17" t="s">
        <v>1188</v>
      </c>
      <c r="F290" s="24">
        <v>6543</v>
      </c>
      <c r="G290" s="24"/>
      <c r="H290" s="24"/>
      <c r="I290" s="26" t="s">
        <v>1142</v>
      </c>
      <c r="J290" s="26" t="s">
        <v>1137</v>
      </c>
      <c r="K290" s="34" t="s">
        <v>1143</v>
      </c>
    </row>
    <row r="291" spans="1:11" ht="15.75" thickBot="1" x14ac:dyDescent="0.3">
      <c r="A291" s="32" t="s">
        <v>851</v>
      </c>
      <c r="B291" s="24" t="s">
        <v>307</v>
      </c>
      <c r="C291" s="26" t="s">
        <v>1137</v>
      </c>
      <c r="D291" s="26">
        <v>9</v>
      </c>
      <c r="E291" s="17" t="s">
        <v>1189</v>
      </c>
      <c r="F291" s="24">
        <v>5812</v>
      </c>
      <c r="G291" s="24"/>
      <c r="H291" s="24"/>
      <c r="I291" s="26" t="s">
        <v>1142</v>
      </c>
      <c r="J291" s="26" t="s">
        <v>1137</v>
      </c>
      <c r="K291" s="34" t="s">
        <v>1143</v>
      </c>
    </row>
    <row r="292" spans="1:11" ht="15.75" thickBot="1" x14ac:dyDescent="0.3">
      <c r="A292" s="32" t="s">
        <v>851</v>
      </c>
      <c r="B292" s="24" t="s">
        <v>307</v>
      </c>
      <c r="C292" s="26" t="s">
        <v>1137</v>
      </c>
      <c r="D292" s="26">
        <v>9</v>
      </c>
      <c r="E292" s="17" t="s">
        <v>1190</v>
      </c>
      <c r="F292" s="24">
        <v>1944</v>
      </c>
      <c r="G292" s="24"/>
      <c r="H292" s="24"/>
      <c r="I292" s="26" t="s">
        <v>1142</v>
      </c>
      <c r="J292" s="26" t="s">
        <v>1137</v>
      </c>
      <c r="K292" s="34" t="s">
        <v>1143</v>
      </c>
    </row>
    <row r="293" spans="1:11" ht="15.75" thickBot="1" x14ac:dyDescent="0.3">
      <c r="A293" s="32" t="s">
        <v>851</v>
      </c>
      <c r="B293" s="24" t="s">
        <v>307</v>
      </c>
      <c r="C293" s="26" t="s">
        <v>1137</v>
      </c>
      <c r="D293" s="26">
        <v>9</v>
      </c>
      <c r="E293" s="17" t="s">
        <v>1191</v>
      </c>
      <c r="F293" s="24">
        <v>5877</v>
      </c>
      <c r="G293" s="24"/>
      <c r="H293" s="24"/>
      <c r="I293" s="26" t="s">
        <v>1142</v>
      </c>
      <c r="J293" s="26" t="s">
        <v>1137</v>
      </c>
      <c r="K293" s="34" t="s">
        <v>1143</v>
      </c>
    </row>
    <row r="294" spans="1:11" ht="15.75" thickBot="1" x14ac:dyDescent="0.3">
      <c r="A294" s="32" t="s">
        <v>851</v>
      </c>
      <c r="B294" s="24" t="s">
        <v>307</v>
      </c>
      <c r="C294" s="26" t="s">
        <v>1137</v>
      </c>
      <c r="D294" s="26">
        <v>9</v>
      </c>
      <c r="E294" s="17" t="s">
        <v>1192</v>
      </c>
      <c r="F294" s="24">
        <v>5705</v>
      </c>
      <c r="G294" s="24"/>
      <c r="H294" s="24"/>
      <c r="I294" s="26" t="s">
        <v>1142</v>
      </c>
      <c r="J294" s="26" t="s">
        <v>1137</v>
      </c>
      <c r="K294" s="34" t="s">
        <v>1143</v>
      </c>
    </row>
    <row r="295" spans="1:11" ht="15.75" thickBot="1" x14ac:dyDescent="0.3">
      <c r="A295" s="32" t="s">
        <v>851</v>
      </c>
      <c r="B295" s="24" t="s">
        <v>307</v>
      </c>
      <c r="C295" s="26" t="s">
        <v>1137</v>
      </c>
      <c r="D295" s="26">
        <v>9</v>
      </c>
      <c r="E295" s="17" t="s">
        <v>1193</v>
      </c>
      <c r="F295" s="24">
        <v>6141</v>
      </c>
      <c r="G295" s="24"/>
      <c r="H295" s="24"/>
      <c r="I295" s="26" t="s">
        <v>1142</v>
      </c>
      <c r="J295" s="26" t="s">
        <v>1137</v>
      </c>
      <c r="K295" s="34" t="s">
        <v>1143</v>
      </c>
    </row>
    <row r="296" spans="1:11" ht="15.75" thickBot="1" x14ac:dyDescent="0.3">
      <c r="A296" s="32" t="s">
        <v>851</v>
      </c>
      <c r="B296" s="24" t="s">
        <v>307</v>
      </c>
      <c r="C296" s="26" t="s">
        <v>1137</v>
      </c>
      <c r="D296" s="26">
        <v>9</v>
      </c>
      <c r="E296" s="17" t="s">
        <v>1194</v>
      </c>
      <c r="F296" s="24">
        <v>5802</v>
      </c>
      <c r="G296" s="24"/>
      <c r="H296" s="24"/>
      <c r="I296" s="26" t="s">
        <v>1142</v>
      </c>
      <c r="J296" s="26" t="s">
        <v>1137</v>
      </c>
      <c r="K296" s="34" t="s">
        <v>1143</v>
      </c>
    </row>
    <row r="297" spans="1:11" ht="15.75" thickBot="1" x14ac:dyDescent="0.3">
      <c r="A297" s="32" t="s">
        <v>851</v>
      </c>
      <c r="B297" s="24" t="s">
        <v>307</v>
      </c>
      <c r="C297" s="26" t="s">
        <v>1137</v>
      </c>
      <c r="D297" s="26">
        <v>9</v>
      </c>
      <c r="E297" s="17" t="s">
        <v>1195</v>
      </c>
      <c r="F297" s="24">
        <v>6154</v>
      </c>
      <c r="G297" s="24"/>
      <c r="H297" s="24"/>
      <c r="I297" s="26" t="s">
        <v>1029</v>
      </c>
      <c r="J297" s="26" t="s">
        <v>1029</v>
      </c>
      <c r="K297" s="34" t="s">
        <v>1099</v>
      </c>
    </row>
    <row r="298" spans="1:11" ht="15.75" thickBot="1" x14ac:dyDescent="0.3">
      <c r="A298" s="32" t="s">
        <v>851</v>
      </c>
      <c r="B298" s="24" t="s">
        <v>307</v>
      </c>
      <c r="C298" s="26" t="s">
        <v>1137</v>
      </c>
      <c r="D298" s="26">
        <v>9</v>
      </c>
      <c r="E298" s="17" t="s">
        <v>1196</v>
      </c>
      <c r="F298" s="24">
        <v>6403</v>
      </c>
      <c r="G298" s="24"/>
      <c r="H298" s="24"/>
      <c r="I298" s="26" t="s">
        <v>1029</v>
      </c>
      <c r="J298" s="26" t="s">
        <v>1029</v>
      </c>
      <c r="K298" s="34" t="s">
        <v>1099</v>
      </c>
    </row>
    <row r="299" spans="1:11" ht="15.75" thickBot="1" x14ac:dyDescent="0.3">
      <c r="A299" s="32" t="s">
        <v>851</v>
      </c>
      <c r="B299" s="24" t="s">
        <v>307</v>
      </c>
      <c r="C299" s="26" t="s">
        <v>1137</v>
      </c>
      <c r="D299" s="26">
        <v>9</v>
      </c>
      <c r="E299" s="17" t="s">
        <v>1197</v>
      </c>
      <c r="F299" s="24">
        <v>1980</v>
      </c>
      <c r="G299" s="24"/>
      <c r="H299" s="24"/>
      <c r="I299" s="26" t="s">
        <v>1142</v>
      </c>
      <c r="J299" s="26" t="s">
        <v>1137</v>
      </c>
      <c r="K299" s="34" t="s">
        <v>1143</v>
      </c>
    </row>
    <row r="300" spans="1:11" ht="15.75" thickBot="1" x14ac:dyDescent="0.3">
      <c r="A300" s="32" t="s">
        <v>851</v>
      </c>
      <c r="B300" s="24" t="s">
        <v>307</v>
      </c>
      <c r="C300" s="26" t="s">
        <v>1137</v>
      </c>
      <c r="D300" s="26">
        <v>9</v>
      </c>
      <c r="E300" s="17" t="s">
        <v>1198</v>
      </c>
      <c r="F300" s="24">
        <v>5310</v>
      </c>
      <c r="G300" s="24"/>
      <c r="H300" s="24"/>
      <c r="I300" s="26" t="s">
        <v>1029</v>
      </c>
      <c r="J300" s="26" t="s">
        <v>1029</v>
      </c>
      <c r="K300" s="34" t="s">
        <v>1099</v>
      </c>
    </row>
    <row r="301" spans="1:11" ht="15.75" thickBot="1" x14ac:dyDescent="0.3">
      <c r="A301" s="32" t="s">
        <v>851</v>
      </c>
      <c r="B301" s="24" t="s">
        <v>307</v>
      </c>
      <c r="C301" s="26" t="s">
        <v>1137</v>
      </c>
      <c r="D301" s="26">
        <v>9</v>
      </c>
      <c r="E301" s="17" t="s">
        <v>1199</v>
      </c>
      <c r="F301" s="24">
        <v>6010</v>
      </c>
      <c r="G301" s="24"/>
      <c r="H301" s="24"/>
      <c r="I301" s="26" t="s">
        <v>1142</v>
      </c>
      <c r="J301" s="26" t="s">
        <v>1137</v>
      </c>
      <c r="K301" s="34" t="s">
        <v>1143</v>
      </c>
    </row>
    <row r="302" spans="1:11" ht="15.75" thickBot="1" x14ac:dyDescent="0.3">
      <c r="A302" s="32" t="s">
        <v>851</v>
      </c>
      <c r="B302" s="24" t="s">
        <v>307</v>
      </c>
      <c r="C302" s="26" t="s">
        <v>1137</v>
      </c>
      <c r="D302" s="26">
        <v>9</v>
      </c>
      <c r="E302" s="17" t="s">
        <v>1200</v>
      </c>
      <c r="F302" s="24">
        <v>5654</v>
      </c>
      <c r="G302" s="24"/>
      <c r="H302" s="24"/>
      <c r="I302" s="26" t="s">
        <v>1142</v>
      </c>
      <c r="J302" s="26" t="s">
        <v>1137</v>
      </c>
      <c r="K302" s="34" t="s">
        <v>1143</v>
      </c>
    </row>
    <row r="303" spans="1:11" ht="15.75" thickBot="1" x14ac:dyDescent="0.3">
      <c r="A303" s="32" t="s">
        <v>851</v>
      </c>
      <c r="B303" s="24" t="s">
        <v>307</v>
      </c>
      <c r="C303" s="26" t="s">
        <v>1137</v>
      </c>
      <c r="D303" s="26">
        <v>9</v>
      </c>
      <c r="E303" s="17" t="s">
        <v>1201</v>
      </c>
      <c r="F303" s="24">
        <v>5695</v>
      </c>
      <c r="G303" s="24"/>
      <c r="H303" s="24"/>
      <c r="I303" s="26" t="s">
        <v>1142</v>
      </c>
      <c r="J303" s="26" t="s">
        <v>1137</v>
      </c>
      <c r="K303" s="34" t="s">
        <v>1143</v>
      </c>
    </row>
    <row r="304" spans="1:11" ht="15.75" thickBot="1" x14ac:dyDescent="0.3">
      <c r="A304" s="32" t="s">
        <v>851</v>
      </c>
      <c r="B304" s="24" t="s">
        <v>307</v>
      </c>
      <c r="C304" s="26" t="s">
        <v>1137</v>
      </c>
      <c r="D304" s="26">
        <v>9</v>
      </c>
      <c r="E304" s="17" t="s">
        <v>1202</v>
      </c>
      <c r="F304" s="24">
        <v>1951</v>
      </c>
      <c r="G304" s="24"/>
      <c r="H304" s="24"/>
      <c r="I304" s="26" t="s">
        <v>1142</v>
      </c>
      <c r="J304" s="26" t="s">
        <v>1137</v>
      </c>
      <c r="K304" s="34" t="s">
        <v>1143</v>
      </c>
    </row>
    <row r="305" spans="1:11" ht="15.75" thickBot="1" x14ac:dyDescent="0.3">
      <c r="A305" s="32" t="s">
        <v>851</v>
      </c>
      <c r="B305" s="24" t="s">
        <v>307</v>
      </c>
      <c r="C305" s="26" t="s">
        <v>1137</v>
      </c>
      <c r="D305" s="26">
        <v>9</v>
      </c>
      <c r="E305" s="17" t="s">
        <v>1203</v>
      </c>
      <c r="F305" s="24">
        <v>1946</v>
      </c>
      <c r="G305" s="24"/>
      <c r="H305" s="24"/>
      <c r="I305" s="26" t="s">
        <v>1142</v>
      </c>
      <c r="J305" s="26" t="s">
        <v>1137</v>
      </c>
      <c r="K305" s="34" t="s">
        <v>1143</v>
      </c>
    </row>
    <row r="306" spans="1:11" ht="15.75" thickBot="1" x14ac:dyDescent="0.3">
      <c r="A306" s="32" t="s">
        <v>851</v>
      </c>
      <c r="B306" s="24" t="s">
        <v>307</v>
      </c>
      <c r="C306" s="26" t="s">
        <v>1137</v>
      </c>
      <c r="D306" s="26">
        <v>9</v>
      </c>
      <c r="E306" s="17" t="s">
        <v>1204</v>
      </c>
      <c r="F306" s="24">
        <v>6143</v>
      </c>
      <c r="G306" s="24"/>
      <c r="H306" s="24"/>
      <c r="I306" s="26" t="s">
        <v>1142</v>
      </c>
      <c r="J306" s="26" t="s">
        <v>1137</v>
      </c>
      <c r="K306" s="34" t="s">
        <v>1143</v>
      </c>
    </row>
    <row r="307" spans="1:11" ht="15.75" thickBot="1" x14ac:dyDescent="0.3">
      <c r="A307" s="32" t="s">
        <v>851</v>
      </c>
      <c r="B307" s="24" t="s">
        <v>307</v>
      </c>
      <c r="C307" s="26" t="s">
        <v>1137</v>
      </c>
      <c r="D307" s="26">
        <v>9</v>
      </c>
      <c r="E307" s="17" t="s">
        <v>1205</v>
      </c>
      <c r="F307" s="24">
        <v>5864</v>
      </c>
      <c r="G307" s="24"/>
      <c r="H307" s="24"/>
      <c r="I307" s="26" t="s">
        <v>1029</v>
      </c>
      <c r="J307" s="26" t="s">
        <v>1029</v>
      </c>
      <c r="K307" s="34" t="s">
        <v>1099</v>
      </c>
    </row>
    <row r="308" spans="1:11" ht="15.75" thickBot="1" x14ac:dyDescent="0.3">
      <c r="A308" s="32" t="s">
        <v>851</v>
      </c>
      <c r="B308" s="24" t="s">
        <v>307</v>
      </c>
      <c r="C308" s="26" t="s">
        <v>1137</v>
      </c>
      <c r="D308" s="26">
        <v>9</v>
      </c>
      <c r="E308" s="17" t="s">
        <v>1206</v>
      </c>
      <c r="F308" s="24">
        <v>4974</v>
      </c>
      <c r="G308" s="24"/>
      <c r="H308" s="24"/>
      <c r="I308" s="26" t="s">
        <v>1142</v>
      </c>
      <c r="J308" s="26" t="s">
        <v>1137</v>
      </c>
      <c r="K308" s="34" t="s">
        <v>1143</v>
      </c>
    </row>
    <row r="309" spans="1:11" ht="15.75" thickBot="1" x14ac:dyDescent="0.3">
      <c r="A309" s="32" t="s">
        <v>851</v>
      </c>
      <c r="B309" s="24" t="s">
        <v>307</v>
      </c>
      <c r="C309" s="26" t="s">
        <v>1137</v>
      </c>
      <c r="D309" s="26">
        <v>9</v>
      </c>
      <c r="E309" s="17" t="s">
        <v>1207</v>
      </c>
      <c r="F309" s="24">
        <v>5698</v>
      </c>
      <c r="G309" s="24"/>
      <c r="H309" s="24"/>
      <c r="I309" s="26" t="s">
        <v>1142</v>
      </c>
      <c r="J309" s="26" t="s">
        <v>1137</v>
      </c>
      <c r="K309" s="34" t="s">
        <v>1143</v>
      </c>
    </row>
    <row r="310" spans="1:11" ht="15.75" thickBot="1" x14ac:dyDescent="0.3">
      <c r="A310" s="32" t="s">
        <v>851</v>
      </c>
      <c r="B310" s="24" t="s">
        <v>307</v>
      </c>
      <c r="C310" s="26" t="s">
        <v>1137</v>
      </c>
      <c r="D310" s="26">
        <v>9</v>
      </c>
      <c r="E310" s="17" t="s">
        <v>1208</v>
      </c>
      <c r="F310" s="24">
        <v>4971</v>
      </c>
      <c r="G310" s="24"/>
      <c r="H310" s="24"/>
      <c r="I310" s="26" t="s">
        <v>1142</v>
      </c>
      <c r="J310" s="26" t="s">
        <v>1137</v>
      </c>
      <c r="K310" s="34" t="s">
        <v>1143</v>
      </c>
    </row>
    <row r="311" spans="1:11" ht="15.75" thickBot="1" x14ac:dyDescent="0.3">
      <c r="A311" s="32" t="s">
        <v>851</v>
      </c>
      <c r="B311" s="24" t="s">
        <v>307</v>
      </c>
      <c r="C311" s="26" t="s">
        <v>1137</v>
      </c>
      <c r="D311" s="26">
        <v>9</v>
      </c>
      <c r="E311" s="17" t="s">
        <v>1209</v>
      </c>
      <c r="F311" s="24">
        <v>5309</v>
      </c>
      <c r="G311" s="24"/>
      <c r="H311" s="24"/>
      <c r="I311" s="26" t="s">
        <v>1142</v>
      </c>
      <c r="J311" s="26" t="s">
        <v>1137</v>
      </c>
      <c r="K311" s="34" t="s">
        <v>1143</v>
      </c>
    </row>
    <row r="312" spans="1:11" ht="15.75" thickBot="1" x14ac:dyDescent="0.3">
      <c r="A312" s="32" t="s">
        <v>851</v>
      </c>
      <c r="B312" s="24" t="s">
        <v>307</v>
      </c>
      <c r="C312" s="26" t="s">
        <v>1137</v>
      </c>
      <c r="D312" s="26">
        <v>9</v>
      </c>
      <c r="E312" s="17" t="s">
        <v>1210</v>
      </c>
      <c r="F312" s="24">
        <v>6407</v>
      </c>
      <c r="G312" s="24"/>
      <c r="H312" s="24"/>
      <c r="I312" s="26" t="s">
        <v>1142</v>
      </c>
      <c r="J312" s="26" t="s">
        <v>1137</v>
      </c>
      <c r="K312" s="34" t="s">
        <v>1143</v>
      </c>
    </row>
    <row r="313" spans="1:11" ht="15.75" thickBot="1" x14ac:dyDescent="0.3">
      <c r="A313" s="32" t="s">
        <v>851</v>
      </c>
      <c r="B313" s="24" t="s">
        <v>307</v>
      </c>
      <c r="C313" s="26" t="s">
        <v>1137</v>
      </c>
      <c r="D313" s="26">
        <v>9</v>
      </c>
      <c r="E313" s="17" t="s">
        <v>1211</v>
      </c>
      <c r="F313" s="24">
        <v>6842</v>
      </c>
      <c r="G313" s="24"/>
      <c r="H313" s="24"/>
      <c r="I313" s="26" t="s">
        <v>1142</v>
      </c>
      <c r="J313" s="26" t="s">
        <v>1137</v>
      </c>
      <c r="K313" s="34" t="s">
        <v>1143</v>
      </c>
    </row>
    <row r="314" spans="1:11" ht="15.75" thickBot="1" x14ac:dyDescent="0.3">
      <c r="A314" s="32" t="s">
        <v>851</v>
      </c>
      <c r="B314" s="24" t="s">
        <v>324</v>
      </c>
      <c r="C314" s="26" t="s">
        <v>1008</v>
      </c>
      <c r="D314" s="26">
        <v>1</v>
      </c>
      <c r="E314" s="36" t="s">
        <v>1212</v>
      </c>
      <c r="F314" s="24">
        <v>1161</v>
      </c>
      <c r="G314" s="24"/>
      <c r="H314" s="24"/>
      <c r="I314" s="26" t="s">
        <v>1008</v>
      </c>
      <c r="J314" s="26" t="s">
        <v>1008</v>
      </c>
      <c r="K314" s="34" t="s">
        <v>1008</v>
      </c>
    </row>
    <row r="315" spans="1:11" ht="15.75" thickBot="1" x14ac:dyDescent="0.3">
      <c r="A315" s="32" t="s">
        <v>851</v>
      </c>
      <c r="B315" s="24" t="s">
        <v>324</v>
      </c>
      <c r="C315" s="26" t="s">
        <v>1008</v>
      </c>
      <c r="D315" s="26">
        <v>1</v>
      </c>
      <c r="E315" s="36" t="s">
        <v>1213</v>
      </c>
      <c r="F315" s="24">
        <v>1188</v>
      </c>
      <c r="G315" s="24"/>
      <c r="H315" s="24"/>
      <c r="I315" s="26" t="s">
        <v>1008</v>
      </c>
      <c r="J315" s="26" t="s">
        <v>1008</v>
      </c>
      <c r="K315" s="34" t="s">
        <v>1008</v>
      </c>
    </row>
    <row r="316" spans="1:11" ht="15.75" thickBot="1" x14ac:dyDescent="0.3">
      <c r="A316" s="32" t="s">
        <v>851</v>
      </c>
      <c r="B316" s="24" t="s">
        <v>324</v>
      </c>
      <c r="C316" s="26" t="s">
        <v>1008</v>
      </c>
      <c r="D316" s="26">
        <v>2</v>
      </c>
      <c r="E316" s="25" t="s">
        <v>1214</v>
      </c>
      <c r="F316" s="24">
        <v>6151</v>
      </c>
      <c r="G316" s="24"/>
      <c r="H316" s="24"/>
      <c r="I316" s="26" t="s">
        <v>1008</v>
      </c>
      <c r="J316" s="26" t="s">
        <v>1008</v>
      </c>
      <c r="K316" s="34" t="s">
        <v>1215</v>
      </c>
    </row>
    <row r="317" spans="1:11" ht="15.75" thickBot="1" x14ac:dyDescent="0.3">
      <c r="A317" s="32" t="s">
        <v>851</v>
      </c>
      <c r="B317" s="24" t="s">
        <v>324</v>
      </c>
      <c r="C317" s="26" t="s">
        <v>1008</v>
      </c>
      <c r="D317" s="26">
        <v>4</v>
      </c>
      <c r="E317" s="17" t="s">
        <v>1216</v>
      </c>
      <c r="F317" s="24">
        <v>6983</v>
      </c>
      <c r="G317" s="24"/>
      <c r="H317" s="24"/>
      <c r="I317" s="26" t="s">
        <v>1008</v>
      </c>
      <c r="J317" s="26" t="s">
        <v>1008</v>
      </c>
      <c r="K317" s="34" t="s">
        <v>1010</v>
      </c>
    </row>
    <row r="318" spans="1:11" ht="15.75" thickBot="1" x14ac:dyDescent="0.3">
      <c r="A318" s="32" t="s">
        <v>851</v>
      </c>
      <c r="B318" s="24" t="s">
        <v>324</v>
      </c>
      <c r="C318" s="26" t="s">
        <v>1008</v>
      </c>
      <c r="D318" s="26">
        <v>4</v>
      </c>
      <c r="E318" s="17" t="s">
        <v>1217</v>
      </c>
      <c r="F318" s="24">
        <v>6984</v>
      </c>
      <c r="G318" s="24"/>
      <c r="H318" s="24"/>
      <c r="I318" s="26" t="s">
        <v>1008</v>
      </c>
      <c r="J318" s="26" t="s">
        <v>1008</v>
      </c>
      <c r="K318" s="34" t="s">
        <v>1218</v>
      </c>
    </row>
    <row r="319" spans="1:11" ht="15.75" thickBot="1" x14ac:dyDescent="0.3">
      <c r="A319" s="32" t="s">
        <v>851</v>
      </c>
      <c r="B319" s="24" t="s">
        <v>324</v>
      </c>
      <c r="C319" s="26" t="s">
        <v>1008</v>
      </c>
      <c r="D319" s="26">
        <v>7</v>
      </c>
      <c r="E319" s="17" t="s">
        <v>1219</v>
      </c>
      <c r="F319" s="24">
        <v>6132</v>
      </c>
      <c r="G319" s="24"/>
      <c r="H319" s="24"/>
      <c r="I319" s="26" t="s">
        <v>1008</v>
      </c>
      <c r="J319" s="26" t="s">
        <v>1220</v>
      </c>
      <c r="K319" s="34" t="s">
        <v>1221</v>
      </c>
    </row>
    <row r="320" spans="1:11" ht="15.75" thickBot="1" x14ac:dyDescent="0.3">
      <c r="A320" s="32" t="s">
        <v>851</v>
      </c>
      <c r="B320" s="24" t="s">
        <v>324</v>
      </c>
      <c r="C320" s="26" t="s">
        <v>1008</v>
      </c>
      <c r="D320" s="26">
        <v>9</v>
      </c>
      <c r="E320" s="17" t="s">
        <v>1222</v>
      </c>
      <c r="F320" s="24">
        <v>6023</v>
      </c>
      <c r="G320" s="24"/>
      <c r="H320" s="24"/>
      <c r="I320" s="26" t="s">
        <v>1008</v>
      </c>
      <c r="J320" s="26" t="s">
        <v>1223</v>
      </c>
      <c r="K320" s="34" t="s">
        <v>1223</v>
      </c>
    </row>
    <row r="321" spans="1:11" ht="15.75" thickBot="1" x14ac:dyDescent="0.3">
      <c r="A321" s="32" t="s">
        <v>851</v>
      </c>
      <c r="B321" s="24" t="s">
        <v>324</v>
      </c>
      <c r="C321" s="26" t="s">
        <v>1008</v>
      </c>
      <c r="D321" s="26">
        <v>10</v>
      </c>
      <c r="E321" s="17" t="s">
        <v>1224</v>
      </c>
      <c r="F321" s="24">
        <v>5345</v>
      </c>
      <c r="G321" s="24"/>
      <c r="H321" s="24"/>
      <c r="I321" s="26" t="s">
        <v>1008</v>
      </c>
      <c r="J321" s="26" t="s">
        <v>1225</v>
      </c>
      <c r="K321" s="34" t="s">
        <v>1225</v>
      </c>
    </row>
    <row r="322" spans="1:11" ht="15.75" thickBot="1" x14ac:dyDescent="0.3">
      <c r="A322" s="32" t="s">
        <v>851</v>
      </c>
      <c r="B322" s="24" t="s">
        <v>324</v>
      </c>
      <c r="C322" s="26" t="s">
        <v>1226</v>
      </c>
      <c r="D322" s="26">
        <v>1</v>
      </c>
      <c r="E322" s="36" t="s">
        <v>1227</v>
      </c>
      <c r="F322" s="24">
        <v>5005</v>
      </c>
      <c r="G322" s="24"/>
      <c r="H322" s="24"/>
      <c r="I322" s="26" t="s">
        <v>1002</v>
      </c>
      <c r="J322" s="26" t="s">
        <v>1226</v>
      </c>
      <c r="K322" s="34" t="s">
        <v>1226</v>
      </c>
    </row>
    <row r="323" spans="1:11" ht="15.75" thickBot="1" x14ac:dyDescent="0.3">
      <c r="A323" s="32" t="s">
        <v>851</v>
      </c>
      <c r="B323" s="24" t="s">
        <v>324</v>
      </c>
      <c r="C323" s="26" t="s">
        <v>1142</v>
      </c>
      <c r="D323" s="26">
        <v>1</v>
      </c>
      <c r="E323" s="36" t="s">
        <v>1228</v>
      </c>
      <c r="F323" s="24">
        <v>1805</v>
      </c>
      <c r="G323" s="24"/>
      <c r="H323" s="24"/>
      <c r="I323" s="26" t="s">
        <v>1142</v>
      </c>
      <c r="J323" s="26" t="s">
        <v>1142</v>
      </c>
      <c r="K323" s="34" t="s">
        <v>1229</v>
      </c>
    </row>
    <row r="324" spans="1:11" ht="15.75" thickBot="1" x14ac:dyDescent="0.3">
      <c r="A324" s="32" t="s">
        <v>851</v>
      </c>
      <c r="B324" s="24" t="s">
        <v>324</v>
      </c>
      <c r="C324" s="26" t="s">
        <v>1142</v>
      </c>
      <c r="D324" s="26">
        <v>1</v>
      </c>
      <c r="E324" s="36" t="s">
        <v>1230</v>
      </c>
      <c r="F324" s="24">
        <v>1817</v>
      </c>
      <c r="G324" s="24"/>
      <c r="H324" s="24"/>
      <c r="I324" s="26" t="s">
        <v>1142</v>
      </c>
      <c r="J324" s="26" t="s">
        <v>1142</v>
      </c>
      <c r="K324" s="34" t="s">
        <v>1231</v>
      </c>
    </row>
    <row r="325" spans="1:11" ht="15.75" thickBot="1" x14ac:dyDescent="0.3">
      <c r="A325" s="32" t="s">
        <v>851</v>
      </c>
      <c r="B325" s="24" t="s">
        <v>324</v>
      </c>
      <c r="C325" s="26" t="s">
        <v>1142</v>
      </c>
      <c r="D325" s="26">
        <v>2</v>
      </c>
      <c r="E325" s="25" t="s">
        <v>1232</v>
      </c>
      <c r="F325" s="24">
        <v>1804</v>
      </c>
      <c r="G325" s="24"/>
      <c r="H325" s="24"/>
      <c r="I325" s="26" t="s">
        <v>1142</v>
      </c>
      <c r="J325" s="26" t="s">
        <v>1142</v>
      </c>
      <c r="K325" s="34" t="s">
        <v>1233</v>
      </c>
    </row>
    <row r="326" spans="1:11" ht="15.75" thickBot="1" x14ac:dyDescent="0.3">
      <c r="A326" s="32" t="s">
        <v>851</v>
      </c>
      <c r="B326" s="24" t="s">
        <v>324</v>
      </c>
      <c r="C326" s="26" t="s">
        <v>1142</v>
      </c>
      <c r="D326" s="26">
        <v>2</v>
      </c>
      <c r="E326" s="25" t="s">
        <v>1234</v>
      </c>
      <c r="F326" s="24">
        <v>6111</v>
      </c>
      <c r="G326" s="24"/>
      <c r="H326" s="24"/>
      <c r="I326" s="26" t="s">
        <v>1142</v>
      </c>
      <c r="J326" s="26" t="s">
        <v>1142</v>
      </c>
      <c r="K326" s="34" t="s">
        <v>1235</v>
      </c>
    </row>
    <row r="327" spans="1:11" ht="15.75" thickBot="1" x14ac:dyDescent="0.3">
      <c r="A327" s="32" t="s">
        <v>851</v>
      </c>
      <c r="B327" s="24" t="s">
        <v>324</v>
      </c>
      <c r="C327" s="26" t="s">
        <v>1142</v>
      </c>
      <c r="D327" s="26">
        <v>3</v>
      </c>
      <c r="E327" s="25" t="s">
        <v>1236</v>
      </c>
      <c r="F327" s="24">
        <v>1910</v>
      </c>
      <c r="G327" s="24"/>
      <c r="H327" s="24"/>
      <c r="I327" s="26" t="s">
        <v>1142</v>
      </c>
      <c r="J327" s="26" t="s">
        <v>1237</v>
      </c>
      <c r="K327" s="34" t="s">
        <v>1238</v>
      </c>
    </row>
    <row r="328" spans="1:11" ht="15.75" thickBot="1" x14ac:dyDescent="0.3">
      <c r="A328" s="32" t="s">
        <v>851</v>
      </c>
      <c r="B328" s="24" t="s">
        <v>324</v>
      </c>
      <c r="C328" s="26" t="s">
        <v>1142</v>
      </c>
      <c r="D328" s="26">
        <v>4</v>
      </c>
      <c r="E328" s="17" t="s">
        <v>1239</v>
      </c>
      <c r="F328" s="24">
        <v>1919</v>
      </c>
      <c r="G328" s="24"/>
      <c r="H328" s="24"/>
      <c r="I328" s="26" t="s">
        <v>1142</v>
      </c>
      <c r="J328" s="26" t="s">
        <v>1240</v>
      </c>
      <c r="K328" s="34" t="s">
        <v>1010</v>
      </c>
    </row>
    <row r="329" spans="1:11" ht="15.75" thickBot="1" x14ac:dyDescent="0.3">
      <c r="A329" s="32" t="s">
        <v>851</v>
      </c>
      <c r="B329" s="24" t="s">
        <v>324</v>
      </c>
      <c r="C329" s="26" t="s">
        <v>1142</v>
      </c>
      <c r="D329" s="26">
        <v>6</v>
      </c>
      <c r="E329" s="17" t="s">
        <v>1241</v>
      </c>
      <c r="F329" s="24">
        <v>1928</v>
      </c>
      <c r="G329" s="24"/>
      <c r="H329" s="24"/>
      <c r="I329" s="26" t="s">
        <v>1142</v>
      </c>
      <c r="J329" s="26" t="s">
        <v>1242</v>
      </c>
      <c r="K329" s="34" t="s">
        <v>1243</v>
      </c>
    </row>
    <row r="330" spans="1:11" ht="15.75" thickBot="1" x14ac:dyDescent="0.3">
      <c r="A330" s="32" t="s">
        <v>851</v>
      </c>
      <c r="B330" s="24" t="s">
        <v>324</v>
      </c>
      <c r="C330" s="26" t="s">
        <v>1142</v>
      </c>
      <c r="D330" s="26">
        <v>7</v>
      </c>
      <c r="E330" s="17" t="s">
        <v>1244</v>
      </c>
      <c r="F330" s="24">
        <v>4965</v>
      </c>
      <c r="G330" s="24"/>
      <c r="H330" s="24"/>
      <c r="I330" s="26" t="s">
        <v>1142</v>
      </c>
      <c r="J330" s="26" t="s">
        <v>1142</v>
      </c>
      <c r="K330" s="34" t="s">
        <v>1245</v>
      </c>
    </row>
    <row r="331" spans="1:11" ht="15.75" thickBot="1" x14ac:dyDescent="0.3">
      <c r="A331" s="32" t="s">
        <v>851</v>
      </c>
      <c r="B331" s="24" t="s">
        <v>324</v>
      </c>
      <c r="C331" s="26" t="s">
        <v>1215</v>
      </c>
      <c r="D331" s="26">
        <v>2</v>
      </c>
      <c r="E331" s="25" t="s">
        <v>1246</v>
      </c>
      <c r="F331" s="24">
        <v>5641</v>
      </c>
      <c r="G331" s="24"/>
      <c r="H331" s="24"/>
      <c r="I331" s="26" t="s">
        <v>854</v>
      </c>
      <c r="J331" s="26" t="s">
        <v>1215</v>
      </c>
      <c r="K331" s="34" t="s">
        <v>1247</v>
      </c>
    </row>
    <row r="332" spans="1:11" ht="15.75" thickBot="1" x14ac:dyDescent="0.3">
      <c r="A332" s="32" t="s">
        <v>851</v>
      </c>
      <c r="B332" s="24" t="s">
        <v>324</v>
      </c>
      <c r="C332" s="26" t="s">
        <v>1215</v>
      </c>
      <c r="D332" s="26">
        <v>2</v>
      </c>
      <c r="E332" s="25" t="s">
        <v>1248</v>
      </c>
      <c r="F332" s="24">
        <v>574</v>
      </c>
      <c r="G332" s="24"/>
      <c r="H332" s="24"/>
      <c r="I332" s="26" t="s">
        <v>854</v>
      </c>
      <c r="J332" s="26" t="s">
        <v>1215</v>
      </c>
      <c r="K332" s="34" t="s">
        <v>1249</v>
      </c>
    </row>
    <row r="333" spans="1:11" ht="15.75" thickBot="1" x14ac:dyDescent="0.3">
      <c r="A333" s="32" t="s">
        <v>851</v>
      </c>
      <c r="B333" s="24" t="s">
        <v>324</v>
      </c>
      <c r="C333" s="26" t="s">
        <v>1215</v>
      </c>
      <c r="D333" s="26">
        <v>2</v>
      </c>
      <c r="E333" s="25" t="s">
        <v>1250</v>
      </c>
      <c r="F333" s="24">
        <v>562</v>
      </c>
      <c r="G333" s="24"/>
      <c r="H333" s="24"/>
      <c r="I333" s="26" t="s">
        <v>854</v>
      </c>
      <c r="J333" s="26" t="s">
        <v>1215</v>
      </c>
      <c r="K333" s="34" t="s">
        <v>1251</v>
      </c>
    </row>
    <row r="334" spans="1:11" ht="15.75" thickBot="1" x14ac:dyDescent="0.3">
      <c r="A334" s="32" t="s">
        <v>851</v>
      </c>
      <c r="B334" s="24" t="s">
        <v>324</v>
      </c>
      <c r="C334" s="26" t="s">
        <v>1215</v>
      </c>
      <c r="D334" s="26">
        <v>7</v>
      </c>
      <c r="E334" s="17" t="s">
        <v>1252</v>
      </c>
      <c r="F334" s="24">
        <v>488</v>
      </c>
      <c r="G334" s="24"/>
      <c r="H334" s="24"/>
      <c r="I334" s="26" t="s">
        <v>854</v>
      </c>
      <c r="J334" s="26" t="s">
        <v>1215</v>
      </c>
      <c r="K334" s="34" t="s">
        <v>1215</v>
      </c>
    </row>
    <row r="335" spans="1:11" ht="15.75" thickBot="1" x14ac:dyDescent="0.3">
      <c r="A335" s="32" t="s">
        <v>851</v>
      </c>
      <c r="B335" s="24" t="s">
        <v>324</v>
      </c>
      <c r="C335" s="26" t="s">
        <v>1215</v>
      </c>
      <c r="D335" s="26">
        <v>7</v>
      </c>
      <c r="E335" s="17" t="s">
        <v>1253</v>
      </c>
      <c r="F335" s="24">
        <v>566</v>
      </c>
      <c r="G335" s="24"/>
      <c r="H335" s="24"/>
      <c r="I335" s="26" t="s">
        <v>854</v>
      </c>
      <c r="J335" s="26" t="s">
        <v>1215</v>
      </c>
      <c r="K335" s="34" t="s">
        <v>1254</v>
      </c>
    </row>
    <row r="336" spans="1:11" ht="15.75" thickBot="1" x14ac:dyDescent="0.3">
      <c r="A336" s="32" t="s">
        <v>851</v>
      </c>
      <c r="B336" s="24" t="s">
        <v>324</v>
      </c>
      <c r="C336" s="26" t="s">
        <v>1215</v>
      </c>
      <c r="D336" s="26">
        <v>7</v>
      </c>
      <c r="E336" s="17" t="s">
        <v>1255</v>
      </c>
      <c r="F336" s="24">
        <v>604</v>
      </c>
      <c r="G336" s="24"/>
      <c r="H336" s="24"/>
      <c r="I336" s="26" t="s">
        <v>854</v>
      </c>
      <c r="J336" s="26" t="s">
        <v>1215</v>
      </c>
      <c r="K336" s="34" t="s">
        <v>1254</v>
      </c>
    </row>
    <row r="337" spans="1:11" ht="15.75" thickBot="1" x14ac:dyDescent="0.3">
      <c r="A337" s="32" t="s">
        <v>851</v>
      </c>
      <c r="B337" s="24" t="s">
        <v>324</v>
      </c>
      <c r="C337" s="26" t="s">
        <v>1256</v>
      </c>
      <c r="D337" s="26">
        <v>1</v>
      </c>
      <c r="E337" s="36" t="s">
        <v>1257</v>
      </c>
      <c r="F337" s="24">
        <v>5040</v>
      </c>
      <c r="G337" s="24"/>
      <c r="H337" s="24"/>
      <c r="I337" s="26" t="s">
        <v>1029</v>
      </c>
      <c r="J337" s="26" t="s">
        <v>1258</v>
      </c>
      <c r="K337" s="34" t="s">
        <v>1256</v>
      </c>
    </row>
    <row r="338" spans="1:11" ht="15.75" thickBot="1" x14ac:dyDescent="0.3">
      <c r="A338" s="32" t="s">
        <v>851</v>
      </c>
      <c r="B338" s="24" t="s">
        <v>324</v>
      </c>
      <c r="C338" s="26" t="s">
        <v>1259</v>
      </c>
      <c r="D338" s="26">
        <v>1</v>
      </c>
      <c r="E338" s="36" t="s">
        <v>1260</v>
      </c>
      <c r="F338" s="24">
        <v>2230</v>
      </c>
      <c r="G338" s="24"/>
      <c r="H338" s="24"/>
      <c r="I338" s="26" t="s">
        <v>1259</v>
      </c>
      <c r="J338" s="26" t="s">
        <v>1259</v>
      </c>
      <c r="K338" s="34" t="s">
        <v>1259</v>
      </c>
    </row>
    <row r="339" spans="1:11" ht="15.75" thickBot="1" x14ac:dyDescent="0.3">
      <c r="A339" s="32" t="s">
        <v>851</v>
      </c>
      <c r="B339" s="24" t="s">
        <v>324</v>
      </c>
      <c r="C339" s="26" t="s">
        <v>1259</v>
      </c>
      <c r="D339" s="26">
        <v>1</v>
      </c>
      <c r="E339" s="36" t="s">
        <v>1261</v>
      </c>
      <c r="F339" s="24">
        <v>2189</v>
      </c>
      <c r="G339" s="24"/>
      <c r="H339" s="24"/>
      <c r="I339" s="26" t="s">
        <v>1259</v>
      </c>
      <c r="J339" s="26" t="s">
        <v>1259</v>
      </c>
      <c r="K339" s="34" t="s">
        <v>1259</v>
      </c>
    </row>
    <row r="340" spans="1:11" ht="15.75" thickBot="1" x14ac:dyDescent="0.3">
      <c r="A340" s="32" t="s">
        <v>851</v>
      </c>
      <c r="B340" s="24" t="s">
        <v>324</v>
      </c>
      <c r="C340" s="26" t="s">
        <v>1259</v>
      </c>
      <c r="D340" s="26">
        <v>3</v>
      </c>
      <c r="E340" s="25" t="s">
        <v>1262</v>
      </c>
      <c r="F340" s="24">
        <v>2215</v>
      </c>
      <c r="G340" s="24"/>
      <c r="H340" s="24"/>
      <c r="I340" s="26" t="s">
        <v>1259</v>
      </c>
      <c r="J340" s="26" t="s">
        <v>1263</v>
      </c>
      <c r="K340" s="34" t="s">
        <v>1263</v>
      </c>
    </row>
    <row r="341" spans="1:11" ht="15.75" thickBot="1" x14ac:dyDescent="0.3">
      <c r="A341" s="32" t="s">
        <v>851</v>
      </c>
      <c r="B341" s="24" t="s">
        <v>324</v>
      </c>
      <c r="C341" s="26" t="s">
        <v>1259</v>
      </c>
      <c r="D341" s="26">
        <v>4</v>
      </c>
      <c r="E341" s="17" t="s">
        <v>1264</v>
      </c>
      <c r="F341" s="24">
        <v>2210</v>
      </c>
      <c r="G341" s="24"/>
      <c r="H341" s="24"/>
      <c r="I341" s="26" t="s">
        <v>1259</v>
      </c>
      <c r="J341" s="26" t="s">
        <v>1010</v>
      </c>
      <c r="K341" s="34" t="s">
        <v>1010</v>
      </c>
    </row>
    <row r="342" spans="1:11" ht="15.75" thickBot="1" x14ac:dyDescent="0.3">
      <c r="A342" s="32" t="s">
        <v>851</v>
      </c>
      <c r="B342" s="24" t="s">
        <v>324</v>
      </c>
      <c r="C342" s="26" t="s">
        <v>1259</v>
      </c>
      <c r="D342" s="26">
        <v>4</v>
      </c>
      <c r="E342" s="17" t="s">
        <v>1265</v>
      </c>
      <c r="F342" s="24">
        <v>2141</v>
      </c>
      <c r="G342" s="24"/>
      <c r="H342" s="24"/>
      <c r="I342" s="26" t="s">
        <v>1259</v>
      </c>
      <c r="J342" s="26" t="s">
        <v>1266</v>
      </c>
      <c r="K342" s="34" t="s">
        <v>1266</v>
      </c>
    </row>
    <row r="343" spans="1:11" ht="15.75" thickBot="1" x14ac:dyDescent="0.3">
      <c r="A343" s="32" t="s">
        <v>851</v>
      </c>
      <c r="B343" s="24" t="s">
        <v>324</v>
      </c>
      <c r="C343" s="26" t="s">
        <v>1259</v>
      </c>
      <c r="D343" s="26">
        <v>5</v>
      </c>
      <c r="E343" s="17" t="s">
        <v>1267</v>
      </c>
      <c r="F343" s="24">
        <v>2153</v>
      </c>
      <c r="G343" s="24"/>
      <c r="H343" s="24"/>
      <c r="I343" s="26" t="s">
        <v>1259</v>
      </c>
      <c r="J343" s="26" t="s">
        <v>1268</v>
      </c>
      <c r="K343" s="34" t="s">
        <v>1268</v>
      </c>
    </row>
    <row r="344" spans="1:11" ht="15.75" thickBot="1" x14ac:dyDescent="0.3">
      <c r="A344" s="32" t="s">
        <v>851</v>
      </c>
      <c r="B344" s="24" t="s">
        <v>324</v>
      </c>
      <c r="C344" s="26" t="s">
        <v>1259</v>
      </c>
      <c r="D344" s="26">
        <v>6</v>
      </c>
      <c r="E344" s="17" t="s">
        <v>1269</v>
      </c>
      <c r="F344" s="24">
        <v>2222</v>
      </c>
      <c r="G344" s="24"/>
      <c r="H344" s="24"/>
      <c r="I344" s="26" t="s">
        <v>1259</v>
      </c>
      <c r="J344" s="26" t="s">
        <v>1270</v>
      </c>
      <c r="K344" s="34" t="s">
        <v>1270</v>
      </c>
    </row>
    <row r="345" spans="1:11" ht="15.75" thickBot="1" x14ac:dyDescent="0.3">
      <c r="A345" s="32" t="s">
        <v>851</v>
      </c>
      <c r="B345" s="24" t="s">
        <v>324</v>
      </c>
      <c r="C345" s="26" t="s">
        <v>1259</v>
      </c>
      <c r="D345" s="26">
        <v>6</v>
      </c>
      <c r="E345" s="17" t="s">
        <v>1271</v>
      </c>
      <c r="F345" s="24">
        <v>2199</v>
      </c>
      <c r="G345" s="24"/>
      <c r="H345" s="24"/>
      <c r="I345" s="26" t="s">
        <v>1259</v>
      </c>
      <c r="J345" s="26" t="s">
        <v>1272</v>
      </c>
      <c r="K345" s="34" t="s">
        <v>1272</v>
      </c>
    </row>
    <row r="346" spans="1:11" ht="15.75" thickBot="1" x14ac:dyDescent="0.3">
      <c r="A346" s="32" t="s">
        <v>851</v>
      </c>
      <c r="B346" s="24" t="s">
        <v>324</v>
      </c>
      <c r="C346" s="26" t="s">
        <v>1259</v>
      </c>
      <c r="D346" s="26">
        <v>7</v>
      </c>
      <c r="E346" s="17" t="s">
        <v>1273</v>
      </c>
      <c r="F346" s="24">
        <v>2196</v>
      </c>
      <c r="G346" s="24"/>
      <c r="H346" s="24"/>
      <c r="I346" s="26" t="s">
        <v>1259</v>
      </c>
      <c r="J346" s="26" t="s">
        <v>1274</v>
      </c>
      <c r="K346" s="34" t="s">
        <v>1218</v>
      </c>
    </row>
    <row r="347" spans="1:11" ht="15.75" thickBot="1" x14ac:dyDescent="0.3">
      <c r="A347" s="32" t="s">
        <v>851</v>
      </c>
      <c r="B347" s="24" t="s">
        <v>324</v>
      </c>
      <c r="C347" s="26" t="s">
        <v>1259</v>
      </c>
      <c r="D347" s="26">
        <v>7</v>
      </c>
      <c r="E347" s="17" t="s">
        <v>1275</v>
      </c>
      <c r="F347" s="24">
        <v>2201</v>
      </c>
      <c r="G347" s="24"/>
      <c r="H347" s="24"/>
      <c r="I347" s="26" t="s">
        <v>1259</v>
      </c>
      <c r="J347" s="26" t="s">
        <v>1276</v>
      </c>
      <c r="K347" s="34" t="s">
        <v>1277</v>
      </c>
    </row>
    <row r="348" spans="1:11" ht="15.75" thickBot="1" x14ac:dyDescent="0.3">
      <c r="A348" s="32" t="s">
        <v>851</v>
      </c>
      <c r="B348" s="24" t="s">
        <v>324</v>
      </c>
      <c r="C348" s="26" t="s">
        <v>1278</v>
      </c>
      <c r="D348" s="26">
        <v>2</v>
      </c>
      <c r="E348" s="25" t="s">
        <v>1279</v>
      </c>
      <c r="F348" s="24">
        <v>2270</v>
      </c>
      <c r="G348" s="24"/>
      <c r="H348" s="24"/>
      <c r="I348" s="26" t="s">
        <v>1002</v>
      </c>
      <c r="J348" s="26" t="s">
        <v>1278</v>
      </c>
      <c r="K348" s="34" t="s">
        <v>1278</v>
      </c>
    </row>
    <row r="349" spans="1:11" ht="15.75" thickBot="1" x14ac:dyDescent="0.3">
      <c r="A349" s="32" t="s">
        <v>851</v>
      </c>
      <c r="B349" s="24" t="s">
        <v>324</v>
      </c>
      <c r="C349" s="26" t="s">
        <v>1278</v>
      </c>
      <c r="D349" s="26">
        <v>2</v>
      </c>
      <c r="E349" s="25" t="s">
        <v>1280</v>
      </c>
      <c r="F349" s="24">
        <v>2320</v>
      </c>
      <c r="G349" s="24"/>
      <c r="H349" s="24"/>
      <c r="I349" s="26" t="s">
        <v>1002</v>
      </c>
      <c r="J349" s="26" t="s">
        <v>1278</v>
      </c>
      <c r="K349" s="34" t="s">
        <v>1278</v>
      </c>
    </row>
    <row r="350" spans="1:11" ht="15.75" thickBot="1" x14ac:dyDescent="0.3">
      <c r="A350" s="32" t="s">
        <v>851</v>
      </c>
      <c r="B350" s="24" t="s">
        <v>324</v>
      </c>
      <c r="C350" s="26" t="s">
        <v>1281</v>
      </c>
      <c r="D350" s="26">
        <v>1</v>
      </c>
      <c r="E350" s="36" t="s">
        <v>1282</v>
      </c>
      <c r="F350" s="24">
        <v>1298</v>
      </c>
      <c r="G350" s="24"/>
      <c r="H350" s="24"/>
      <c r="I350" s="26" t="s">
        <v>1008</v>
      </c>
      <c r="J350" s="26" t="s">
        <v>1283</v>
      </c>
      <c r="K350" s="34" t="s">
        <v>1283</v>
      </c>
    </row>
    <row r="351" spans="1:11" ht="15.75" thickBot="1" x14ac:dyDescent="0.3">
      <c r="A351" s="32" t="s">
        <v>851</v>
      </c>
      <c r="B351" s="24" t="s">
        <v>324</v>
      </c>
      <c r="C351" s="26" t="s">
        <v>1281</v>
      </c>
      <c r="D351" s="26">
        <v>1</v>
      </c>
      <c r="E351" s="36" t="s">
        <v>1284</v>
      </c>
      <c r="F351" s="24">
        <v>5643</v>
      </c>
      <c r="G351" s="24"/>
      <c r="H351" s="24"/>
      <c r="I351" s="26" t="s">
        <v>1008</v>
      </c>
      <c r="J351" s="26" t="s">
        <v>1283</v>
      </c>
      <c r="K351" s="34" t="s">
        <v>1283</v>
      </c>
    </row>
    <row r="352" spans="1:11" ht="15.75" thickBot="1" x14ac:dyDescent="0.3">
      <c r="A352" s="32" t="s">
        <v>851</v>
      </c>
      <c r="B352" s="24" t="s">
        <v>324</v>
      </c>
      <c r="C352" s="26" t="s">
        <v>1281</v>
      </c>
      <c r="D352" s="26">
        <v>2</v>
      </c>
      <c r="E352" s="25" t="s">
        <v>1285</v>
      </c>
      <c r="F352" s="24">
        <v>5808</v>
      </c>
      <c r="G352" s="24"/>
      <c r="H352" s="24"/>
      <c r="I352" s="26" t="s">
        <v>1008</v>
      </c>
      <c r="J352" s="26" t="s">
        <v>1283</v>
      </c>
      <c r="K352" s="34" t="s">
        <v>1286</v>
      </c>
    </row>
    <row r="353" spans="1:11" ht="15.75" thickBot="1" x14ac:dyDescent="0.3">
      <c r="A353" s="32" t="s">
        <v>851</v>
      </c>
      <c r="B353" s="24" t="s">
        <v>324</v>
      </c>
      <c r="C353" s="26" t="s">
        <v>1281</v>
      </c>
      <c r="D353" s="26">
        <v>4</v>
      </c>
      <c r="E353" s="17" t="s">
        <v>1287</v>
      </c>
      <c r="F353" s="24">
        <v>5694</v>
      </c>
      <c r="G353" s="24"/>
      <c r="H353" s="24"/>
      <c r="I353" s="26" t="s">
        <v>1008</v>
      </c>
      <c r="J353" s="26" t="s">
        <v>1288</v>
      </c>
      <c r="K353" s="34" t="s">
        <v>1289</v>
      </c>
    </row>
    <row r="354" spans="1:11" ht="15.75" thickBot="1" x14ac:dyDescent="0.3">
      <c r="A354" s="32" t="s">
        <v>851</v>
      </c>
      <c r="B354" s="24" t="s">
        <v>324</v>
      </c>
      <c r="C354" s="26" t="s">
        <v>1281</v>
      </c>
      <c r="D354" s="26">
        <v>5</v>
      </c>
      <c r="E354" s="17" t="s">
        <v>1290</v>
      </c>
      <c r="F354" s="24">
        <v>5450</v>
      </c>
      <c r="G354" s="24"/>
      <c r="H354" s="24"/>
      <c r="I354" s="26" t="s">
        <v>1008</v>
      </c>
      <c r="J354" s="26" t="s">
        <v>1291</v>
      </c>
      <c r="K354" s="34" t="s">
        <v>1291</v>
      </c>
    </row>
    <row r="355" spans="1:11" ht="15.75" thickBot="1" x14ac:dyDescent="0.3">
      <c r="A355" s="32" t="s">
        <v>851</v>
      </c>
      <c r="B355" s="24" t="s">
        <v>324</v>
      </c>
      <c r="C355" s="26" t="s">
        <v>1281</v>
      </c>
      <c r="D355" s="26">
        <v>6</v>
      </c>
      <c r="E355" s="17" t="s">
        <v>1292</v>
      </c>
      <c r="F355" s="24">
        <v>1328</v>
      </c>
      <c r="G355" s="24"/>
      <c r="H355" s="24"/>
      <c r="I355" s="26" t="s">
        <v>1008</v>
      </c>
      <c r="J355" s="26" t="s">
        <v>1293</v>
      </c>
      <c r="K355" s="34" t="s">
        <v>1293</v>
      </c>
    </row>
    <row r="356" spans="1:11" ht="15.75" thickBot="1" x14ac:dyDescent="0.3">
      <c r="A356" s="32" t="s">
        <v>851</v>
      </c>
      <c r="B356" s="24" t="s">
        <v>324</v>
      </c>
      <c r="C356" s="26" t="s">
        <v>859</v>
      </c>
      <c r="D356" s="26">
        <v>1</v>
      </c>
      <c r="E356" s="36" t="s">
        <v>1294</v>
      </c>
      <c r="F356" s="24">
        <v>5349</v>
      </c>
      <c r="G356" s="24"/>
      <c r="H356" s="24"/>
      <c r="I356" s="26" t="s">
        <v>859</v>
      </c>
      <c r="J356" s="26" t="s">
        <v>859</v>
      </c>
      <c r="K356" s="34" t="s">
        <v>1295</v>
      </c>
    </row>
    <row r="357" spans="1:11" ht="15.75" thickBot="1" x14ac:dyDescent="0.3">
      <c r="A357" s="32" t="s">
        <v>851</v>
      </c>
      <c r="B357" s="24" t="s">
        <v>324</v>
      </c>
      <c r="C357" s="26" t="s">
        <v>859</v>
      </c>
      <c r="D357" s="26">
        <v>1</v>
      </c>
      <c r="E357" s="36" t="s">
        <v>1296</v>
      </c>
      <c r="F357" s="24">
        <v>2738</v>
      </c>
      <c r="G357" s="24"/>
      <c r="H357" s="24"/>
      <c r="I357" s="26" t="s">
        <v>859</v>
      </c>
      <c r="J357" s="26" t="s">
        <v>859</v>
      </c>
      <c r="K357" s="34" t="s">
        <v>1297</v>
      </c>
    </row>
    <row r="358" spans="1:11" ht="15.75" thickBot="1" x14ac:dyDescent="0.3">
      <c r="A358" s="32" t="s">
        <v>851</v>
      </c>
      <c r="B358" s="24" t="s">
        <v>324</v>
      </c>
      <c r="C358" s="26" t="s">
        <v>859</v>
      </c>
      <c r="D358" s="26">
        <v>5</v>
      </c>
      <c r="E358" s="17" t="s">
        <v>1298</v>
      </c>
      <c r="F358" s="24">
        <v>2885</v>
      </c>
      <c r="G358" s="24"/>
      <c r="H358" s="24"/>
      <c r="I358" s="26" t="s">
        <v>859</v>
      </c>
      <c r="J358" s="26" t="s">
        <v>859</v>
      </c>
      <c r="K358" s="34" t="s">
        <v>1299</v>
      </c>
    </row>
    <row r="359" spans="1:11" ht="15.75" thickBot="1" x14ac:dyDescent="0.3">
      <c r="A359" s="32" t="s">
        <v>851</v>
      </c>
      <c r="B359" s="24" t="s">
        <v>324</v>
      </c>
      <c r="C359" s="26" t="s">
        <v>859</v>
      </c>
      <c r="D359" s="26">
        <v>5</v>
      </c>
      <c r="E359" s="17" t="s">
        <v>1300</v>
      </c>
      <c r="F359" s="24">
        <v>2879</v>
      </c>
      <c r="G359" s="24"/>
      <c r="H359" s="24"/>
      <c r="I359" s="26" t="s">
        <v>859</v>
      </c>
      <c r="J359" s="26" t="s">
        <v>859</v>
      </c>
      <c r="K359" s="34" t="s">
        <v>859</v>
      </c>
    </row>
    <row r="360" spans="1:11" ht="15.75" thickBot="1" x14ac:dyDescent="0.3">
      <c r="A360" s="32" t="s">
        <v>851</v>
      </c>
      <c r="B360" s="24" t="s">
        <v>324</v>
      </c>
      <c r="C360" s="26" t="s">
        <v>859</v>
      </c>
      <c r="D360" s="26">
        <v>8</v>
      </c>
      <c r="E360" s="17" t="s">
        <v>1301</v>
      </c>
      <c r="F360" s="24">
        <v>2878</v>
      </c>
      <c r="G360" s="24"/>
      <c r="H360" s="24"/>
      <c r="I360" s="26" t="s">
        <v>859</v>
      </c>
      <c r="J360" s="26" t="s">
        <v>1302</v>
      </c>
      <c r="K360" s="34" t="s">
        <v>1303</v>
      </c>
    </row>
    <row r="361" spans="1:11" ht="15.75" thickBot="1" x14ac:dyDescent="0.3">
      <c r="A361" s="32" t="s">
        <v>851</v>
      </c>
      <c r="B361" s="24" t="s">
        <v>324</v>
      </c>
      <c r="C361" s="26" t="s">
        <v>1304</v>
      </c>
      <c r="D361" s="26">
        <v>1</v>
      </c>
      <c r="E361" s="36" t="s">
        <v>1305</v>
      </c>
      <c r="F361" s="24">
        <v>486</v>
      </c>
      <c r="G361" s="24"/>
      <c r="H361" s="24"/>
      <c r="I361" s="26" t="s">
        <v>854</v>
      </c>
      <c r="J361" s="26" t="s">
        <v>854</v>
      </c>
      <c r="K361" s="34" t="s">
        <v>1306</v>
      </c>
    </row>
    <row r="362" spans="1:11" ht="15.75" thickBot="1" x14ac:dyDescent="0.3">
      <c r="A362" s="32" t="s">
        <v>851</v>
      </c>
      <c r="B362" s="24" t="s">
        <v>324</v>
      </c>
      <c r="C362" s="26" t="s">
        <v>1304</v>
      </c>
      <c r="D362" s="26">
        <v>1</v>
      </c>
      <c r="E362" s="36" t="s">
        <v>1307</v>
      </c>
      <c r="F362" s="24">
        <v>384</v>
      </c>
      <c r="G362" s="24"/>
      <c r="H362" s="24"/>
      <c r="I362" s="26" t="s">
        <v>854</v>
      </c>
      <c r="J362" s="26" t="s">
        <v>854</v>
      </c>
      <c r="K362" s="34" t="s">
        <v>1308</v>
      </c>
    </row>
    <row r="363" spans="1:11" ht="15.75" thickBot="1" x14ac:dyDescent="0.3">
      <c r="A363" s="32" t="s">
        <v>851</v>
      </c>
      <c r="B363" s="24" t="s">
        <v>324</v>
      </c>
      <c r="C363" s="26" t="s">
        <v>1304</v>
      </c>
      <c r="D363" s="26">
        <v>1</v>
      </c>
      <c r="E363" s="36" t="s">
        <v>1309</v>
      </c>
      <c r="F363" s="24">
        <v>452</v>
      </c>
      <c r="G363" s="24"/>
      <c r="H363" s="24"/>
      <c r="I363" s="26" t="s">
        <v>854</v>
      </c>
      <c r="J363" s="26" t="s">
        <v>854</v>
      </c>
      <c r="K363" s="34" t="s">
        <v>1310</v>
      </c>
    </row>
    <row r="364" spans="1:11" ht="15.75" thickBot="1" x14ac:dyDescent="0.3">
      <c r="A364" s="32" t="s">
        <v>851</v>
      </c>
      <c r="B364" s="24" t="s">
        <v>324</v>
      </c>
      <c r="C364" s="26" t="s">
        <v>1304</v>
      </c>
      <c r="D364" s="26">
        <v>1</v>
      </c>
      <c r="E364" s="36" t="s">
        <v>1311</v>
      </c>
      <c r="F364" s="24">
        <v>371</v>
      </c>
      <c r="G364" s="24"/>
      <c r="H364" s="24"/>
      <c r="I364" s="26" t="s">
        <v>854</v>
      </c>
      <c r="J364" s="26" t="s">
        <v>854</v>
      </c>
      <c r="K364" s="34" t="s">
        <v>1308</v>
      </c>
    </row>
    <row r="365" spans="1:11" ht="15.75" thickBot="1" x14ac:dyDescent="0.3">
      <c r="A365" s="32" t="s">
        <v>851</v>
      </c>
      <c r="B365" s="24" t="s">
        <v>324</v>
      </c>
      <c r="C365" s="26" t="s">
        <v>1304</v>
      </c>
      <c r="D365" s="26">
        <v>1</v>
      </c>
      <c r="E365" s="36" t="s">
        <v>1312</v>
      </c>
      <c r="F365" s="24">
        <v>541</v>
      </c>
      <c r="G365" s="24"/>
      <c r="H365" s="24"/>
      <c r="I365" s="26" t="s">
        <v>854</v>
      </c>
      <c r="J365" s="26" t="s">
        <v>854</v>
      </c>
      <c r="K365" s="34" t="s">
        <v>1306</v>
      </c>
    </row>
    <row r="366" spans="1:11" ht="15.75" thickBot="1" x14ac:dyDescent="0.3">
      <c r="A366" s="32" t="s">
        <v>851</v>
      </c>
      <c r="B366" s="24" t="s">
        <v>324</v>
      </c>
      <c r="C366" s="26" t="s">
        <v>1304</v>
      </c>
      <c r="D366" s="26">
        <v>1</v>
      </c>
      <c r="E366" s="36" t="s">
        <v>1313</v>
      </c>
      <c r="F366" s="24">
        <v>569</v>
      </c>
      <c r="G366" s="24"/>
      <c r="H366" s="24"/>
      <c r="I366" s="26" t="s">
        <v>854</v>
      </c>
      <c r="J366" s="26" t="s">
        <v>854</v>
      </c>
      <c r="K366" s="34" t="s">
        <v>1306</v>
      </c>
    </row>
    <row r="367" spans="1:11" ht="15.75" thickBot="1" x14ac:dyDescent="0.3">
      <c r="A367" s="32" t="s">
        <v>851</v>
      </c>
      <c r="B367" s="24" t="s">
        <v>324</v>
      </c>
      <c r="C367" s="26" t="s">
        <v>1304</v>
      </c>
      <c r="D367" s="26">
        <v>2</v>
      </c>
      <c r="E367" s="25" t="s">
        <v>1314</v>
      </c>
      <c r="F367" s="24">
        <v>453</v>
      </c>
      <c r="G367" s="24"/>
      <c r="H367" s="24"/>
      <c r="I367" s="26" t="s">
        <v>854</v>
      </c>
      <c r="J367" s="26" t="s">
        <v>854</v>
      </c>
      <c r="K367" s="34" t="s">
        <v>1310</v>
      </c>
    </row>
    <row r="368" spans="1:11" ht="15.75" thickBot="1" x14ac:dyDescent="0.3">
      <c r="A368" s="32" t="s">
        <v>851</v>
      </c>
      <c r="B368" s="24" t="s">
        <v>324</v>
      </c>
      <c r="C368" s="26" t="s">
        <v>1304</v>
      </c>
      <c r="D368" s="26">
        <v>2</v>
      </c>
      <c r="E368" s="25" t="s">
        <v>1315</v>
      </c>
      <c r="F368" s="24">
        <v>451</v>
      </c>
      <c r="G368" s="24"/>
      <c r="H368" s="24"/>
      <c r="I368" s="26" t="s">
        <v>854</v>
      </c>
      <c r="J368" s="26" t="s">
        <v>854</v>
      </c>
      <c r="K368" s="34" t="s">
        <v>1310</v>
      </c>
    </row>
    <row r="369" spans="1:11" ht="15.75" thickBot="1" x14ac:dyDescent="0.3">
      <c r="A369" s="32" t="s">
        <v>851</v>
      </c>
      <c r="B369" s="24" t="s">
        <v>324</v>
      </c>
      <c r="C369" s="26" t="s">
        <v>1304</v>
      </c>
      <c r="D369" s="26">
        <v>2</v>
      </c>
      <c r="E369" s="25" t="s">
        <v>1316</v>
      </c>
      <c r="F369" s="24">
        <v>392</v>
      </c>
      <c r="G369" s="24"/>
      <c r="H369" s="24"/>
      <c r="I369" s="26" t="s">
        <v>854</v>
      </c>
      <c r="J369" s="26" t="s">
        <v>854</v>
      </c>
      <c r="K369" s="34" t="s">
        <v>1317</v>
      </c>
    </row>
    <row r="370" spans="1:11" ht="15.75" thickBot="1" x14ac:dyDescent="0.3">
      <c r="A370" s="32" t="s">
        <v>851</v>
      </c>
      <c r="B370" s="24" t="s">
        <v>324</v>
      </c>
      <c r="C370" s="26" t="s">
        <v>1304</v>
      </c>
      <c r="D370" s="26">
        <v>3</v>
      </c>
      <c r="E370" s="25" t="s">
        <v>1318</v>
      </c>
      <c r="F370" s="24">
        <v>446</v>
      </c>
      <c r="G370" s="24"/>
      <c r="H370" s="24"/>
      <c r="I370" s="26" t="s">
        <v>854</v>
      </c>
      <c r="J370" s="26" t="s">
        <v>854</v>
      </c>
      <c r="K370" s="34" t="s">
        <v>1319</v>
      </c>
    </row>
    <row r="371" spans="1:11" ht="15.75" thickBot="1" x14ac:dyDescent="0.3">
      <c r="A371" s="32" t="s">
        <v>851</v>
      </c>
      <c r="B371" s="24" t="s">
        <v>324</v>
      </c>
      <c r="C371" s="26" t="s">
        <v>1304</v>
      </c>
      <c r="D371" s="26">
        <v>3</v>
      </c>
      <c r="E371" s="25" t="s">
        <v>1320</v>
      </c>
      <c r="F371" s="24">
        <v>427</v>
      </c>
      <c r="G371" s="24"/>
      <c r="H371" s="24"/>
      <c r="I371" s="26" t="s">
        <v>854</v>
      </c>
      <c r="J371" s="26" t="s">
        <v>854</v>
      </c>
      <c r="K371" s="34" t="s">
        <v>1321</v>
      </c>
    </row>
    <row r="372" spans="1:11" ht="15.75" thickBot="1" x14ac:dyDescent="0.3">
      <c r="A372" s="32" t="s">
        <v>851</v>
      </c>
      <c r="B372" s="24" t="s">
        <v>324</v>
      </c>
      <c r="C372" s="26" t="s">
        <v>1304</v>
      </c>
      <c r="D372" s="26">
        <v>4</v>
      </c>
      <c r="E372" s="17" t="s">
        <v>1322</v>
      </c>
      <c r="F372" s="24">
        <v>367</v>
      </c>
      <c r="G372" s="24"/>
      <c r="H372" s="24"/>
      <c r="I372" s="26" t="s">
        <v>854</v>
      </c>
      <c r="J372" s="26" t="s">
        <v>1323</v>
      </c>
      <c r="K372" s="34" t="s">
        <v>1323</v>
      </c>
    </row>
    <row r="373" spans="1:11" ht="15.75" thickBot="1" x14ac:dyDescent="0.3">
      <c r="A373" s="32" t="s">
        <v>851</v>
      </c>
      <c r="B373" s="24" t="s">
        <v>324</v>
      </c>
      <c r="C373" s="26" t="s">
        <v>1304</v>
      </c>
      <c r="D373" s="26">
        <v>5</v>
      </c>
      <c r="E373" s="17" t="s">
        <v>1324</v>
      </c>
      <c r="F373" s="24">
        <v>467</v>
      </c>
      <c r="G373" s="24"/>
      <c r="H373" s="24"/>
      <c r="I373" s="26" t="s">
        <v>854</v>
      </c>
      <c r="J373" s="26" t="s">
        <v>854</v>
      </c>
      <c r="K373" s="34" t="s">
        <v>1325</v>
      </c>
    </row>
    <row r="374" spans="1:11" ht="15.75" thickBot="1" x14ac:dyDescent="0.3">
      <c r="A374" s="32" t="s">
        <v>851</v>
      </c>
      <c r="B374" s="24" t="s">
        <v>324</v>
      </c>
      <c r="C374" s="26" t="s">
        <v>1304</v>
      </c>
      <c r="D374" s="26">
        <v>5</v>
      </c>
      <c r="E374" s="17" t="s">
        <v>1326</v>
      </c>
      <c r="F374" s="24">
        <v>4918</v>
      </c>
      <c r="G374" s="24"/>
      <c r="H374" s="24"/>
      <c r="I374" s="26" t="s">
        <v>854</v>
      </c>
      <c r="J374" s="26" t="s">
        <v>854</v>
      </c>
      <c r="K374" s="34" t="s">
        <v>1325</v>
      </c>
    </row>
    <row r="375" spans="1:11" ht="15.75" thickBot="1" x14ac:dyDescent="0.3">
      <c r="A375" s="32" t="s">
        <v>851</v>
      </c>
      <c r="B375" s="24" t="s">
        <v>324</v>
      </c>
      <c r="C375" s="26" t="s">
        <v>1304</v>
      </c>
      <c r="D375" s="26">
        <v>5</v>
      </c>
      <c r="E375" s="17" t="s">
        <v>1327</v>
      </c>
      <c r="F375" s="24">
        <v>355</v>
      </c>
      <c r="G375" s="24"/>
      <c r="H375" s="24"/>
      <c r="I375" s="26" t="s">
        <v>854</v>
      </c>
      <c r="J375" s="26" t="s">
        <v>854</v>
      </c>
      <c r="K375" s="34" t="s">
        <v>1325</v>
      </c>
    </row>
    <row r="376" spans="1:11" ht="15.75" thickBot="1" x14ac:dyDescent="0.3">
      <c r="A376" s="32" t="s">
        <v>851</v>
      </c>
      <c r="B376" s="24" t="s">
        <v>324</v>
      </c>
      <c r="C376" s="26" t="s">
        <v>1304</v>
      </c>
      <c r="D376" s="26">
        <v>5</v>
      </c>
      <c r="E376" s="17" t="s">
        <v>1328</v>
      </c>
      <c r="F376" s="24">
        <v>364</v>
      </c>
      <c r="G376" s="24"/>
      <c r="H376" s="24"/>
      <c r="I376" s="26" t="s">
        <v>854</v>
      </c>
      <c r="J376" s="26" t="s">
        <v>854</v>
      </c>
      <c r="K376" s="34" t="s">
        <v>1325</v>
      </c>
    </row>
    <row r="377" spans="1:11" ht="15.75" thickBot="1" x14ac:dyDescent="0.3">
      <c r="A377" s="32" t="s">
        <v>851</v>
      </c>
      <c r="B377" s="24" t="s">
        <v>324</v>
      </c>
      <c r="C377" s="26" t="s">
        <v>1304</v>
      </c>
      <c r="D377" s="26">
        <v>5</v>
      </c>
      <c r="E377" s="17" t="s">
        <v>1329</v>
      </c>
      <c r="F377" s="26">
        <v>305</v>
      </c>
      <c r="G377" s="26"/>
      <c r="H377" s="26"/>
      <c r="I377" s="26" t="s">
        <v>854</v>
      </c>
      <c r="J377" s="26" t="s">
        <v>1330</v>
      </c>
      <c r="K377" s="34" t="s">
        <v>1331</v>
      </c>
    </row>
    <row r="378" spans="1:11" ht="15.75" thickBot="1" x14ac:dyDescent="0.3">
      <c r="A378" s="32" t="s">
        <v>851</v>
      </c>
      <c r="B378" s="24" t="s">
        <v>324</v>
      </c>
      <c r="C378" s="26" t="s">
        <v>1304</v>
      </c>
      <c r="D378" s="26">
        <v>6</v>
      </c>
      <c r="E378" s="17" t="s">
        <v>1332</v>
      </c>
      <c r="F378" s="24">
        <v>331</v>
      </c>
      <c r="G378" s="24"/>
      <c r="H378" s="24"/>
      <c r="I378" s="26" t="s">
        <v>854</v>
      </c>
      <c r="J378" s="26" t="s">
        <v>1330</v>
      </c>
      <c r="K378" s="34" t="s">
        <v>1331</v>
      </c>
    </row>
    <row r="379" spans="1:11" ht="15.75" thickBot="1" x14ac:dyDescent="0.3">
      <c r="A379" s="32" t="s">
        <v>851</v>
      </c>
      <c r="B379" s="24" t="s">
        <v>324</v>
      </c>
      <c r="C379" s="26" t="s">
        <v>1304</v>
      </c>
      <c r="D379" s="26">
        <v>6</v>
      </c>
      <c r="E379" s="17" t="s">
        <v>1333</v>
      </c>
      <c r="F379" s="24">
        <v>430</v>
      </c>
      <c r="G379" s="24"/>
      <c r="H379" s="24"/>
      <c r="I379" s="26" t="s">
        <v>854</v>
      </c>
      <c r="J379" s="26" t="s">
        <v>1330</v>
      </c>
      <c r="K379" s="34" t="s">
        <v>1334</v>
      </c>
    </row>
    <row r="380" spans="1:11" ht="15.75" thickBot="1" x14ac:dyDescent="0.3">
      <c r="A380" s="32" t="s">
        <v>851</v>
      </c>
      <c r="B380" s="24" t="s">
        <v>324</v>
      </c>
      <c r="C380" s="26" t="s">
        <v>1304</v>
      </c>
      <c r="D380" s="26">
        <v>6</v>
      </c>
      <c r="E380" s="17" t="s">
        <v>1335</v>
      </c>
      <c r="F380" s="24">
        <v>417</v>
      </c>
      <c r="G380" s="24"/>
      <c r="H380" s="24"/>
      <c r="I380" s="26" t="s">
        <v>854</v>
      </c>
      <c r="J380" s="26" t="s">
        <v>1330</v>
      </c>
      <c r="K380" s="34" t="s">
        <v>1330</v>
      </c>
    </row>
    <row r="381" spans="1:11" ht="15.75" thickBot="1" x14ac:dyDescent="0.3">
      <c r="A381" s="32" t="s">
        <v>851</v>
      </c>
      <c r="B381" s="24" t="s">
        <v>324</v>
      </c>
      <c r="C381" s="26" t="s">
        <v>1304</v>
      </c>
      <c r="D381" s="26">
        <v>6</v>
      </c>
      <c r="E381" s="17" t="s">
        <v>1336</v>
      </c>
      <c r="F381" s="24">
        <v>6871</v>
      </c>
      <c r="G381" s="24"/>
      <c r="H381" s="24"/>
      <c r="I381" s="26" t="s">
        <v>854</v>
      </c>
      <c r="J381" s="26" t="s">
        <v>1330</v>
      </c>
      <c r="K381" s="34" t="s">
        <v>1330</v>
      </c>
    </row>
    <row r="382" spans="1:11" ht="15.75" thickBot="1" x14ac:dyDescent="0.3">
      <c r="A382" s="32" t="s">
        <v>851</v>
      </c>
      <c r="B382" s="24" t="s">
        <v>324</v>
      </c>
      <c r="C382" s="26" t="s">
        <v>1337</v>
      </c>
      <c r="D382" s="26">
        <v>1</v>
      </c>
      <c r="E382" s="36" t="s">
        <v>1338</v>
      </c>
      <c r="F382" s="24">
        <v>450</v>
      </c>
      <c r="G382" s="24"/>
      <c r="H382" s="24"/>
      <c r="I382" s="26" t="s">
        <v>854</v>
      </c>
      <c r="J382" s="26" t="s">
        <v>1339</v>
      </c>
      <c r="K382" s="34" t="s">
        <v>1233</v>
      </c>
    </row>
    <row r="383" spans="1:11" ht="15.75" thickBot="1" x14ac:dyDescent="0.3">
      <c r="A383" s="32" t="s">
        <v>851</v>
      </c>
      <c r="B383" s="24" t="s">
        <v>324</v>
      </c>
      <c r="C383" s="26" t="s">
        <v>1337</v>
      </c>
      <c r="D383" s="26">
        <v>2</v>
      </c>
      <c r="E383" s="25" t="s">
        <v>1340</v>
      </c>
      <c r="F383" s="24">
        <v>5543</v>
      </c>
      <c r="G383" s="24"/>
      <c r="H383" s="24"/>
      <c r="I383" s="26" t="s">
        <v>854</v>
      </c>
      <c r="J383" s="26" t="s">
        <v>1339</v>
      </c>
      <c r="K383" s="34" t="s">
        <v>1341</v>
      </c>
    </row>
    <row r="384" spans="1:11" ht="15.75" thickBot="1" x14ac:dyDescent="0.3">
      <c r="A384" s="32" t="s">
        <v>851</v>
      </c>
      <c r="B384" s="24" t="s">
        <v>324</v>
      </c>
      <c r="C384" s="26" t="s">
        <v>1337</v>
      </c>
      <c r="D384" s="26">
        <v>2</v>
      </c>
      <c r="E384" s="25" t="s">
        <v>1342</v>
      </c>
      <c r="F384" s="24">
        <v>419</v>
      </c>
      <c r="G384" s="24"/>
      <c r="H384" s="24"/>
      <c r="I384" s="26" t="s">
        <v>854</v>
      </c>
      <c r="J384" s="26" t="s">
        <v>1339</v>
      </c>
      <c r="K384" s="34" t="s">
        <v>1343</v>
      </c>
    </row>
    <row r="385" spans="1:11" ht="15.75" thickBot="1" x14ac:dyDescent="0.3">
      <c r="A385" s="32" t="s">
        <v>851</v>
      </c>
      <c r="B385" s="24" t="s">
        <v>324</v>
      </c>
      <c r="C385" s="26" t="s">
        <v>1337</v>
      </c>
      <c r="D385" s="26">
        <v>3</v>
      </c>
      <c r="E385" s="25" t="s">
        <v>1344</v>
      </c>
      <c r="F385" s="24">
        <v>385</v>
      </c>
      <c r="G385" s="24"/>
      <c r="H385" s="24"/>
      <c r="I385" s="26" t="s">
        <v>854</v>
      </c>
      <c r="J385" s="26" t="s">
        <v>1345</v>
      </c>
      <c r="K385" s="34" t="s">
        <v>1221</v>
      </c>
    </row>
    <row r="386" spans="1:11" ht="15.75" thickBot="1" x14ac:dyDescent="0.3">
      <c r="A386" s="32" t="s">
        <v>851</v>
      </c>
      <c r="B386" s="24" t="s">
        <v>324</v>
      </c>
      <c r="C386" s="26" t="s">
        <v>1337</v>
      </c>
      <c r="D386" s="26">
        <v>3</v>
      </c>
      <c r="E386" s="25" t="s">
        <v>1346</v>
      </c>
      <c r="F386" s="24">
        <v>5642</v>
      </c>
      <c r="G386" s="24"/>
      <c r="H386" s="24"/>
      <c r="I386" s="26" t="s">
        <v>854</v>
      </c>
      <c r="J386" s="26" t="s">
        <v>1345</v>
      </c>
      <c r="K386" s="34" t="s">
        <v>1010</v>
      </c>
    </row>
    <row r="387" spans="1:11" ht="15.75" thickBot="1" x14ac:dyDescent="0.3">
      <c r="A387" s="32" t="s">
        <v>851</v>
      </c>
      <c r="B387" s="24" t="s">
        <v>324</v>
      </c>
      <c r="C387" s="26" t="s">
        <v>1337</v>
      </c>
      <c r="D387" s="26">
        <v>4</v>
      </c>
      <c r="E387" s="17" t="s">
        <v>1347</v>
      </c>
      <c r="F387" s="24">
        <v>326</v>
      </c>
      <c r="G387" s="24"/>
      <c r="H387" s="24"/>
      <c r="I387" s="26" t="s">
        <v>854</v>
      </c>
      <c r="J387" s="26" t="s">
        <v>1348</v>
      </c>
      <c r="K387" s="34" t="s">
        <v>1349</v>
      </c>
    </row>
    <row r="388" spans="1:11" ht="15.75" thickBot="1" x14ac:dyDescent="0.3">
      <c r="A388" s="32" t="s">
        <v>851</v>
      </c>
      <c r="B388" s="24" t="s">
        <v>324</v>
      </c>
      <c r="C388" s="26" t="s">
        <v>1337</v>
      </c>
      <c r="D388" s="26">
        <v>4</v>
      </c>
      <c r="E388" s="17" t="s">
        <v>1350</v>
      </c>
      <c r="F388" s="24">
        <v>420</v>
      </c>
      <c r="G388" s="24"/>
      <c r="H388" s="24"/>
      <c r="I388" s="26" t="s">
        <v>854</v>
      </c>
      <c r="J388" s="26" t="s">
        <v>1348</v>
      </c>
      <c r="K388" s="34" t="s">
        <v>1351</v>
      </c>
    </row>
    <row r="389" spans="1:11" ht="15.75" thickBot="1" x14ac:dyDescent="0.3">
      <c r="A389" s="32" t="s">
        <v>851</v>
      </c>
      <c r="B389" s="24" t="s">
        <v>324</v>
      </c>
      <c r="C389" s="26" t="s">
        <v>1337</v>
      </c>
      <c r="D389" s="26">
        <v>4</v>
      </c>
      <c r="E389" s="17" t="s">
        <v>1352</v>
      </c>
      <c r="F389" s="24">
        <v>372</v>
      </c>
      <c r="G389" s="24"/>
      <c r="H389" s="24"/>
      <c r="I389" s="26" t="s">
        <v>854</v>
      </c>
      <c r="J389" s="26" t="s">
        <v>1348</v>
      </c>
      <c r="K389" s="34" t="s">
        <v>1286</v>
      </c>
    </row>
    <row r="390" spans="1:11" ht="15.75" thickBot="1" x14ac:dyDescent="0.3">
      <c r="A390" s="32" t="s">
        <v>851</v>
      </c>
      <c r="B390" s="24" t="s">
        <v>324</v>
      </c>
      <c r="C390" s="26" t="s">
        <v>1337</v>
      </c>
      <c r="D390" s="26">
        <v>4</v>
      </c>
      <c r="E390" s="17" t="s">
        <v>1353</v>
      </c>
      <c r="F390" s="24">
        <v>362</v>
      </c>
      <c r="G390" s="24"/>
      <c r="H390" s="24"/>
      <c r="I390" s="26" t="s">
        <v>854</v>
      </c>
      <c r="J390" s="26" t="s">
        <v>1348</v>
      </c>
      <c r="K390" s="34" t="s">
        <v>1286</v>
      </c>
    </row>
    <row r="391" spans="1:11" ht="15.75" thickBot="1" x14ac:dyDescent="0.3">
      <c r="A391" s="32" t="s">
        <v>851</v>
      </c>
      <c r="B391" s="24" t="s">
        <v>324</v>
      </c>
      <c r="C391" s="26" t="s">
        <v>1337</v>
      </c>
      <c r="D391" s="26">
        <v>5</v>
      </c>
      <c r="E391" s="17" t="s">
        <v>1354</v>
      </c>
      <c r="F391" s="24">
        <v>402</v>
      </c>
      <c r="G391" s="24"/>
      <c r="H391" s="24"/>
      <c r="I391" s="26" t="s">
        <v>854</v>
      </c>
      <c r="J391" s="26" t="s">
        <v>1355</v>
      </c>
      <c r="K391" s="34" t="s">
        <v>1356</v>
      </c>
    </row>
    <row r="392" spans="1:11" ht="15.75" thickBot="1" x14ac:dyDescent="0.3">
      <c r="A392" s="32" t="s">
        <v>851</v>
      </c>
      <c r="B392" s="24" t="s">
        <v>324</v>
      </c>
      <c r="C392" s="26" t="s">
        <v>1337</v>
      </c>
      <c r="D392" s="26">
        <v>6</v>
      </c>
      <c r="E392" s="17" t="s">
        <v>1357</v>
      </c>
      <c r="F392" s="24">
        <v>5323</v>
      </c>
      <c r="G392" s="24"/>
      <c r="H392" s="24"/>
      <c r="I392" s="26" t="s">
        <v>854</v>
      </c>
      <c r="J392" s="26" t="s">
        <v>1358</v>
      </c>
      <c r="K392" s="34" t="s">
        <v>1359</v>
      </c>
    </row>
    <row r="393" spans="1:11" ht="15.75" thickBot="1" x14ac:dyDescent="0.3">
      <c r="A393" s="32" t="s">
        <v>851</v>
      </c>
      <c r="B393" s="24" t="s">
        <v>324</v>
      </c>
      <c r="C393" s="26" t="s">
        <v>1337</v>
      </c>
      <c r="D393" s="26">
        <v>6</v>
      </c>
      <c r="E393" s="17" t="s">
        <v>1360</v>
      </c>
      <c r="F393" s="24">
        <v>440</v>
      </c>
      <c r="G393" s="24"/>
      <c r="H393" s="24"/>
      <c r="I393" s="26" t="s">
        <v>854</v>
      </c>
      <c r="J393" s="26" t="s">
        <v>1358</v>
      </c>
      <c r="K393" s="34" t="s">
        <v>1272</v>
      </c>
    </row>
    <row r="394" spans="1:11" ht="15.75" thickBot="1" x14ac:dyDescent="0.3">
      <c r="A394" s="32" t="s">
        <v>851</v>
      </c>
      <c r="B394" s="24" t="s">
        <v>324</v>
      </c>
      <c r="C394" s="26" t="s">
        <v>1361</v>
      </c>
      <c r="D394" s="26">
        <v>1</v>
      </c>
      <c r="E394" s="36" t="s">
        <v>1362</v>
      </c>
      <c r="F394" s="24">
        <v>448</v>
      </c>
      <c r="G394" s="24"/>
      <c r="H394" s="24"/>
      <c r="I394" s="26" t="s">
        <v>854</v>
      </c>
      <c r="J394" s="26" t="s">
        <v>854</v>
      </c>
      <c r="K394" s="34" t="s">
        <v>1363</v>
      </c>
    </row>
    <row r="395" spans="1:11" ht="15.75" thickBot="1" x14ac:dyDescent="0.3">
      <c r="A395" s="32" t="s">
        <v>851</v>
      </c>
      <c r="B395" s="24" t="s">
        <v>324</v>
      </c>
      <c r="C395" s="26" t="s">
        <v>1361</v>
      </c>
      <c r="D395" s="26">
        <v>1</v>
      </c>
      <c r="E395" s="36" t="s">
        <v>1364</v>
      </c>
      <c r="F395" s="24">
        <v>449</v>
      </c>
      <c r="G395" s="24"/>
      <c r="H395" s="24"/>
      <c r="I395" s="26" t="s">
        <v>854</v>
      </c>
      <c r="J395" s="26" t="s">
        <v>854</v>
      </c>
      <c r="K395" s="34" t="s">
        <v>1363</v>
      </c>
    </row>
    <row r="396" spans="1:11" ht="15.75" thickBot="1" x14ac:dyDescent="0.3">
      <c r="A396" s="32" t="s">
        <v>851</v>
      </c>
      <c r="B396" s="24" t="s">
        <v>324</v>
      </c>
      <c r="C396" s="26" t="s">
        <v>1361</v>
      </c>
      <c r="D396" s="26">
        <v>2</v>
      </c>
      <c r="E396" s="25" t="s">
        <v>1365</v>
      </c>
      <c r="F396" s="24">
        <v>399</v>
      </c>
      <c r="G396" s="24"/>
      <c r="H396" s="24"/>
      <c r="I396" s="26" t="s">
        <v>854</v>
      </c>
      <c r="J396" s="26" t="s">
        <v>854</v>
      </c>
      <c r="K396" s="34" t="s">
        <v>1366</v>
      </c>
    </row>
    <row r="397" spans="1:11" ht="15.75" thickBot="1" x14ac:dyDescent="0.3">
      <c r="A397" s="32" t="s">
        <v>851</v>
      </c>
      <c r="B397" s="24" t="s">
        <v>324</v>
      </c>
      <c r="C397" s="26" t="s">
        <v>1361</v>
      </c>
      <c r="D397" s="26">
        <v>2</v>
      </c>
      <c r="E397" s="25" t="s">
        <v>1367</v>
      </c>
      <c r="F397" s="24">
        <v>5542</v>
      </c>
      <c r="G397" s="24"/>
      <c r="H397" s="24"/>
      <c r="I397" s="26" t="s">
        <v>854</v>
      </c>
      <c r="J397" s="26" t="s">
        <v>854</v>
      </c>
      <c r="K397" s="34" t="s">
        <v>1366</v>
      </c>
    </row>
    <row r="398" spans="1:11" ht="15.75" thickBot="1" x14ac:dyDescent="0.3">
      <c r="A398" s="32" t="s">
        <v>851</v>
      </c>
      <c r="B398" s="24" t="s">
        <v>324</v>
      </c>
      <c r="C398" s="26" t="s">
        <v>1361</v>
      </c>
      <c r="D398" s="26">
        <v>2</v>
      </c>
      <c r="E398" s="25" t="s">
        <v>1368</v>
      </c>
      <c r="F398" s="24">
        <v>468</v>
      </c>
      <c r="G398" s="24"/>
      <c r="H398" s="24"/>
      <c r="I398" s="26" t="s">
        <v>854</v>
      </c>
      <c r="J398" s="26" t="s">
        <v>854</v>
      </c>
      <c r="K398" s="34" t="s">
        <v>1366</v>
      </c>
    </row>
    <row r="399" spans="1:11" ht="15.75" thickBot="1" x14ac:dyDescent="0.3">
      <c r="A399" s="32" t="s">
        <v>851</v>
      </c>
      <c r="B399" s="24" t="s">
        <v>324</v>
      </c>
      <c r="C399" s="26" t="s">
        <v>1361</v>
      </c>
      <c r="D399" s="26">
        <v>3</v>
      </c>
      <c r="E399" s="25" t="s">
        <v>1369</v>
      </c>
      <c r="F399" s="24">
        <v>424</v>
      </c>
      <c r="G399" s="24"/>
      <c r="H399" s="24"/>
      <c r="I399" s="26" t="s">
        <v>854</v>
      </c>
      <c r="J399" s="26" t="s">
        <v>1370</v>
      </c>
      <c r="K399" s="34" t="s">
        <v>1218</v>
      </c>
    </row>
    <row r="400" spans="1:11" ht="15.75" thickBot="1" x14ac:dyDescent="0.3">
      <c r="A400" s="32" t="s">
        <v>851</v>
      </c>
      <c r="B400" s="24" t="s">
        <v>324</v>
      </c>
      <c r="C400" s="26" t="s">
        <v>1361</v>
      </c>
      <c r="D400" s="26">
        <v>4</v>
      </c>
      <c r="E400" s="17" t="s">
        <v>1371</v>
      </c>
      <c r="F400" s="24">
        <v>304</v>
      </c>
      <c r="G400" s="24"/>
      <c r="H400" s="24"/>
      <c r="I400" s="26" t="s">
        <v>854</v>
      </c>
      <c r="J400" s="26" t="s">
        <v>1372</v>
      </c>
      <c r="K400" s="34" t="s">
        <v>1372</v>
      </c>
    </row>
    <row r="401" spans="1:11" ht="15.75" thickBot="1" x14ac:dyDescent="0.3">
      <c r="A401" s="32" t="s">
        <v>851</v>
      </c>
      <c r="B401" s="24" t="s">
        <v>324</v>
      </c>
      <c r="C401" s="26" t="s">
        <v>1361</v>
      </c>
      <c r="D401" s="26">
        <v>5</v>
      </c>
      <c r="E401" s="17" t="s">
        <v>1373</v>
      </c>
      <c r="F401" s="24">
        <v>6095</v>
      </c>
      <c r="G401" s="24"/>
      <c r="H401" s="24"/>
      <c r="I401" s="26" t="s">
        <v>854</v>
      </c>
      <c r="J401" s="26" t="s">
        <v>854</v>
      </c>
      <c r="K401" s="34" t="s">
        <v>1374</v>
      </c>
    </row>
    <row r="402" spans="1:11" ht="15.75" thickBot="1" x14ac:dyDescent="0.3">
      <c r="A402" s="32" t="s">
        <v>851</v>
      </c>
      <c r="B402" s="24" t="s">
        <v>324</v>
      </c>
      <c r="C402" s="26" t="s">
        <v>1375</v>
      </c>
      <c r="D402" s="26">
        <v>1</v>
      </c>
      <c r="E402" s="36" t="s">
        <v>1376</v>
      </c>
      <c r="F402" s="24">
        <v>5811</v>
      </c>
      <c r="G402" s="24"/>
      <c r="H402" s="24"/>
      <c r="I402" s="26" t="s">
        <v>1002</v>
      </c>
      <c r="J402" s="26" t="s">
        <v>1375</v>
      </c>
      <c r="K402" s="34" t="s">
        <v>1375</v>
      </c>
    </row>
    <row r="403" spans="1:11" ht="15.75" thickBot="1" x14ac:dyDescent="0.3">
      <c r="A403" s="32" t="s">
        <v>851</v>
      </c>
      <c r="B403" s="24" t="s">
        <v>324</v>
      </c>
      <c r="C403" s="26" t="s">
        <v>1375</v>
      </c>
      <c r="D403" s="26">
        <v>5</v>
      </c>
      <c r="E403" s="17" t="s">
        <v>1377</v>
      </c>
      <c r="F403" s="24">
        <v>2522</v>
      </c>
      <c r="G403" s="24"/>
      <c r="H403" s="24"/>
      <c r="I403" s="26" t="s">
        <v>1002</v>
      </c>
      <c r="J403" s="26" t="s">
        <v>1378</v>
      </c>
      <c r="K403" s="34" t="s">
        <v>1379</v>
      </c>
    </row>
    <row r="404" spans="1:11" ht="15.75" thickBot="1" x14ac:dyDescent="0.3">
      <c r="A404" s="32" t="s">
        <v>851</v>
      </c>
      <c r="B404" s="24" t="s">
        <v>324</v>
      </c>
      <c r="C404" s="26" t="s">
        <v>1137</v>
      </c>
      <c r="D404" s="26">
        <v>2</v>
      </c>
      <c r="E404" s="25" t="s">
        <v>1380</v>
      </c>
      <c r="F404" s="24">
        <v>2056</v>
      </c>
      <c r="G404" s="24"/>
      <c r="H404" s="24"/>
      <c r="I404" s="26" t="s">
        <v>1142</v>
      </c>
      <c r="J404" s="26" t="s">
        <v>1137</v>
      </c>
      <c r="K404" s="34" t="s">
        <v>1137</v>
      </c>
    </row>
    <row r="405" spans="1:11" ht="15.75" thickBot="1" x14ac:dyDescent="0.3">
      <c r="A405" s="32" t="s">
        <v>851</v>
      </c>
      <c r="B405" s="24" t="s">
        <v>325</v>
      </c>
      <c r="C405" s="26" t="s">
        <v>852</v>
      </c>
      <c r="D405" s="26">
        <v>1</v>
      </c>
      <c r="E405" s="17" t="s">
        <v>1381</v>
      </c>
      <c r="F405" s="24">
        <v>6026</v>
      </c>
      <c r="G405" s="24"/>
      <c r="H405" s="24"/>
      <c r="I405" s="26" t="s">
        <v>859</v>
      </c>
      <c r="J405" s="26" t="s">
        <v>1382</v>
      </c>
      <c r="K405" s="34" t="s">
        <v>1382</v>
      </c>
    </row>
    <row r="406" spans="1:11" ht="15.75" thickBot="1" x14ac:dyDescent="0.3">
      <c r="A406" s="32" t="s">
        <v>851</v>
      </c>
      <c r="B406" s="24" t="s">
        <v>325</v>
      </c>
      <c r="C406" s="26" t="s">
        <v>852</v>
      </c>
      <c r="D406" s="26">
        <v>1</v>
      </c>
      <c r="E406" s="17" t="s">
        <v>1383</v>
      </c>
      <c r="F406" s="24">
        <v>5736</v>
      </c>
      <c r="G406" s="24"/>
      <c r="H406" s="24"/>
      <c r="I406" s="26" t="s">
        <v>859</v>
      </c>
      <c r="J406" s="26" t="s">
        <v>1382</v>
      </c>
      <c r="K406" s="34" t="s">
        <v>1382</v>
      </c>
    </row>
    <row r="407" spans="1:11" ht="15.75" thickBot="1" x14ac:dyDescent="0.3">
      <c r="A407" s="32" t="s">
        <v>851</v>
      </c>
      <c r="B407" s="24" t="s">
        <v>325</v>
      </c>
      <c r="C407" s="26" t="s">
        <v>852</v>
      </c>
      <c r="D407" s="26">
        <v>1</v>
      </c>
      <c r="E407" s="17" t="s">
        <v>1384</v>
      </c>
      <c r="F407" s="24">
        <v>3721</v>
      </c>
      <c r="G407" s="24"/>
      <c r="H407" s="24"/>
      <c r="I407" s="26" t="s">
        <v>854</v>
      </c>
      <c r="J407" s="26" t="s">
        <v>1385</v>
      </c>
      <c r="K407" s="34" t="s">
        <v>1386</v>
      </c>
    </row>
    <row r="408" spans="1:11" ht="15.75" thickBot="1" x14ac:dyDescent="0.3">
      <c r="A408" s="32" t="s">
        <v>851</v>
      </c>
      <c r="B408" s="24" t="s">
        <v>325</v>
      </c>
      <c r="C408" s="26" t="s">
        <v>852</v>
      </c>
      <c r="D408" s="26">
        <v>1</v>
      </c>
      <c r="E408" s="17" t="s">
        <v>1387</v>
      </c>
      <c r="F408" s="24">
        <v>3700</v>
      </c>
      <c r="G408" s="24"/>
      <c r="H408" s="24"/>
      <c r="I408" s="26" t="s">
        <v>859</v>
      </c>
      <c r="J408" s="26" t="s">
        <v>1382</v>
      </c>
      <c r="K408" s="34" t="s">
        <v>1382</v>
      </c>
    </row>
    <row r="409" spans="1:11" ht="15.75" thickBot="1" x14ac:dyDescent="0.3">
      <c r="A409" s="32" t="s">
        <v>851</v>
      </c>
      <c r="B409" s="24" t="s">
        <v>325</v>
      </c>
      <c r="C409" s="26" t="s">
        <v>852</v>
      </c>
      <c r="D409" s="26">
        <v>1</v>
      </c>
      <c r="E409" s="17" t="s">
        <v>1388</v>
      </c>
      <c r="F409" s="24">
        <v>3749</v>
      </c>
      <c r="G409" s="24"/>
      <c r="H409" s="24"/>
      <c r="I409" s="26" t="s">
        <v>859</v>
      </c>
      <c r="J409" s="26" t="s">
        <v>1382</v>
      </c>
      <c r="K409" s="34" t="s">
        <v>1389</v>
      </c>
    </row>
    <row r="410" spans="1:11" ht="15.75" thickBot="1" x14ac:dyDescent="0.3">
      <c r="A410" s="32" t="s">
        <v>851</v>
      </c>
      <c r="B410" s="24" t="s">
        <v>325</v>
      </c>
      <c r="C410" s="26" t="s">
        <v>852</v>
      </c>
      <c r="D410" s="26">
        <v>1</v>
      </c>
      <c r="E410" s="17" t="s">
        <v>1390</v>
      </c>
      <c r="F410" s="24">
        <v>3751</v>
      </c>
      <c r="G410" s="24"/>
      <c r="H410" s="24"/>
      <c r="I410" s="26" t="s">
        <v>859</v>
      </c>
      <c r="J410" s="26" t="s">
        <v>1382</v>
      </c>
      <c r="K410" s="34" t="s">
        <v>1382</v>
      </c>
    </row>
    <row r="411" spans="1:11" ht="15.75" thickBot="1" x14ac:dyDescent="0.3">
      <c r="A411" s="32" t="s">
        <v>851</v>
      </c>
      <c r="B411" s="24" t="s">
        <v>325</v>
      </c>
      <c r="C411" s="26" t="s">
        <v>852</v>
      </c>
      <c r="D411" s="26">
        <v>1</v>
      </c>
      <c r="E411" s="17" t="s">
        <v>1391</v>
      </c>
      <c r="F411" s="24">
        <v>3772</v>
      </c>
      <c r="G411" s="24"/>
      <c r="H411" s="24"/>
      <c r="I411" s="26" t="s">
        <v>859</v>
      </c>
      <c r="J411" s="26" t="s">
        <v>1382</v>
      </c>
      <c r="K411" s="34" t="s">
        <v>1382</v>
      </c>
    </row>
    <row r="412" spans="1:11" ht="15.75" thickBot="1" x14ac:dyDescent="0.3">
      <c r="A412" s="32" t="s">
        <v>851</v>
      </c>
      <c r="B412" s="24" t="s">
        <v>325</v>
      </c>
      <c r="C412" s="26" t="s">
        <v>852</v>
      </c>
      <c r="D412" s="26">
        <v>1</v>
      </c>
      <c r="E412" s="17" t="s">
        <v>1392</v>
      </c>
      <c r="F412" s="24">
        <v>3725</v>
      </c>
      <c r="G412" s="24"/>
      <c r="H412" s="24"/>
      <c r="I412" s="26" t="s">
        <v>859</v>
      </c>
      <c r="J412" s="26" t="s">
        <v>1382</v>
      </c>
      <c r="K412" s="34" t="s">
        <v>1389</v>
      </c>
    </row>
    <row r="413" spans="1:11" ht="15.75" thickBot="1" x14ac:dyDescent="0.3">
      <c r="A413" s="32" t="s">
        <v>851</v>
      </c>
      <c r="B413" s="24" t="s">
        <v>325</v>
      </c>
      <c r="C413" s="26" t="s">
        <v>852</v>
      </c>
      <c r="D413" s="26">
        <v>1</v>
      </c>
      <c r="E413" s="17" t="s">
        <v>1393</v>
      </c>
      <c r="F413" s="24">
        <v>3786</v>
      </c>
      <c r="G413" s="24"/>
      <c r="H413" s="24"/>
      <c r="I413" s="26" t="s">
        <v>854</v>
      </c>
      <c r="J413" s="26" t="s">
        <v>1394</v>
      </c>
      <c r="K413" s="34" t="s">
        <v>1395</v>
      </c>
    </row>
    <row r="414" spans="1:11" ht="15.75" thickBot="1" x14ac:dyDescent="0.3">
      <c r="A414" s="32" t="s">
        <v>851</v>
      </c>
      <c r="B414" s="24" t="s">
        <v>325</v>
      </c>
      <c r="C414" s="26" t="s">
        <v>852</v>
      </c>
      <c r="D414" s="26">
        <v>1</v>
      </c>
      <c r="E414" s="17" t="s">
        <v>1396</v>
      </c>
      <c r="F414" s="24">
        <v>4805</v>
      </c>
      <c r="G414" s="24"/>
      <c r="H414" s="24"/>
      <c r="I414" s="26" t="s">
        <v>859</v>
      </c>
      <c r="J414" s="26" t="s">
        <v>1382</v>
      </c>
      <c r="K414" s="34" t="s">
        <v>1382</v>
      </c>
    </row>
    <row r="415" spans="1:11" ht="15.75" thickBot="1" x14ac:dyDescent="0.3">
      <c r="A415" s="32" t="s">
        <v>851</v>
      </c>
      <c r="B415" s="24" t="s">
        <v>325</v>
      </c>
      <c r="C415" s="26" t="s">
        <v>852</v>
      </c>
      <c r="D415" s="26">
        <v>1</v>
      </c>
      <c r="E415" s="17" t="s">
        <v>1397</v>
      </c>
      <c r="F415" s="24">
        <v>3765</v>
      </c>
      <c r="G415" s="24"/>
      <c r="H415" s="24"/>
      <c r="I415" s="26" t="s">
        <v>859</v>
      </c>
      <c r="J415" s="26" t="s">
        <v>1382</v>
      </c>
      <c r="K415" s="34" t="s">
        <v>1382</v>
      </c>
    </row>
    <row r="416" spans="1:11" ht="15.75" thickBot="1" x14ac:dyDescent="0.3">
      <c r="A416" s="32" t="s">
        <v>851</v>
      </c>
      <c r="B416" s="24" t="s">
        <v>325</v>
      </c>
      <c r="C416" s="26" t="s">
        <v>852</v>
      </c>
      <c r="D416" s="26">
        <v>1</v>
      </c>
      <c r="E416" s="17" t="s">
        <v>1398</v>
      </c>
      <c r="F416" s="24">
        <v>3781</v>
      </c>
      <c r="G416" s="24"/>
      <c r="H416" s="24"/>
      <c r="I416" s="26" t="s">
        <v>859</v>
      </c>
      <c r="J416" s="26" t="s">
        <v>1382</v>
      </c>
      <c r="K416" s="34" t="s">
        <v>1389</v>
      </c>
    </row>
    <row r="417" spans="1:11" ht="15.75" thickBot="1" x14ac:dyDescent="0.3">
      <c r="A417" s="32" t="s">
        <v>851</v>
      </c>
      <c r="B417" s="24" t="s">
        <v>325</v>
      </c>
      <c r="C417" s="26" t="s">
        <v>852</v>
      </c>
      <c r="D417" s="26">
        <v>2</v>
      </c>
      <c r="E417" s="17" t="s">
        <v>1399</v>
      </c>
      <c r="F417" s="24">
        <v>3728</v>
      </c>
      <c r="G417" s="24"/>
      <c r="H417" s="24"/>
      <c r="I417" s="26" t="s">
        <v>859</v>
      </c>
      <c r="J417" s="26" t="s">
        <v>1382</v>
      </c>
      <c r="K417" s="34" t="s">
        <v>1400</v>
      </c>
    </row>
    <row r="418" spans="1:11" ht="15.75" thickBot="1" x14ac:dyDescent="0.3">
      <c r="A418" s="32" t="s">
        <v>851</v>
      </c>
      <c r="B418" s="24" t="s">
        <v>325</v>
      </c>
      <c r="C418" s="26" t="s">
        <v>852</v>
      </c>
      <c r="D418" s="26">
        <v>2</v>
      </c>
      <c r="E418" s="17" t="s">
        <v>1401</v>
      </c>
      <c r="F418" s="24">
        <v>3791</v>
      </c>
      <c r="G418" s="24"/>
      <c r="H418" s="24"/>
      <c r="I418" s="26" t="s">
        <v>859</v>
      </c>
      <c r="J418" s="26" t="s">
        <v>1382</v>
      </c>
      <c r="K418" s="34" t="s">
        <v>1389</v>
      </c>
    </row>
    <row r="419" spans="1:11" ht="15.75" thickBot="1" x14ac:dyDescent="0.3">
      <c r="A419" s="32" t="s">
        <v>851</v>
      </c>
      <c r="B419" s="24" t="s">
        <v>325</v>
      </c>
      <c r="C419" s="26" t="s">
        <v>852</v>
      </c>
      <c r="D419" s="26">
        <v>2</v>
      </c>
      <c r="E419" s="17" t="s">
        <v>1402</v>
      </c>
      <c r="F419" s="24">
        <v>3730</v>
      </c>
      <c r="G419" s="24"/>
      <c r="H419" s="24"/>
      <c r="I419" s="26" t="s">
        <v>859</v>
      </c>
      <c r="J419" s="26" t="s">
        <v>1382</v>
      </c>
      <c r="K419" s="34" t="s">
        <v>1400</v>
      </c>
    </row>
    <row r="420" spans="1:11" ht="15.75" thickBot="1" x14ac:dyDescent="0.3">
      <c r="A420" s="32" t="s">
        <v>851</v>
      </c>
      <c r="B420" s="24" t="s">
        <v>325</v>
      </c>
      <c r="C420" s="26" t="s">
        <v>852</v>
      </c>
      <c r="D420" s="26">
        <v>2</v>
      </c>
      <c r="E420" s="17" t="s">
        <v>1403</v>
      </c>
      <c r="F420" s="24">
        <v>3732</v>
      </c>
      <c r="G420" s="24"/>
      <c r="H420" s="24"/>
      <c r="I420" s="26" t="s">
        <v>859</v>
      </c>
      <c r="J420" s="26" t="s">
        <v>1382</v>
      </c>
      <c r="K420" s="34" t="s">
        <v>1400</v>
      </c>
    </row>
    <row r="421" spans="1:11" ht="15.75" thickBot="1" x14ac:dyDescent="0.3">
      <c r="A421" s="32" t="s">
        <v>851</v>
      </c>
      <c r="B421" s="24" t="s">
        <v>325</v>
      </c>
      <c r="C421" s="26" t="s">
        <v>852</v>
      </c>
      <c r="D421" s="26">
        <v>2</v>
      </c>
      <c r="E421" s="17" t="s">
        <v>1404</v>
      </c>
      <c r="F421" s="24">
        <v>3774</v>
      </c>
      <c r="G421" s="24"/>
      <c r="H421" s="24"/>
      <c r="I421" s="26" t="s">
        <v>859</v>
      </c>
      <c r="J421" s="26" t="s">
        <v>1382</v>
      </c>
      <c r="K421" s="34" t="s">
        <v>1382</v>
      </c>
    </row>
    <row r="422" spans="1:11" ht="15.75" thickBot="1" x14ac:dyDescent="0.3">
      <c r="A422" s="32" t="s">
        <v>851</v>
      </c>
      <c r="B422" s="24" t="s">
        <v>325</v>
      </c>
      <c r="C422" s="26" t="s">
        <v>852</v>
      </c>
      <c r="D422" s="26">
        <v>2</v>
      </c>
      <c r="E422" s="17" t="s">
        <v>1405</v>
      </c>
      <c r="F422" s="24">
        <v>3752</v>
      </c>
      <c r="G422" s="24"/>
      <c r="H422" s="24"/>
      <c r="I422" s="26" t="s">
        <v>859</v>
      </c>
      <c r="J422" s="26" t="s">
        <v>1382</v>
      </c>
      <c r="K422" s="34" t="s">
        <v>1382</v>
      </c>
    </row>
    <row r="423" spans="1:11" ht="15.75" thickBot="1" x14ac:dyDescent="0.3">
      <c r="A423" s="32" t="s">
        <v>851</v>
      </c>
      <c r="B423" s="24" t="s">
        <v>325</v>
      </c>
      <c r="C423" s="26" t="s">
        <v>852</v>
      </c>
      <c r="D423" s="26">
        <v>2</v>
      </c>
      <c r="E423" s="17" t="s">
        <v>1406</v>
      </c>
      <c r="F423" s="24">
        <v>3775</v>
      </c>
      <c r="G423" s="24"/>
      <c r="H423" s="24"/>
      <c r="I423" s="26" t="s">
        <v>859</v>
      </c>
      <c r="J423" s="26" t="s">
        <v>1382</v>
      </c>
      <c r="K423" s="34" t="s">
        <v>1382</v>
      </c>
    </row>
    <row r="424" spans="1:11" ht="15.75" thickBot="1" x14ac:dyDescent="0.3">
      <c r="A424" s="32" t="s">
        <v>851</v>
      </c>
      <c r="B424" s="24" t="s">
        <v>325</v>
      </c>
      <c r="C424" s="26" t="s">
        <v>852</v>
      </c>
      <c r="D424" s="26">
        <v>2</v>
      </c>
      <c r="E424" s="17" t="s">
        <v>1407</v>
      </c>
      <c r="F424" s="24">
        <v>3753</v>
      </c>
      <c r="G424" s="24"/>
      <c r="H424" s="24"/>
      <c r="I424" s="26" t="s">
        <v>859</v>
      </c>
      <c r="J424" s="26" t="s">
        <v>1382</v>
      </c>
      <c r="K424" s="34" t="s">
        <v>1400</v>
      </c>
    </row>
    <row r="425" spans="1:11" ht="15.75" thickBot="1" x14ac:dyDescent="0.3">
      <c r="A425" s="32" t="s">
        <v>851</v>
      </c>
      <c r="B425" s="24" t="s">
        <v>325</v>
      </c>
      <c r="C425" s="26" t="s">
        <v>852</v>
      </c>
      <c r="D425" s="26">
        <v>2</v>
      </c>
      <c r="E425" s="17" t="s">
        <v>1408</v>
      </c>
      <c r="F425" s="24">
        <v>3724</v>
      </c>
      <c r="G425" s="24"/>
      <c r="H425" s="24"/>
      <c r="I425" s="26" t="s">
        <v>859</v>
      </c>
      <c r="J425" s="26" t="s">
        <v>1382</v>
      </c>
      <c r="K425" s="34" t="s">
        <v>1400</v>
      </c>
    </row>
    <row r="426" spans="1:11" ht="15.75" thickBot="1" x14ac:dyDescent="0.3">
      <c r="A426" s="32" t="s">
        <v>851</v>
      </c>
      <c r="B426" s="24" t="s">
        <v>325</v>
      </c>
      <c r="C426" s="26" t="s">
        <v>852</v>
      </c>
      <c r="D426" s="26">
        <v>2</v>
      </c>
      <c r="E426" s="17" t="s">
        <v>1409</v>
      </c>
      <c r="F426" s="24">
        <v>3777</v>
      </c>
      <c r="G426" s="24"/>
      <c r="H426" s="24"/>
      <c r="I426" s="26" t="s">
        <v>859</v>
      </c>
      <c r="J426" s="26" t="s">
        <v>1382</v>
      </c>
      <c r="K426" s="34" t="s">
        <v>1382</v>
      </c>
    </row>
    <row r="427" spans="1:11" ht="15.75" thickBot="1" x14ac:dyDescent="0.3">
      <c r="A427" s="32" t="s">
        <v>851</v>
      </c>
      <c r="B427" s="24" t="s">
        <v>325</v>
      </c>
      <c r="C427" s="26" t="s">
        <v>852</v>
      </c>
      <c r="D427" s="26">
        <v>2</v>
      </c>
      <c r="E427" s="17" t="s">
        <v>1410</v>
      </c>
      <c r="F427" s="24">
        <v>3766</v>
      </c>
      <c r="G427" s="24"/>
      <c r="H427" s="24"/>
      <c r="I427" s="26" t="s">
        <v>859</v>
      </c>
      <c r="J427" s="26" t="s">
        <v>1382</v>
      </c>
      <c r="K427" s="34" t="s">
        <v>1389</v>
      </c>
    </row>
    <row r="428" spans="1:11" ht="15.75" thickBot="1" x14ac:dyDescent="0.3">
      <c r="A428" s="32" t="s">
        <v>851</v>
      </c>
      <c r="B428" s="24" t="s">
        <v>325</v>
      </c>
      <c r="C428" s="26" t="s">
        <v>852</v>
      </c>
      <c r="D428" s="26">
        <v>2</v>
      </c>
      <c r="E428" s="17" t="s">
        <v>1411</v>
      </c>
      <c r="F428" s="24">
        <v>3790</v>
      </c>
      <c r="G428" s="24"/>
      <c r="H428" s="24"/>
      <c r="I428" s="26" t="s">
        <v>859</v>
      </c>
      <c r="J428" s="26" t="s">
        <v>1382</v>
      </c>
      <c r="K428" s="34" t="s">
        <v>1400</v>
      </c>
    </row>
    <row r="429" spans="1:11" ht="15.75" thickBot="1" x14ac:dyDescent="0.3">
      <c r="A429" s="32" t="s">
        <v>851</v>
      </c>
      <c r="B429" s="24" t="s">
        <v>325</v>
      </c>
      <c r="C429" s="26" t="s">
        <v>852</v>
      </c>
      <c r="D429" s="26">
        <v>2</v>
      </c>
      <c r="E429" s="17" t="s">
        <v>1412</v>
      </c>
      <c r="F429" s="24">
        <v>3789</v>
      </c>
      <c r="G429" s="24"/>
      <c r="H429" s="24"/>
      <c r="I429" s="26" t="s">
        <v>859</v>
      </c>
      <c r="J429" s="26" t="s">
        <v>1382</v>
      </c>
      <c r="K429" s="34" t="s">
        <v>1400</v>
      </c>
    </row>
    <row r="430" spans="1:11" ht="15.75" thickBot="1" x14ac:dyDescent="0.3">
      <c r="A430" s="32" t="s">
        <v>851</v>
      </c>
      <c r="B430" s="24" t="s">
        <v>325</v>
      </c>
      <c r="C430" s="26" t="s">
        <v>852</v>
      </c>
      <c r="D430" s="26">
        <v>2</v>
      </c>
      <c r="E430" s="17" t="s">
        <v>1413</v>
      </c>
      <c r="F430" s="24">
        <v>3726</v>
      </c>
      <c r="G430" s="24"/>
      <c r="H430" s="24"/>
      <c r="I430" s="26" t="s">
        <v>859</v>
      </c>
      <c r="J430" s="26" t="s">
        <v>1382</v>
      </c>
      <c r="K430" s="34" t="s">
        <v>1400</v>
      </c>
    </row>
    <row r="431" spans="1:11" ht="15.75" thickBot="1" x14ac:dyDescent="0.3">
      <c r="A431" s="32" t="s">
        <v>851</v>
      </c>
      <c r="B431" s="24" t="s">
        <v>325</v>
      </c>
      <c r="C431" s="26" t="s">
        <v>852</v>
      </c>
      <c r="D431" s="26">
        <v>2</v>
      </c>
      <c r="E431" s="17" t="s">
        <v>1414</v>
      </c>
      <c r="F431" s="24">
        <v>3703</v>
      </c>
      <c r="G431" s="24"/>
      <c r="H431" s="24"/>
      <c r="I431" s="26" t="s">
        <v>859</v>
      </c>
      <c r="J431" s="26" t="s">
        <v>1382</v>
      </c>
      <c r="K431" s="34" t="s">
        <v>1400</v>
      </c>
    </row>
    <row r="432" spans="1:11" ht="15.75" thickBot="1" x14ac:dyDescent="0.3">
      <c r="A432" s="32" t="s">
        <v>851</v>
      </c>
      <c r="B432" s="24" t="s">
        <v>325</v>
      </c>
      <c r="C432" s="26" t="s">
        <v>852</v>
      </c>
      <c r="D432" s="26">
        <v>2</v>
      </c>
      <c r="E432" s="17" t="s">
        <v>1415</v>
      </c>
      <c r="F432" s="24">
        <v>5555</v>
      </c>
      <c r="G432" s="24"/>
      <c r="H432" s="24"/>
      <c r="I432" s="26" t="s">
        <v>859</v>
      </c>
      <c r="J432" s="26" t="s">
        <v>1382</v>
      </c>
      <c r="K432" s="34" t="s">
        <v>1389</v>
      </c>
    </row>
    <row r="433" spans="1:11" ht="15.75" thickBot="1" x14ac:dyDescent="0.3">
      <c r="A433" s="32" t="s">
        <v>851</v>
      </c>
      <c r="B433" s="24" t="s">
        <v>325</v>
      </c>
      <c r="C433" s="26" t="s">
        <v>852</v>
      </c>
      <c r="D433" s="26">
        <v>3</v>
      </c>
      <c r="E433" s="17" t="s">
        <v>1416</v>
      </c>
      <c r="F433" s="24">
        <v>3705</v>
      </c>
      <c r="G433" s="24"/>
      <c r="H433" s="24"/>
      <c r="I433" s="26" t="s">
        <v>859</v>
      </c>
      <c r="J433" s="26" t="s">
        <v>1417</v>
      </c>
      <c r="K433" s="34" t="s">
        <v>1417</v>
      </c>
    </row>
    <row r="434" spans="1:11" ht="15.75" thickBot="1" x14ac:dyDescent="0.3">
      <c r="A434" s="32" t="s">
        <v>851</v>
      </c>
      <c r="B434" s="24" t="s">
        <v>325</v>
      </c>
      <c r="C434" s="26" t="s">
        <v>852</v>
      </c>
      <c r="D434" s="26">
        <v>3</v>
      </c>
      <c r="E434" s="17" t="s">
        <v>1418</v>
      </c>
      <c r="F434" s="24">
        <v>3706</v>
      </c>
      <c r="G434" s="24"/>
      <c r="H434" s="24"/>
      <c r="I434" s="26" t="s">
        <v>854</v>
      </c>
      <c r="J434" s="26" t="s">
        <v>1419</v>
      </c>
      <c r="K434" s="34" t="s">
        <v>1420</v>
      </c>
    </row>
    <row r="435" spans="1:11" ht="15.75" thickBot="1" x14ac:dyDescent="0.3">
      <c r="A435" s="32" t="s">
        <v>851</v>
      </c>
      <c r="B435" s="24" t="s">
        <v>325</v>
      </c>
      <c r="C435" s="26" t="s">
        <v>852</v>
      </c>
      <c r="D435" s="26">
        <v>3</v>
      </c>
      <c r="E435" s="17" t="s">
        <v>862</v>
      </c>
      <c r="F435" s="24">
        <v>3707</v>
      </c>
      <c r="G435" s="24"/>
      <c r="H435" s="24"/>
      <c r="I435" s="26" t="s">
        <v>859</v>
      </c>
      <c r="J435" s="26" t="s">
        <v>1417</v>
      </c>
      <c r="K435" s="34" t="s">
        <v>1417</v>
      </c>
    </row>
    <row r="436" spans="1:11" ht="15.75" thickBot="1" x14ac:dyDescent="0.3">
      <c r="A436" s="32" t="s">
        <v>851</v>
      </c>
      <c r="B436" s="24" t="s">
        <v>325</v>
      </c>
      <c r="C436" s="26" t="s">
        <v>852</v>
      </c>
      <c r="D436" s="26">
        <v>3</v>
      </c>
      <c r="E436" s="17" t="s">
        <v>913</v>
      </c>
      <c r="F436" s="24">
        <v>3699</v>
      </c>
      <c r="G436" s="24"/>
      <c r="H436" s="24"/>
      <c r="I436" s="26" t="s">
        <v>859</v>
      </c>
      <c r="J436" s="26" t="s">
        <v>1417</v>
      </c>
      <c r="K436" s="34" t="s">
        <v>1417</v>
      </c>
    </row>
    <row r="437" spans="1:11" ht="15.75" thickBot="1" x14ac:dyDescent="0.3">
      <c r="A437" s="32" t="s">
        <v>851</v>
      </c>
      <c r="B437" s="24" t="s">
        <v>325</v>
      </c>
      <c r="C437" s="26" t="s">
        <v>852</v>
      </c>
      <c r="D437" s="26">
        <v>3</v>
      </c>
      <c r="E437" s="17" t="s">
        <v>1421</v>
      </c>
      <c r="F437" s="24">
        <v>3736</v>
      </c>
      <c r="G437" s="24"/>
      <c r="H437" s="24"/>
      <c r="I437" s="26" t="s">
        <v>859</v>
      </c>
      <c r="J437" s="26" t="s">
        <v>1417</v>
      </c>
      <c r="K437" s="34" t="s">
        <v>1417</v>
      </c>
    </row>
    <row r="438" spans="1:11" ht="15.75" thickBot="1" x14ac:dyDescent="0.3">
      <c r="A438" s="32" t="s">
        <v>851</v>
      </c>
      <c r="B438" s="24" t="s">
        <v>325</v>
      </c>
      <c r="C438" s="26" t="s">
        <v>852</v>
      </c>
      <c r="D438" s="26">
        <v>3</v>
      </c>
      <c r="E438" s="17" t="s">
        <v>1422</v>
      </c>
      <c r="F438" s="24">
        <v>3708</v>
      </c>
      <c r="G438" s="24"/>
      <c r="H438" s="24"/>
      <c r="I438" s="26" t="s">
        <v>859</v>
      </c>
      <c r="J438" s="26" t="s">
        <v>1417</v>
      </c>
      <c r="K438" s="34" t="s">
        <v>1417</v>
      </c>
    </row>
    <row r="439" spans="1:11" ht="15.75" thickBot="1" x14ac:dyDescent="0.3">
      <c r="A439" s="32" t="s">
        <v>851</v>
      </c>
      <c r="B439" s="24" t="s">
        <v>325</v>
      </c>
      <c r="C439" s="26" t="s">
        <v>852</v>
      </c>
      <c r="D439" s="26">
        <v>3</v>
      </c>
      <c r="E439" s="17" t="s">
        <v>1423</v>
      </c>
      <c r="F439" s="24">
        <v>3738</v>
      </c>
      <c r="G439" s="24"/>
      <c r="H439" s="24"/>
      <c r="I439" s="26" t="s">
        <v>859</v>
      </c>
      <c r="J439" s="26" t="s">
        <v>1417</v>
      </c>
      <c r="K439" s="34" t="s">
        <v>1417</v>
      </c>
    </row>
    <row r="440" spans="1:11" ht="15.75" thickBot="1" x14ac:dyDescent="0.3">
      <c r="A440" s="32" t="s">
        <v>851</v>
      </c>
      <c r="B440" s="24" t="s">
        <v>325</v>
      </c>
      <c r="C440" s="26" t="s">
        <v>852</v>
      </c>
      <c r="D440" s="26">
        <v>3</v>
      </c>
      <c r="E440" s="17" t="s">
        <v>1424</v>
      </c>
      <c r="F440" s="24">
        <v>3740</v>
      </c>
      <c r="G440" s="24"/>
      <c r="H440" s="24"/>
      <c r="I440" s="26" t="s">
        <v>859</v>
      </c>
      <c r="J440" s="26" t="s">
        <v>1417</v>
      </c>
      <c r="K440" s="34" t="s">
        <v>1417</v>
      </c>
    </row>
    <row r="441" spans="1:11" ht="15.75" thickBot="1" x14ac:dyDescent="0.3">
      <c r="A441" s="32" t="s">
        <v>851</v>
      </c>
      <c r="B441" s="24" t="s">
        <v>325</v>
      </c>
      <c r="C441" s="26" t="s">
        <v>852</v>
      </c>
      <c r="D441" s="26">
        <v>3</v>
      </c>
      <c r="E441" s="17" t="s">
        <v>1425</v>
      </c>
      <c r="F441" s="24">
        <v>3717</v>
      </c>
      <c r="G441" s="24"/>
      <c r="H441" s="24"/>
      <c r="I441" s="26" t="s">
        <v>859</v>
      </c>
      <c r="J441" s="26" t="s">
        <v>1417</v>
      </c>
      <c r="K441" s="34" t="s">
        <v>1417</v>
      </c>
    </row>
    <row r="442" spans="1:11" ht="15.75" thickBot="1" x14ac:dyDescent="0.3">
      <c r="A442" s="32" t="s">
        <v>851</v>
      </c>
      <c r="B442" s="24" t="s">
        <v>325</v>
      </c>
      <c r="C442" s="26" t="s">
        <v>852</v>
      </c>
      <c r="D442" s="26">
        <v>3</v>
      </c>
      <c r="E442" s="17" t="s">
        <v>1089</v>
      </c>
      <c r="F442" s="24">
        <v>3750</v>
      </c>
      <c r="G442" s="24"/>
      <c r="H442" s="24"/>
      <c r="I442" s="26" t="s">
        <v>859</v>
      </c>
      <c r="J442" s="26" t="s">
        <v>1417</v>
      </c>
      <c r="K442" s="34" t="s">
        <v>1417</v>
      </c>
    </row>
    <row r="443" spans="1:11" ht="15.75" thickBot="1" x14ac:dyDescent="0.3">
      <c r="A443" s="32" t="s">
        <v>851</v>
      </c>
      <c r="B443" s="24" t="s">
        <v>325</v>
      </c>
      <c r="C443" s="26" t="s">
        <v>852</v>
      </c>
      <c r="D443" s="26">
        <v>3</v>
      </c>
      <c r="E443" s="17" t="s">
        <v>1426</v>
      </c>
      <c r="F443" s="24">
        <v>5884</v>
      </c>
      <c r="G443" s="24"/>
      <c r="H443" s="24"/>
      <c r="I443" s="26" t="s">
        <v>859</v>
      </c>
      <c r="J443" s="26" t="s">
        <v>1417</v>
      </c>
      <c r="K443" s="34" t="s">
        <v>1417</v>
      </c>
    </row>
    <row r="444" spans="1:11" ht="15.75" thickBot="1" x14ac:dyDescent="0.3">
      <c r="A444" s="32" t="s">
        <v>851</v>
      </c>
      <c r="B444" s="24" t="s">
        <v>325</v>
      </c>
      <c r="C444" s="26" t="s">
        <v>852</v>
      </c>
      <c r="D444" s="26">
        <v>3</v>
      </c>
      <c r="E444" s="17" t="s">
        <v>1427</v>
      </c>
      <c r="F444" s="24">
        <v>3722</v>
      </c>
      <c r="G444" s="24"/>
      <c r="H444" s="24"/>
      <c r="I444" s="26" t="s">
        <v>859</v>
      </c>
      <c r="J444" s="26" t="s">
        <v>1417</v>
      </c>
      <c r="K444" s="34" t="s">
        <v>1417</v>
      </c>
    </row>
    <row r="445" spans="1:11" ht="15.75" thickBot="1" x14ac:dyDescent="0.3">
      <c r="A445" s="32" t="s">
        <v>851</v>
      </c>
      <c r="B445" s="24" t="s">
        <v>325</v>
      </c>
      <c r="C445" s="26" t="s">
        <v>852</v>
      </c>
      <c r="D445" s="26">
        <v>3</v>
      </c>
      <c r="E445" s="17" t="s">
        <v>1428</v>
      </c>
      <c r="F445" s="24">
        <v>3755</v>
      </c>
      <c r="G445" s="24"/>
      <c r="H445" s="24"/>
      <c r="I445" s="26" t="s">
        <v>859</v>
      </c>
      <c r="J445" s="26" t="s">
        <v>1417</v>
      </c>
      <c r="K445" s="34" t="s">
        <v>1417</v>
      </c>
    </row>
    <row r="446" spans="1:11" ht="15.75" thickBot="1" x14ac:dyDescent="0.3">
      <c r="A446" s="32" t="s">
        <v>851</v>
      </c>
      <c r="B446" s="24" t="s">
        <v>325</v>
      </c>
      <c r="C446" s="26" t="s">
        <v>852</v>
      </c>
      <c r="D446" s="26">
        <v>3</v>
      </c>
      <c r="E446" s="17" t="s">
        <v>1429</v>
      </c>
      <c r="F446" s="24">
        <v>3758</v>
      </c>
      <c r="G446" s="24"/>
      <c r="H446" s="24"/>
      <c r="I446" s="26" t="s">
        <v>859</v>
      </c>
      <c r="J446" s="26" t="s">
        <v>1417</v>
      </c>
      <c r="K446" s="34" t="s">
        <v>1417</v>
      </c>
    </row>
    <row r="447" spans="1:11" ht="15.75" thickBot="1" x14ac:dyDescent="0.3">
      <c r="A447" s="32" t="s">
        <v>851</v>
      </c>
      <c r="B447" s="24" t="s">
        <v>325</v>
      </c>
      <c r="C447" s="26" t="s">
        <v>852</v>
      </c>
      <c r="D447" s="26">
        <v>3</v>
      </c>
      <c r="E447" s="17" t="s">
        <v>977</v>
      </c>
      <c r="F447" s="24">
        <v>3769</v>
      </c>
      <c r="G447" s="24"/>
      <c r="H447" s="24"/>
      <c r="I447" s="26" t="s">
        <v>859</v>
      </c>
      <c r="J447" s="26" t="s">
        <v>1417</v>
      </c>
      <c r="K447" s="34" t="s">
        <v>1417</v>
      </c>
    </row>
    <row r="448" spans="1:11" ht="15.75" thickBot="1" x14ac:dyDescent="0.3">
      <c r="A448" s="32" t="s">
        <v>851</v>
      </c>
      <c r="B448" s="24" t="s">
        <v>325</v>
      </c>
      <c r="C448" s="26" t="s">
        <v>852</v>
      </c>
      <c r="D448" s="26">
        <v>3</v>
      </c>
      <c r="E448" s="17" t="s">
        <v>1430</v>
      </c>
      <c r="F448" s="24">
        <v>3778</v>
      </c>
      <c r="G448" s="24"/>
      <c r="H448" s="24"/>
      <c r="I448" s="26" t="s">
        <v>859</v>
      </c>
      <c r="J448" s="26" t="s">
        <v>1417</v>
      </c>
      <c r="K448" s="34" t="s">
        <v>1417</v>
      </c>
    </row>
    <row r="449" spans="1:11" ht="15.75" thickBot="1" x14ac:dyDescent="0.3">
      <c r="A449" s="32" t="s">
        <v>851</v>
      </c>
      <c r="B449" s="24" t="s">
        <v>325</v>
      </c>
      <c r="C449" s="26" t="s">
        <v>852</v>
      </c>
      <c r="D449" s="26">
        <v>3</v>
      </c>
      <c r="E449" s="17" t="s">
        <v>1431</v>
      </c>
      <c r="F449" s="24">
        <v>3779</v>
      </c>
      <c r="G449" s="24"/>
      <c r="H449" s="24"/>
      <c r="I449" s="26" t="s">
        <v>859</v>
      </c>
      <c r="J449" s="26" t="s">
        <v>1417</v>
      </c>
      <c r="K449" s="34" t="s">
        <v>1417</v>
      </c>
    </row>
    <row r="450" spans="1:11" ht="15.75" thickBot="1" x14ac:dyDescent="0.3">
      <c r="A450" s="32" t="s">
        <v>851</v>
      </c>
      <c r="B450" s="24" t="s">
        <v>325</v>
      </c>
      <c r="C450" s="26" t="s">
        <v>852</v>
      </c>
      <c r="D450" s="26">
        <v>4</v>
      </c>
      <c r="E450" s="17" t="s">
        <v>1432</v>
      </c>
      <c r="F450" s="24">
        <v>3714</v>
      </c>
      <c r="G450" s="24"/>
      <c r="H450" s="24"/>
      <c r="I450" s="26" t="s">
        <v>859</v>
      </c>
      <c r="J450" s="26" t="s">
        <v>1417</v>
      </c>
      <c r="K450" s="34" t="s">
        <v>1417</v>
      </c>
    </row>
    <row r="451" spans="1:11" ht="15.75" thickBot="1" x14ac:dyDescent="0.3">
      <c r="A451" s="32" t="s">
        <v>851</v>
      </c>
      <c r="B451" s="24" t="s">
        <v>325</v>
      </c>
      <c r="C451" s="26" t="s">
        <v>852</v>
      </c>
      <c r="D451" s="26">
        <v>4</v>
      </c>
      <c r="E451" s="17" t="s">
        <v>1433</v>
      </c>
      <c r="F451" s="24">
        <v>3729</v>
      </c>
      <c r="G451" s="24"/>
      <c r="H451" s="24"/>
      <c r="I451" s="26" t="s">
        <v>859</v>
      </c>
      <c r="J451" s="26" t="s">
        <v>1417</v>
      </c>
      <c r="K451" s="34" t="s">
        <v>1417</v>
      </c>
    </row>
    <row r="452" spans="1:11" ht="15.75" thickBot="1" x14ac:dyDescent="0.3">
      <c r="A452" s="32" t="s">
        <v>851</v>
      </c>
      <c r="B452" s="24" t="s">
        <v>325</v>
      </c>
      <c r="C452" s="26" t="s">
        <v>852</v>
      </c>
      <c r="D452" s="26">
        <v>4</v>
      </c>
      <c r="E452" s="17" t="s">
        <v>1434</v>
      </c>
      <c r="F452" s="24">
        <v>3718</v>
      </c>
      <c r="G452" s="24"/>
      <c r="H452" s="24"/>
      <c r="I452" s="26" t="s">
        <v>859</v>
      </c>
      <c r="J452" s="26" t="s">
        <v>1417</v>
      </c>
      <c r="K452" s="34" t="s">
        <v>1417</v>
      </c>
    </row>
    <row r="453" spans="1:11" ht="15.75" thickBot="1" x14ac:dyDescent="0.3">
      <c r="A453" s="32" t="s">
        <v>851</v>
      </c>
      <c r="B453" s="24" t="s">
        <v>325</v>
      </c>
      <c r="C453" s="26" t="s">
        <v>852</v>
      </c>
      <c r="D453" s="26">
        <v>4</v>
      </c>
      <c r="E453" s="17" t="s">
        <v>1435</v>
      </c>
      <c r="F453" s="24">
        <v>3733</v>
      </c>
      <c r="G453" s="24"/>
      <c r="H453" s="24"/>
      <c r="I453" s="26" t="s">
        <v>859</v>
      </c>
      <c r="J453" s="26" t="s">
        <v>1417</v>
      </c>
      <c r="K453" s="34" t="s">
        <v>1417</v>
      </c>
    </row>
    <row r="454" spans="1:11" ht="15.75" thickBot="1" x14ac:dyDescent="0.3">
      <c r="A454" s="32" t="s">
        <v>851</v>
      </c>
      <c r="B454" s="24" t="s">
        <v>325</v>
      </c>
      <c r="C454" s="26" t="s">
        <v>852</v>
      </c>
      <c r="D454" s="26">
        <v>4</v>
      </c>
      <c r="E454" s="17" t="s">
        <v>1436</v>
      </c>
      <c r="F454" s="24">
        <v>3735</v>
      </c>
      <c r="G454" s="24"/>
      <c r="H454" s="24"/>
      <c r="I454" s="26" t="s">
        <v>859</v>
      </c>
      <c r="J454" s="26" t="s">
        <v>1417</v>
      </c>
      <c r="K454" s="34" t="s">
        <v>1417</v>
      </c>
    </row>
    <row r="455" spans="1:11" ht="15.75" thickBot="1" x14ac:dyDescent="0.3">
      <c r="A455" s="32" t="s">
        <v>851</v>
      </c>
      <c r="B455" s="24" t="s">
        <v>325</v>
      </c>
      <c r="C455" s="26" t="s">
        <v>852</v>
      </c>
      <c r="D455" s="26">
        <v>4</v>
      </c>
      <c r="E455" s="17" t="s">
        <v>1437</v>
      </c>
      <c r="F455" s="24">
        <v>3720</v>
      </c>
      <c r="G455" s="24"/>
      <c r="H455" s="24"/>
      <c r="I455" s="26" t="s">
        <v>859</v>
      </c>
      <c r="J455" s="26" t="s">
        <v>1417</v>
      </c>
      <c r="K455" s="34" t="s">
        <v>1417</v>
      </c>
    </row>
    <row r="456" spans="1:11" ht="15.75" thickBot="1" x14ac:dyDescent="0.3">
      <c r="A456" s="32" t="s">
        <v>851</v>
      </c>
      <c r="B456" s="24" t="s">
        <v>325</v>
      </c>
      <c r="C456" s="26" t="s">
        <v>852</v>
      </c>
      <c r="D456" s="26">
        <v>4</v>
      </c>
      <c r="E456" s="17" t="s">
        <v>1438</v>
      </c>
      <c r="F456" s="24">
        <v>3698</v>
      </c>
      <c r="G456" s="24"/>
      <c r="H456" s="24"/>
      <c r="I456" s="26" t="s">
        <v>859</v>
      </c>
      <c r="J456" s="26" t="s">
        <v>1417</v>
      </c>
      <c r="K456" s="34" t="s">
        <v>1417</v>
      </c>
    </row>
    <row r="457" spans="1:11" ht="15.75" thickBot="1" x14ac:dyDescent="0.3">
      <c r="A457" s="32" t="s">
        <v>851</v>
      </c>
      <c r="B457" s="24" t="s">
        <v>325</v>
      </c>
      <c r="C457" s="26" t="s">
        <v>852</v>
      </c>
      <c r="D457" s="26">
        <v>4</v>
      </c>
      <c r="E457" s="17" t="s">
        <v>1439</v>
      </c>
      <c r="F457" s="24">
        <v>3741</v>
      </c>
      <c r="G457" s="24"/>
      <c r="H457" s="24"/>
      <c r="I457" s="26" t="s">
        <v>859</v>
      </c>
      <c r="J457" s="26" t="s">
        <v>1417</v>
      </c>
      <c r="K457" s="34" t="s">
        <v>1417</v>
      </c>
    </row>
    <row r="458" spans="1:11" ht="15.75" thickBot="1" x14ac:dyDescent="0.3">
      <c r="A458" s="32" t="s">
        <v>851</v>
      </c>
      <c r="B458" s="24" t="s">
        <v>325</v>
      </c>
      <c r="C458" s="26" t="s">
        <v>852</v>
      </c>
      <c r="D458" s="26">
        <v>4</v>
      </c>
      <c r="E458" s="17" t="s">
        <v>1440</v>
      </c>
      <c r="F458" s="24">
        <v>5885</v>
      </c>
      <c r="G458" s="24"/>
      <c r="H458" s="24"/>
      <c r="I458" s="26" t="s">
        <v>859</v>
      </c>
      <c r="J458" s="26" t="s">
        <v>1417</v>
      </c>
      <c r="K458" s="34" t="s">
        <v>1417</v>
      </c>
    </row>
    <row r="459" spans="1:11" ht="15.75" thickBot="1" x14ac:dyDescent="0.3">
      <c r="A459" s="32" t="s">
        <v>851</v>
      </c>
      <c r="B459" s="24" t="s">
        <v>325</v>
      </c>
      <c r="C459" s="26" t="s">
        <v>852</v>
      </c>
      <c r="D459" s="26">
        <v>4</v>
      </c>
      <c r="E459" s="17" t="s">
        <v>1441</v>
      </c>
      <c r="F459" s="24">
        <v>3743</v>
      </c>
      <c r="G459" s="24"/>
      <c r="H459" s="24"/>
      <c r="I459" s="26" t="s">
        <v>859</v>
      </c>
      <c r="J459" s="26" t="s">
        <v>1417</v>
      </c>
      <c r="K459" s="34" t="s">
        <v>1417</v>
      </c>
    </row>
    <row r="460" spans="1:11" ht="15.75" thickBot="1" x14ac:dyDescent="0.3">
      <c r="A460" s="32" t="s">
        <v>851</v>
      </c>
      <c r="B460" s="24" t="s">
        <v>325</v>
      </c>
      <c r="C460" s="26" t="s">
        <v>852</v>
      </c>
      <c r="D460" s="26">
        <v>4</v>
      </c>
      <c r="E460" s="17" t="s">
        <v>1442</v>
      </c>
      <c r="F460" s="24">
        <v>3744</v>
      </c>
      <c r="G460" s="24"/>
      <c r="H460" s="24"/>
      <c r="I460" s="26" t="s">
        <v>859</v>
      </c>
      <c r="J460" s="26" t="s">
        <v>1417</v>
      </c>
      <c r="K460" s="34" t="s">
        <v>1417</v>
      </c>
    </row>
    <row r="461" spans="1:11" ht="15.75" thickBot="1" x14ac:dyDescent="0.3">
      <c r="A461" s="32" t="s">
        <v>851</v>
      </c>
      <c r="B461" s="24" t="s">
        <v>325</v>
      </c>
      <c r="C461" s="26" t="s">
        <v>852</v>
      </c>
      <c r="D461" s="26">
        <v>4</v>
      </c>
      <c r="E461" s="17" t="s">
        <v>1443</v>
      </c>
      <c r="F461" s="24">
        <v>3768</v>
      </c>
      <c r="G461" s="24"/>
      <c r="H461" s="24"/>
      <c r="I461" s="26" t="s">
        <v>859</v>
      </c>
      <c r="J461" s="26" t="s">
        <v>1417</v>
      </c>
      <c r="K461" s="34" t="s">
        <v>1417</v>
      </c>
    </row>
    <row r="462" spans="1:11" ht="15.75" thickBot="1" x14ac:dyDescent="0.3">
      <c r="A462" s="32" t="s">
        <v>851</v>
      </c>
      <c r="B462" s="24" t="s">
        <v>325</v>
      </c>
      <c r="C462" s="26" t="s">
        <v>852</v>
      </c>
      <c r="D462" s="26">
        <v>4</v>
      </c>
      <c r="E462" s="17" t="s">
        <v>968</v>
      </c>
      <c r="F462" s="24">
        <v>3719</v>
      </c>
      <c r="G462" s="24"/>
      <c r="H462" s="24"/>
      <c r="I462" s="26" t="s">
        <v>859</v>
      </c>
      <c r="J462" s="26" t="s">
        <v>1417</v>
      </c>
      <c r="K462" s="34" t="s">
        <v>1417</v>
      </c>
    </row>
    <row r="463" spans="1:11" ht="15.75" thickBot="1" x14ac:dyDescent="0.3">
      <c r="A463" s="32" t="s">
        <v>851</v>
      </c>
      <c r="B463" s="24" t="s">
        <v>325</v>
      </c>
      <c r="C463" s="26" t="s">
        <v>852</v>
      </c>
      <c r="D463" s="26">
        <v>4</v>
      </c>
      <c r="E463" s="17" t="s">
        <v>1444</v>
      </c>
      <c r="F463" s="24">
        <v>3746</v>
      </c>
      <c r="G463" s="24"/>
      <c r="H463" s="24"/>
      <c r="I463" s="26" t="s">
        <v>859</v>
      </c>
      <c r="J463" s="26" t="s">
        <v>1417</v>
      </c>
      <c r="K463" s="34" t="s">
        <v>1417</v>
      </c>
    </row>
    <row r="464" spans="1:11" ht="15.75" thickBot="1" x14ac:dyDescent="0.3">
      <c r="A464" s="32" t="s">
        <v>851</v>
      </c>
      <c r="B464" s="24" t="s">
        <v>325</v>
      </c>
      <c r="C464" s="26" t="s">
        <v>852</v>
      </c>
      <c r="D464" s="26">
        <v>4</v>
      </c>
      <c r="E464" s="17" t="s">
        <v>1445</v>
      </c>
      <c r="F464" s="24">
        <v>3757</v>
      </c>
      <c r="G464" s="24"/>
      <c r="H464" s="24"/>
      <c r="I464" s="26" t="s">
        <v>859</v>
      </c>
      <c r="J464" s="26" t="s">
        <v>1417</v>
      </c>
      <c r="K464" s="34" t="s">
        <v>1417</v>
      </c>
    </row>
    <row r="465" spans="1:11" ht="15.75" thickBot="1" x14ac:dyDescent="0.3">
      <c r="A465" s="32" t="s">
        <v>851</v>
      </c>
      <c r="B465" s="24" t="s">
        <v>325</v>
      </c>
      <c r="C465" s="26" t="s">
        <v>852</v>
      </c>
      <c r="D465" s="26">
        <v>4</v>
      </c>
      <c r="E465" s="17" t="s">
        <v>1446</v>
      </c>
      <c r="F465" s="24">
        <v>3761</v>
      </c>
      <c r="G465" s="24"/>
      <c r="H465" s="24"/>
      <c r="I465" s="26" t="s">
        <v>859</v>
      </c>
      <c r="J465" s="26" t="s">
        <v>1417</v>
      </c>
      <c r="K465" s="34" t="s">
        <v>1417</v>
      </c>
    </row>
    <row r="466" spans="1:11" ht="15.75" thickBot="1" x14ac:dyDescent="0.3">
      <c r="A466" s="32" t="s">
        <v>851</v>
      </c>
      <c r="B466" s="24" t="s">
        <v>325</v>
      </c>
      <c r="C466" s="26" t="s">
        <v>852</v>
      </c>
      <c r="D466" s="26">
        <v>4</v>
      </c>
      <c r="E466" s="17" t="s">
        <v>1447</v>
      </c>
      <c r="F466" s="24">
        <v>3762</v>
      </c>
      <c r="G466" s="24"/>
      <c r="H466" s="24"/>
      <c r="I466" s="26" t="s">
        <v>859</v>
      </c>
      <c r="J466" s="26" t="s">
        <v>1417</v>
      </c>
      <c r="K466" s="34" t="s">
        <v>1417</v>
      </c>
    </row>
    <row r="467" spans="1:11" ht="15.75" thickBot="1" x14ac:dyDescent="0.3">
      <c r="A467" s="32" t="s">
        <v>851</v>
      </c>
      <c r="B467" s="24" t="s">
        <v>325</v>
      </c>
      <c r="C467" s="26" t="s">
        <v>852</v>
      </c>
      <c r="D467" s="26">
        <v>4</v>
      </c>
      <c r="E467" s="17" t="s">
        <v>1448</v>
      </c>
      <c r="F467" s="24">
        <v>5044</v>
      </c>
      <c r="G467" s="24"/>
      <c r="H467" s="24"/>
      <c r="I467" s="26" t="s">
        <v>859</v>
      </c>
      <c r="J467" s="26" t="s">
        <v>1417</v>
      </c>
      <c r="K467" s="34" t="s">
        <v>1417</v>
      </c>
    </row>
    <row r="468" spans="1:11" ht="15.75" thickBot="1" x14ac:dyDescent="0.3">
      <c r="A468" s="32" t="s">
        <v>851</v>
      </c>
      <c r="B468" s="24" t="s">
        <v>325</v>
      </c>
      <c r="C468" s="26" t="s">
        <v>852</v>
      </c>
      <c r="D468" s="26">
        <v>4</v>
      </c>
      <c r="E468" s="17" t="s">
        <v>1449</v>
      </c>
      <c r="F468" s="24">
        <v>3782</v>
      </c>
      <c r="G468" s="24"/>
      <c r="H468" s="24"/>
      <c r="I468" s="26" t="s">
        <v>859</v>
      </c>
      <c r="J468" s="26" t="s">
        <v>1417</v>
      </c>
      <c r="K468" s="34" t="s">
        <v>1417</v>
      </c>
    </row>
    <row r="469" spans="1:11" ht="15.75" thickBot="1" x14ac:dyDescent="0.3">
      <c r="A469" s="32" t="s">
        <v>851</v>
      </c>
      <c r="B469" s="24" t="s">
        <v>325</v>
      </c>
      <c r="C469" s="26" t="s">
        <v>852</v>
      </c>
      <c r="D469" s="26">
        <v>5</v>
      </c>
      <c r="E469" s="17" t="s">
        <v>1450</v>
      </c>
      <c r="F469" s="24">
        <v>3715</v>
      </c>
      <c r="G469" s="24"/>
      <c r="H469" s="24"/>
      <c r="I469" s="26" t="s">
        <v>859</v>
      </c>
      <c r="J469" s="26" t="s">
        <v>1451</v>
      </c>
      <c r="K469" s="34" t="s">
        <v>1452</v>
      </c>
    </row>
    <row r="470" spans="1:11" ht="15.75" thickBot="1" x14ac:dyDescent="0.3">
      <c r="A470" s="32" t="s">
        <v>851</v>
      </c>
      <c r="B470" s="24" t="s">
        <v>325</v>
      </c>
      <c r="C470" s="26" t="s">
        <v>852</v>
      </c>
      <c r="D470" s="26">
        <v>5</v>
      </c>
      <c r="E470" s="17" t="s">
        <v>1453</v>
      </c>
      <c r="F470" s="24">
        <v>3783</v>
      </c>
      <c r="G470" s="24"/>
      <c r="H470" s="24"/>
      <c r="I470" s="26" t="s">
        <v>859</v>
      </c>
      <c r="J470" s="26" t="s">
        <v>1451</v>
      </c>
      <c r="K470" s="34" t="s">
        <v>1452</v>
      </c>
    </row>
    <row r="471" spans="1:11" ht="15.75" thickBot="1" x14ac:dyDescent="0.3">
      <c r="A471" s="32" t="s">
        <v>851</v>
      </c>
      <c r="B471" s="24" t="s">
        <v>325</v>
      </c>
      <c r="C471" s="26" t="s">
        <v>852</v>
      </c>
      <c r="D471" s="26">
        <v>5</v>
      </c>
      <c r="E471" s="17" t="s">
        <v>1454</v>
      </c>
      <c r="F471" s="24">
        <v>4807</v>
      </c>
      <c r="G471" s="24"/>
      <c r="H471" s="24"/>
      <c r="I471" s="26" t="s">
        <v>859</v>
      </c>
      <c r="J471" s="26" t="s">
        <v>1451</v>
      </c>
      <c r="K471" s="34" t="s">
        <v>1455</v>
      </c>
    </row>
    <row r="472" spans="1:11" ht="15.75" thickBot="1" x14ac:dyDescent="0.3">
      <c r="A472" s="32" t="s">
        <v>851</v>
      </c>
      <c r="B472" s="24" t="s">
        <v>325</v>
      </c>
      <c r="C472" s="26" t="s">
        <v>852</v>
      </c>
      <c r="D472" s="26">
        <v>5</v>
      </c>
      <c r="E472" s="17" t="s">
        <v>1456</v>
      </c>
      <c r="F472" s="24">
        <v>3739</v>
      </c>
      <c r="G472" s="24"/>
      <c r="H472" s="24"/>
      <c r="I472" s="26" t="s">
        <v>859</v>
      </c>
      <c r="J472" s="26" t="s">
        <v>1451</v>
      </c>
      <c r="K472" s="34" t="s">
        <v>1455</v>
      </c>
    </row>
    <row r="473" spans="1:11" ht="15.75" thickBot="1" x14ac:dyDescent="0.3">
      <c r="A473" s="32" t="s">
        <v>851</v>
      </c>
      <c r="B473" s="24" t="s">
        <v>325</v>
      </c>
      <c r="C473" s="26" t="s">
        <v>852</v>
      </c>
      <c r="D473" s="26">
        <v>5</v>
      </c>
      <c r="E473" s="17" t="s">
        <v>1457</v>
      </c>
      <c r="F473" s="24">
        <v>3716</v>
      </c>
      <c r="G473" s="24"/>
      <c r="H473" s="24"/>
      <c r="I473" s="26" t="s">
        <v>859</v>
      </c>
      <c r="J473" s="26" t="s">
        <v>1451</v>
      </c>
      <c r="K473" s="34" t="s">
        <v>1452</v>
      </c>
    </row>
    <row r="474" spans="1:11" ht="15.75" thickBot="1" x14ac:dyDescent="0.3">
      <c r="A474" s="32" t="s">
        <v>851</v>
      </c>
      <c r="B474" s="24" t="s">
        <v>325</v>
      </c>
      <c r="C474" s="26" t="s">
        <v>852</v>
      </c>
      <c r="D474" s="26">
        <v>5</v>
      </c>
      <c r="E474" s="17" t="s">
        <v>1458</v>
      </c>
      <c r="F474" s="24">
        <v>3723</v>
      </c>
      <c r="G474" s="24"/>
      <c r="H474" s="24"/>
      <c r="I474" s="26" t="s">
        <v>859</v>
      </c>
      <c r="J474" s="26" t="s">
        <v>1451</v>
      </c>
      <c r="K474" s="34" t="s">
        <v>1455</v>
      </c>
    </row>
    <row r="475" spans="1:11" ht="15.75" thickBot="1" x14ac:dyDescent="0.3">
      <c r="A475" s="32" t="s">
        <v>851</v>
      </c>
      <c r="B475" s="24" t="s">
        <v>325</v>
      </c>
      <c r="C475" s="26" t="s">
        <v>852</v>
      </c>
      <c r="D475" s="26">
        <v>5</v>
      </c>
      <c r="E475" s="17" t="s">
        <v>1459</v>
      </c>
      <c r="F475" s="24">
        <v>3737</v>
      </c>
      <c r="G475" s="24"/>
      <c r="H475" s="24"/>
      <c r="I475" s="26" t="s">
        <v>859</v>
      </c>
      <c r="J475" s="26" t="s">
        <v>1451</v>
      </c>
      <c r="K475" s="34" t="s">
        <v>1455</v>
      </c>
    </row>
    <row r="476" spans="1:11" ht="15.75" thickBot="1" x14ac:dyDescent="0.3">
      <c r="A476" s="32" t="s">
        <v>851</v>
      </c>
      <c r="B476" s="24" t="s">
        <v>325</v>
      </c>
      <c r="C476" s="26" t="s">
        <v>852</v>
      </c>
      <c r="D476" s="26">
        <v>5</v>
      </c>
      <c r="E476" s="17" t="s">
        <v>1460</v>
      </c>
      <c r="F476" s="24">
        <v>3697</v>
      </c>
      <c r="G476" s="24"/>
      <c r="H476" s="24"/>
      <c r="I476" s="26" t="s">
        <v>859</v>
      </c>
      <c r="J476" s="26" t="s">
        <v>1451</v>
      </c>
      <c r="K476" s="34" t="s">
        <v>1452</v>
      </c>
    </row>
    <row r="477" spans="1:11" ht="15.75" thickBot="1" x14ac:dyDescent="0.3">
      <c r="A477" s="32" t="s">
        <v>851</v>
      </c>
      <c r="B477" s="24" t="s">
        <v>325</v>
      </c>
      <c r="C477" s="26" t="s">
        <v>852</v>
      </c>
      <c r="D477" s="26">
        <v>5</v>
      </c>
      <c r="E477" s="17" t="s">
        <v>1461</v>
      </c>
      <c r="F477" s="24">
        <v>3759</v>
      </c>
      <c r="G477" s="24"/>
      <c r="H477" s="24"/>
      <c r="I477" s="26" t="s">
        <v>859</v>
      </c>
      <c r="J477" s="26" t="s">
        <v>1451</v>
      </c>
      <c r="K477" s="34" t="s">
        <v>1455</v>
      </c>
    </row>
    <row r="478" spans="1:11" ht="15.75" thickBot="1" x14ac:dyDescent="0.3">
      <c r="A478" s="32" t="s">
        <v>851</v>
      </c>
      <c r="B478" s="24" t="s">
        <v>325</v>
      </c>
      <c r="C478" s="26" t="s">
        <v>852</v>
      </c>
      <c r="D478" s="26">
        <v>5</v>
      </c>
      <c r="E478" s="17" t="s">
        <v>1462</v>
      </c>
      <c r="F478" s="24">
        <v>3760</v>
      </c>
      <c r="G478" s="24"/>
      <c r="H478" s="24"/>
      <c r="I478" s="26" t="s">
        <v>859</v>
      </c>
      <c r="J478" s="26" t="s">
        <v>1451</v>
      </c>
      <c r="K478" s="34" t="s">
        <v>1455</v>
      </c>
    </row>
    <row r="479" spans="1:11" ht="15.75" thickBot="1" x14ac:dyDescent="0.3">
      <c r="A479" s="32" t="s">
        <v>851</v>
      </c>
      <c r="B479" s="24" t="s">
        <v>325</v>
      </c>
      <c r="C479" s="26" t="s">
        <v>852</v>
      </c>
      <c r="D479" s="26">
        <v>5</v>
      </c>
      <c r="E479" s="17" t="s">
        <v>1463</v>
      </c>
      <c r="F479" s="24">
        <v>3787</v>
      </c>
      <c r="G479" s="24"/>
      <c r="H479" s="24"/>
      <c r="I479" s="26" t="s">
        <v>859</v>
      </c>
      <c r="J479" s="26" t="s">
        <v>1451</v>
      </c>
      <c r="K479" s="34" t="s">
        <v>1455</v>
      </c>
    </row>
    <row r="480" spans="1:11" ht="15.75" thickBot="1" x14ac:dyDescent="0.3">
      <c r="A480" s="32" t="s">
        <v>851</v>
      </c>
      <c r="B480" s="24" t="s">
        <v>325</v>
      </c>
      <c r="C480" s="26" t="s">
        <v>852</v>
      </c>
      <c r="D480" s="26">
        <v>5</v>
      </c>
      <c r="E480" s="17" t="s">
        <v>1464</v>
      </c>
      <c r="F480" s="24">
        <v>3763</v>
      </c>
      <c r="G480" s="24"/>
      <c r="H480" s="24"/>
      <c r="I480" s="26" t="s">
        <v>859</v>
      </c>
      <c r="J480" s="26" t="s">
        <v>1451</v>
      </c>
      <c r="K480" s="34" t="s">
        <v>1455</v>
      </c>
    </row>
    <row r="481" spans="1:11" ht="15.75" thickBot="1" x14ac:dyDescent="0.3">
      <c r="A481" s="32" t="s">
        <v>851</v>
      </c>
      <c r="B481" s="24" t="s">
        <v>325</v>
      </c>
      <c r="C481" s="26" t="s">
        <v>852</v>
      </c>
      <c r="D481" s="26">
        <v>5</v>
      </c>
      <c r="E481" s="17" t="s">
        <v>1465</v>
      </c>
      <c r="F481" s="24">
        <v>3764</v>
      </c>
      <c r="G481" s="24"/>
      <c r="H481" s="24"/>
      <c r="I481" s="26" t="s">
        <v>859</v>
      </c>
      <c r="J481" s="26" t="s">
        <v>1451</v>
      </c>
      <c r="K481" s="34" t="s">
        <v>1452</v>
      </c>
    </row>
    <row r="482" spans="1:11" ht="15.75" thickBot="1" x14ac:dyDescent="0.3">
      <c r="A482" s="32" t="s">
        <v>851</v>
      </c>
      <c r="B482" s="24" t="s">
        <v>325</v>
      </c>
      <c r="C482" s="26" t="s">
        <v>852</v>
      </c>
      <c r="D482" s="26">
        <v>5</v>
      </c>
      <c r="E482" s="17" t="s">
        <v>1466</v>
      </c>
      <c r="F482" s="24">
        <v>5045</v>
      </c>
      <c r="G482" s="24"/>
      <c r="H482" s="24"/>
      <c r="I482" s="26" t="s">
        <v>859</v>
      </c>
      <c r="J482" s="26" t="s">
        <v>1451</v>
      </c>
      <c r="K482" s="34" t="s">
        <v>1452</v>
      </c>
    </row>
    <row r="483" spans="1:11" ht="15.75" thickBot="1" x14ac:dyDescent="0.3">
      <c r="A483" s="32" t="s">
        <v>851</v>
      </c>
      <c r="B483" s="24" t="s">
        <v>325</v>
      </c>
      <c r="C483" s="26" t="s">
        <v>852</v>
      </c>
      <c r="D483" s="26">
        <v>5</v>
      </c>
      <c r="E483" s="17" t="s">
        <v>1467</v>
      </c>
      <c r="F483" s="24">
        <v>3727</v>
      </c>
      <c r="G483" s="24"/>
      <c r="H483" s="24"/>
      <c r="I483" s="26" t="s">
        <v>859</v>
      </c>
      <c r="J483" s="26" t="s">
        <v>1451</v>
      </c>
      <c r="K483" s="34" t="s">
        <v>1452</v>
      </c>
    </row>
    <row r="484" spans="1:11" ht="15.75" thickBot="1" x14ac:dyDescent="0.3">
      <c r="A484" s="32" t="s">
        <v>851</v>
      </c>
      <c r="B484" s="24" t="s">
        <v>325</v>
      </c>
      <c r="C484" s="26" t="s">
        <v>852</v>
      </c>
      <c r="D484" s="26">
        <v>6</v>
      </c>
      <c r="E484" s="17" t="s">
        <v>1468</v>
      </c>
      <c r="F484" s="24">
        <v>3710</v>
      </c>
      <c r="G484" s="24"/>
      <c r="H484" s="24"/>
      <c r="I484" s="26" t="s">
        <v>859</v>
      </c>
      <c r="J484" s="26" t="s">
        <v>1382</v>
      </c>
      <c r="K484" s="34" t="s">
        <v>1382</v>
      </c>
    </row>
    <row r="485" spans="1:11" ht="15.75" thickBot="1" x14ac:dyDescent="0.3">
      <c r="A485" s="32" t="s">
        <v>851</v>
      </c>
      <c r="B485" s="24" t="s">
        <v>325</v>
      </c>
      <c r="C485" s="26" t="s">
        <v>852</v>
      </c>
      <c r="D485" s="26">
        <v>6</v>
      </c>
      <c r="E485" s="17" t="s">
        <v>1469</v>
      </c>
      <c r="F485" s="24">
        <v>3712</v>
      </c>
      <c r="G485" s="24"/>
      <c r="H485" s="24"/>
      <c r="I485" s="26" t="s">
        <v>859</v>
      </c>
      <c r="J485" s="26" t="s">
        <v>1382</v>
      </c>
      <c r="K485" s="34" t="s">
        <v>1382</v>
      </c>
    </row>
    <row r="486" spans="1:11" ht="15.75" thickBot="1" x14ac:dyDescent="0.3">
      <c r="A486" s="32" t="s">
        <v>851</v>
      </c>
      <c r="B486" s="24" t="s">
        <v>325</v>
      </c>
      <c r="C486" s="26" t="s">
        <v>852</v>
      </c>
      <c r="D486" s="26">
        <v>6</v>
      </c>
      <c r="E486" s="17" t="s">
        <v>1470</v>
      </c>
      <c r="F486" s="24">
        <v>3711</v>
      </c>
      <c r="G486" s="24"/>
      <c r="H486" s="24"/>
      <c r="I486" s="26" t="s">
        <v>859</v>
      </c>
      <c r="J486" s="26" t="s">
        <v>1382</v>
      </c>
      <c r="K486" s="34" t="s">
        <v>1382</v>
      </c>
    </row>
    <row r="487" spans="1:11" ht="15.75" thickBot="1" x14ac:dyDescent="0.3">
      <c r="A487" s="32" t="s">
        <v>851</v>
      </c>
      <c r="B487" s="24" t="s">
        <v>325</v>
      </c>
      <c r="C487" s="26" t="s">
        <v>852</v>
      </c>
      <c r="D487" s="26">
        <v>6</v>
      </c>
      <c r="E487" s="17" t="s">
        <v>1471</v>
      </c>
      <c r="F487" s="24">
        <v>3773</v>
      </c>
      <c r="G487" s="24"/>
      <c r="H487" s="24"/>
      <c r="I487" s="26" t="s">
        <v>859</v>
      </c>
      <c r="J487" s="26" t="s">
        <v>1382</v>
      </c>
      <c r="K487" s="34" t="s">
        <v>1382</v>
      </c>
    </row>
    <row r="488" spans="1:11" ht="15.75" thickBot="1" x14ac:dyDescent="0.3">
      <c r="A488" s="32" t="s">
        <v>851</v>
      </c>
      <c r="B488" s="24" t="s">
        <v>325</v>
      </c>
      <c r="C488" s="26" t="s">
        <v>852</v>
      </c>
      <c r="D488" s="26">
        <v>6</v>
      </c>
      <c r="E488" s="17" t="s">
        <v>1472</v>
      </c>
      <c r="F488" s="24">
        <v>3702</v>
      </c>
      <c r="G488" s="24"/>
      <c r="H488" s="24"/>
      <c r="I488" s="26" t="s">
        <v>859</v>
      </c>
      <c r="J488" s="26" t="s">
        <v>1417</v>
      </c>
      <c r="K488" s="34" t="s">
        <v>1417</v>
      </c>
    </row>
    <row r="489" spans="1:11" ht="15.75" thickBot="1" x14ac:dyDescent="0.3">
      <c r="A489" s="32" t="s">
        <v>851</v>
      </c>
      <c r="B489" s="24" t="s">
        <v>325</v>
      </c>
      <c r="C489" s="26" t="s">
        <v>852</v>
      </c>
      <c r="D489" s="26">
        <v>6</v>
      </c>
      <c r="E489" s="17" t="s">
        <v>1473</v>
      </c>
      <c r="F489" s="24">
        <v>3701</v>
      </c>
      <c r="G489" s="24"/>
      <c r="H489" s="24"/>
      <c r="I489" s="26" t="s">
        <v>859</v>
      </c>
      <c r="J489" s="26" t="s">
        <v>1382</v>
      </c>
      <c r="K489" s="34" t="s">
        <v>1382</v>
      </c>
    </row>
    <row r="490" spans="1:11" ht="15.75" thickBot="1" x14ac:dyDescent="0.3">
      <c r="A490" s="32" t="s">
        <v>851</v>
      </c>
      <c r="B490" s="24" t="s">
        <v>325</v>
      </c>
      <c r="C490" s="26" t="s">
        <v>852</v>
      </c>
      <c r="D490" s="26">
        <v>6</v>
      </c>
      <c r="E490" s="17" t="s">
        <v>1474</v>
      </c>
      <c r="F490" s="24">
        <v>3788</v>
      </c>
      <c r="G490" s="24"/>
      <c r="H490" s="24"/>
      <c r="I490" s="26" t="s">
        <v>859</v>
      </c>
      <c r="J490" s="26" t="s">
        <v>1382</v>
      </c>
      <c r="K490" s="34" t="s">
        <v>1382</v>
      </c>
    </row>
    <row r="491" spans="1:11" ht="15.75" thickBot="1" x14ac:dyDescent="0.3">
      <c r="A491" s="32" t="s">
        <v>851</v>
      </c>
      <c r="B491" s="24" t="s">
        <v>325</v>
      </c>
      <c r="C491" s="26" t="s">
        <v>852</v>
      </c>
      <c r="D491" s="26">
        <v>6</v>
      </c>
      <c r="E491" s="17" t="s">
        <v>1475</v>
      </c>
      <c r="F491" s="24">
        <v>3776</v>
      </c>
      <c r="G491" s="24"/>
      <c r="H491" s="24"/>
      <c r="I491" s="26" t="s">
        <v>859</v>
      </c>
      <c r="J491" s="26" t="s">
        <v>1417</v>
      </c>
      <c r="K491" s="34" t="s">
        <v>1417</v>
      </c>
    </row>
    <row r="492" spans="1:11" ht="15.75" thickBot="1" x14ac:dyDescent="0.3">
      <c r="A492" s="32" t="s">
        <v>851</v>
      </c>
      <c r="B492" s="24" t="s">
        <v>325</v>
      </c>
      <c r="C492" s="26" t="s">
        <v>852</v>
      </c>
      <c r="D492" s="26">
        <v>6</v>
      </c>
      <c r="E492" s="17" t="s">
        <v>1476</v>
      </c>
      <c r="F492" s="24">
        <v>3747</v>
      </c>
      <c r="G492" s="24"/>
      <c r="H492" s="24"/>
      <c r="I492" s="26" t="s">
        <v>859</v>
      </c>
      <c r="J492" s="26" t="s">
        <v>1417</v>
      </c>
      <c r="K492" s="34" t="s">
        <v>1417</v>
      </c>
    </row>
    <row r="493" spans="1:11" ht="15.75" thickBot="1" x14ac:dyDescent="0.3">
      <c r="A493" s="32" t="s">
        <v>851</v>
      </c>
      <c r="B493" s="24" t="s">
        <v>325</v>
      </c>
      <c r="C493" s="26" t="s">
        <v>852</v>
      </c>
      <c r="D493" s="26">
        <v>6</v>
      </c>
      <c r="E493" s="17" t="s">
        <v>1477</v>
      </c>
      <c r="F493" s="24">
        <v>3742</v>
      </c>
      <c r="G493" s="24"/>
      <c r="H493" s="24"/>
      <c r="I493" s="26" t="s">
        <v>859</v>
      </c>
      <c r="J493" s="26" t="s">
        <v>1382</v>
      </c>
      <c r="K493" s="34" t="s">
        <v>1389</v>
      </c>
    </row>
    <row r="494" spans="1:11" ht="15.75" thickBot="1" x14ac:dyDescent="0.3">
      <c r="A494" s="32" t="s">
        <v>851</v>
      </c>
      <c r="B494" s="24" t="s">
        <v>325</v>
      </c>
      <c r="C494" s="26" t="s">
        <v>852</v>
      </c>
      <c r="D494" s="26">
        <v>6</v>
      </c>
      <c r="E494" s="17" t="s">
        <v>1478</v>
      </c>
      <c r="F494" s="24">
        <v>3748</v>
      </c>
      <c r="G494" s="24"/>
      <c r="H494" s="24"/>
      <c r="I494" s="26" t="s">
        <v>859</v>
      </c>
      <c r="J494" s="26" t="s">
        <v>1417</v>
      </c>
      <c r="K494" s="34" t="s">
        <v>1417</v>
      </c>
    </row>
    <row r="495" spans="1:11" ht="15.75" thickBot="1" x14ac:dyDescent="0.3">
      <c r="A495" s="32" t="s">
        <v>851</v>
      </c>
      <c r="B495" s="24" t="s">
        <v>325</v>
      </c>
      <c r="C495" s="26" t="s">
        <v>852</v>
      </c>
      <c r="D495" s="26">
        <v>6</v>
      </c>
      <c r="E495" s="17" t="s">
        <v>1479</v>
      </c>
      <c r="F495" s="24">
        <v>3754</v>
      </c>
      <c r="G495" s="24"/>
      <c r="H495" s="24"/>
      <c r="I495" s="26" t="s">
        <v>859</v>
      </c>
      <c r="J495" s="26" t="s">
        <v>1382</v>
      </c>
      <c r="K495" s="34" t="s">
        <v>1382</v>
      </c>
    </row>
    <row r="496" spans="1:11" ht="15.75" thickBot="1" x14ac:dyDescent="0.3">
      <c r="A496" s="32" t="s">
        <v>851</v>
      </c>
      <c r="B496" s="24" t="s">
        <v>325</v>
      </c>
      <c r="C496" s="26" t="s">
        <v>852</v>
      </c>
      <c r="D496" s="26">
        <v>6</v>
      </c>
      <c r="E496" s="17" t="s">
        <v>997</v>
      </c>
      <c r="F496" s="24">
        <v>3767</v>
      </c>
      <c r="G496" s="24"/>
      <c r="H496" s="24"/>
      <c r="I496" s="26" t="s">
        <v>859</v>
      </c>
      <c r="J496" s="26" t="s">
        <v>1417</v>
      </c>
      <c r="K496" s="34" t="s">
        <v>1417</v>
      </c>
    </row>
    <row r="497" spans="1:11" ht="15.75" thickBot="1" x14ac:dyDescent="0.3">
      <c r="A497" s="32" t="s">
        <v>851</v>
      </c>
      <c r="B497" s="24" t="s">
        <v>325</v>
      </c>
      <c r="C497" s="26" t="s">
        <v>852</v>
      </c>
      <c r="D497" s="26">
        <v>6</v>
      </c>
      <c r="E497" s="17" t="s">
        <v>1092</v>
      </c>
      <c r="F497" s="24">
        <v>3704</v>
      </c>
      <c r="G497" s="24"/>
      <c r="H497" s="24"/>
      <c r="I497" s="26" t="s">
        <v>859</v>
      </c>
      <c r="J497" s="26" t="s">
        <v>1417</v>
      </c>
      <c r="K497" s="34" t="s">
        <v>1417</v>
      </c>
    </row>
    <row r="498" spans="1:11" ht="15.75" thickBot="1" x14ac:dyDescent="0.3">
      <c r="A498" s="32" t="s">
        <v>851</v>
      </c>
      <c r="B498" s="24" t="s">
        <v>325</v>
      </c>
      <c r="C498" s="26" t="s">
        <v>852</v>
      </c>
      <c r="D498" s="26">
        <v>6</v>
      </c>
      <c r="E498" s="17" t="s">
        <v>884</v>
      </c>
      <c r="F498" s="24">
        <v>3780</v>
      </c>
      <c r="G498" s="24"/>
      <c r="H498" s="24"/>
      <c r="I498" s="26" t="s">
        <v>859</v>
      </c>
      <c r="J498" s="26" t="s">
        <v>1417</v>
      </c>
      <c r="K498" s="34" t="s">
        <v>1417</v>
      </c>
    </row>
    <row r="499" spans="1:11" ht="15.75" thickBot="1" x14ac:dyDescent="0.3">
      <c r="A499" s="32" t="s">
        <v>851</v>
      </c>
      <c r="B499" s="24" t="s">
        <v>325</v>
      </c>
      <c r="C499" s="26" t="s">
        <v>1008</v>
      </c>
      <c r="D499" s="26">
        <v>1</v>
      </c>
      <c r="E499" s="17" t="s">
        <v>1480</v>
      </c>
      <c r="F499" s="24">
        <v>4452</v>
      </c>
      <c r="G499" s="24"/>
      <c r="H499" s="24"/>
      <c r="I499" s="26" t="s">
        <v>1008</v>
      </c>
      <c r="J499" s="26" t="s">
        <v>1008</v>
      </c>
      <c r="K499" s="34" t="s">
        <v>1008</v>
      </c>
    </row>
    <row r="500" spans="1:11" ht="15.75" thickBot="1" x14ac:dyDescent="0.3">
      <c r="A500" s="32" t="s">
        <v>851</v>
      </c>
      <c r="B500" s="24" t="s">
        <v>325</v>
      </c>
      <c r="C500" s="26" t="s">
        <v>1008</v>
      </c>
      <c r="D500" s="26">
        <v>1</v>
      </c>
      <c r="E500" s="17" t="s">
        <v>1481</v>
      </c>
      <c r="F500" s="24">
        <v>1112</v>
      </c>
      <c r="G500" s="24"/>
      <c r="H500" s="24"/>
      <c r="I500" s="26" t="s">
        <v>1008</v>
      </c>
      <c r="J500" s="26" t="s">
        <v>1008</v>
      </c>
      <c r="K500" s="34" t="s">
        <v>1008</v>
      </c>
    </row>
    <row r="501" spans="1:11" ht="15.75" thickBot="1" x14ac:dyDescent="0.3">
      <c r="A501" s="32" t="s">
        <v>851</v>
      </c>
      <c r="B501" s="24" t="s">
        <v>325</v>
      </c>
      <c r="C501" s="26" t="s">
        <v>1008</v>
      </c>
      <c r="D501" s="26">
        <v>1</v>
      </c>
      <c r="E501" s="17" t="s">
        <v>1482</v>
      </c>
      <c r="F501" s="24">
        <v>1104</v>
      </c>
      <c r="G501" s="24"/>
      <c r="H501" s="24"/>
      <c r="I501" s="26" t="s">
        <v>1008</v>
      </c>
      <c r="J501" s="26" t="s">
        <v>1008</v>
      </c>
      <c r="K501" s="34" t="s">
        <v>1008</v>
      </c>
    </row>
    <row r="502" spans="1:11" ht="15.75" thickBot="1" x14ac:dyDescent="0.3">
      <c r="A502" s="32" t="s">
        <v>851</v>
      </c>
      <c r="B502" s="24" t="s">
        <v>325</v>
      </c>
      <c r="C502" s="26" t="s">
        <v>1008</v>
      </c>
      <c r="D502" s="26">
        <v>1</v>
      </c>
      <c r="E502" s="17" t="s">
        <v>1482</v>
      </c>
      <c r="F502" s="24">
        <v>4445</v>
      </c>
      <c r="G502" s="24"/>
      <c r="H502" s="24"/>
      <c r="I502" s="26" t="s">
        <v>1008</v>
      </c>
      <c r="J502" s="26" t="s">
        <v>1008</v>
      </c>
      <c r="K502" s="34" t="s">
        <v>1008</v>
      </c>
    </row>
    <row r="503" spans="1:11" ht="15.75" thickBot="1" x14ac:dyDescent="0.3">
      <c r="A503" s="32" t="s">
        <v>851</v>
      </c>
      <c r="B503" s="24" t="s">
        <v>325</v>
      </c>
      <c r="C503" s="26" t="s">
        <v>1008</v>
      </c>
      <c r="D503" s="26">
        <v>1</v>
      </c>
      <c r="E503" s="17" t="s">
        <v>1483</v>
      </c>
      <c r="F503" s="24">
        <v>1232</v>
      </c>
      <c r="G503" s="24"/>
      <c r="H503" s="24"/>
      <c r="I503" s="26" t="s">
        <v>1008</v>
      </c>
      <c r="J503" s="26" t="s">
        <v>1008</v>
      </c>
      <c r="K503" s="34" t="s">
        <v>1484</v>
      </c>
    </row>
    <row r="504" spans="1:11" ht="15.75" thickBot="1" x14ac:dyDescent="0.3">
      <c r="A504" s="32" t="s">
        <v>851</v>
      </c>
      <c r="B504" s="24" t="s">
        <v>325</v>
      </c>
      <c r="C504" s="26" t="s">
        <v>1008</v>
      </c>
      <c r="D504" s="26">
        <v>1</v>
      </c>
      <c r="E504" s="17" t="s">
        <v>1485</v>
      </c>
      <c r="F504" s="24">
        <v>1105</v>
      </c>
      <c r="G504" s="24"/>
      <c r="H504" s="24"/>
      <c r="I504" s="26" t="s">
        <v>1008</v>
      </c>
      <c r="J504" s="26" t="s">
        <v>1008</v>
      </c>
      <c r="K504" s="34" t="s">
        <v>1008</v>
      </c>
    </row>
    <row r="505" spans="1:11" ht="15.75" thickBot="1" x14ac:dyDescent="0.3">
      <c r="A505" s="32" t="s">
        <v>851</v>
      </c>
      <c r="B505" s="24" t="s">
        <v>325</v>
      </c>
      <c r="C505" s="26" t="s">
        <v>1008</v>
      </c>
      <c r="D505" s="26">
        <v>1</v>
      </c>
      <c r="E505" s="17" t="s">
        <v>1486</v>
      </c>
      <c r="F505" s="24">
        <v>1154</v>
      </c>
      <c r="G505" s="24"/>
      <c r="H505" s="24"/>
      <c r="I505" s="26" t="s">
        <v>1008</v>
      </c>
      <c r="J505" s="26" t="s">
        <v>1008</v>
      </c>
      <c r="K505" s="34" t="s">
        <v>1484</v>
      </c>
    </row>
    <row r="506" spans="1:11" ht="15.75" thickBot="1" x14ac:dyDescent="0.3">
      <c r="A506" s="32" t="s">
        <v>851</v>
      </c>
      <c r="B506" s="24" t="s">
        <v>325</v>
      </c>
      <c r="C506" s="26" t="s">
        <v>1008</v>
      </c>
      <c r="D506" s="26">
        <v>1</v>
      </c>
      <c r="E506" s="17" t="s">
        <v>1487</v>
      </c>
      <c r="F506" s="24">
        <v>1162</v>
      </c>
      <c r="G506" s="24"/>
      <c r="H506" s="24"/>
      <c r="I506" s="26" t="s">
        <v>1008</v>
      </c>
      <c r="J506" s="26" t="s">
        <v>1008</v>
      </c>
      <c r="K506" s="34" t="s">
        <v>1008</v>
      </c>
    </row>
    <row r="507" spans="1:11" ht="15.75" thickBot="1" x14ac:dyDescent="0.3">
      <c r="A507" s="32" t="s">
        <v>851</v>
      </c>
      <c r="B507" s="24" t="s">
        <v>325</v>
      </c>
      <c r="C507" s="26" t="s">
        <v>1008</v>
      </c>
      <c r="D507" s="26">
        <v>1</v>
      </c>
      <c r="E507" s="17" t="s">
        <v>1487</v>
      </c>
      <c r="F507" s="24">
        <v>4453</v>
      </c>
      <c r="G507" s="24"/>
      <c r="H507" s="24"/>
      <c r="I507" s="26" t="s">
        <v>1008</v>
      </c>
      <c r="J507" s="26" t="s">
        <v>1008</v>
      </c>
      <c r="K507" s="34" t="s">
        <v>1008</v>
      </c>
    </row>
    <row r="508" spans="1:11" ht="15.75" thickBot="1" x14ac:dyDescent="0.3">
      <c r="A508" s="32" t="s">
        <v>851</v>
      </c>
      <c r="B508" s="24" t="s">
        <v>325</v>
      </c>
      <c r="C508" s="26" t="s">
        <v>1008</v>
      </c>
      <c r="D508" s="26">
        <v>1</v>
      </c>
      <c r="E508" s="17" t="s">
        <v>1488</v>
      </c>
      <c r="F508" s="24">
        <v>4482</v>
      </c>
      <c r="G508" s="24"/>
      <c r="H508" s="24"/>
      <c r="I508" s="26" t="s">
        <v>1008</v>
      </c>
      <c r="J508" s="26" t="s">
        <v>1008</v>
      </c>
      <c r="K508" s="34" t="s">
        <v>1484</v>
      </c>
    </row>
    <row r="509" spans="1:11" ht="15.75" thickBot="1" x14ac:dyDescent="0.3">
      <c r="A509" s="32" t="s">
        <v>851</v>
      </c>
      <c r="B509" s="24" t="s">
        <v>325</v>
      </c>
      <c r="C509" s="26" t="s">
        <v>1008</v>
      </c>
      <c r="D509" s="26">
        <v>1</v>
      </c>
      <c r="E509" s="17" t="s">
        <v>1489</v>
      </c>
      <c r="F509" s="24">
        <v>1114</v>
      </c>
      <c r="G509" s="24"/>
      <c r="H509" s="24"/>
      <c r="I509" s="26" t="s">
        <v>1008</v>
      </c>
      <c r="J509" s="26" t="s">
        <v>1008</v>
      </c>
      <c r="K509" s="34" t="s">
        <v>1484</v>
      </c>
    </row>
    <row r="510" spans="1:11" ht="15.75" thickBot="1" x14ac:dyDescent="0.3">
      <c r="A510" s="32" t="s">
        <v>851</v>
      </c>
      <c r="B510" s="24" t="s">
        <v>325</v>
      </c>
      <c r="C510" s="26" t="s">
        <v>1008</v>
      </c>
      <c r="D510" s="26">
        <v>1</v>
      </c>
      <c r="E510" s="17" t="s">
        <v>1490</v>
      </c>
      <c r="F510" s="24">
        <v>4462</v>
      </c>
      <c r="G510" s="24"/>
      <c r="H510" s="24"/>
      <c r="I510" s="26" t="s">
        <v>1008</v>
      </c>
      <c r="J510" s="26" t="s">
        <v>1008</v>
      </c>
      <c r="K510" s="34" t="s">
        <v>1008</v>
      </c>
    </row>
    <row r="511" spans="1:11" ht="15.75" thickBot="1" x14ac:dyDescent="0.3">
      <c r="A511" s="32" t="s">
        <v>851</v>
      </c>
      <c r="B511" s="24" t="s">
        <v>325</v>
      </c>
      <c r="C511" s="26" t="s">
        <v>1008</v>
      </c>
      <c r="D511" s="26">
        <v>1</v>
      </c>
      <c r="E511" s="17" t="s">
        <v>1491</v>
      </c>
      <c r="F511" s="24">
        <v>1110</v>
      </c>
      <c r="G511" s="24"/>
      <c r="H511" s="24"/>
      <c r="I511" s="26" t="s">
        <v>1008</v>
      </c>
      <c r="J511" s="26" t="s">
        <v>1008</v>
      </c>
      <c r="K511" s="34" t="s">
        <v>1008</v>
      </c>
    </row>
    <row r="512" spans="1:11" ht="15.75" thickBot="1" x14ac:dyDescent="0.3">
      <c r="A512" s="32" t="s">
        <v>851</v>
      </c>
      <c r="B512" s="24" t="s">
        <v>325</v>
      </c>
      <c r="C512" s="26" t="s">
        <v>1008</v>
      </c>
      <c r="D512" s="26">
        <v>1</v>
      </c>
      <c r="E512" s="17" t="s">
        <v>1492</v>
      </c>
      <c r="F512" s="24">
        <v>1187</v>
      </c>
      <c r="G512" s="24"/>
      <c r="H512" s="24"/>
      <c r="I512" s="26" t="s">
        <v>1008</v>
      </c>
      <c r="J512" s="26" t="s">
        <v>1008</v>
      </c>
      <c r="K512" s="34" t="s">
        <v>1008</v>
      </c>
    </row>
    <row r="513" spans="1:11" ht="15.75" thickBot="1" x14ac:dyDescent="0.3">
      <c r="A513" s="32" t="s">
        <v>851</v>
      </c>
      <c r="B513" s="24" t="s">
        <v>325</v>
      </c>
      <c r="C513" s="26" t="s">
        <v>1008</v>
      </c>
      <c r="D513" s="26">
        <v>1</v>
      </c>
      <c r="E513" s="17" t="s">
        <v>1493</v>
      </c>
      <c r="F513" s="24">
        <v>4949</v>
      </c>
      <c r="G513" s="24"/>
      <c r="H513" s="24"/>
      <c r="I513" s="26" t="s">
        <v>1008</v>
      </c>
      <c r="J513" s="26" t="s">
        <v>1008</v>
      </c>
      <c r="K513" s="34" t="s">
        <v>1008</v>
      </c>
    </row>
    <row r="514" spans="1:11" ht="15.75" thickBot="1" x14ac:dyDescent="0.3">
      <c r="A514" s="32" t="s">
        <v>851</v>
      </c>
      <c r="B514" s="24" t="s">
        <v>325</v>
      </c>
      <c r="C514" s="26" t="s">
        <v>1008</v>
      </c>
      <c r="D514" s="26">
        <v>1</v>
      </c>
      <c r="E514" s="17" t="s">
        <v>1494</v>
      </c>
      <c r="F514" s="24">
        <v>5558</v>
      </c>
      <c r="G514" s="24"/>
      <c r="H514" s="24"/>
      <c r="I514" s="26" t="s">
        <v>1008</v>
      </c>
      <c r="J514" s="26" t="s">
        <v>1008</v>
      </c>
      <c r="K514" s="34" t="s">
        <v>1008</v>
      </c>
    </row>
    <row r="515" spans="1:11" ht="15.75" thickBot="1" x14ac:dyDescent="0.3">
      <c r="A515" s="32" t="s">
        <v>851</v>
      </c>
      <c r="B515" s="24" t="s">
        <v>325</v>
      </c>
      <c r="C515" s="26" t="s">
        <v>1008</v>
      </c>
      <c r="D515" s="26">
        <v>2</v>
      </c>
      <c r="E515" s="17" t="s">
        <v>1495</v>
      </c>
      <c r="F515" s="24">
        <v>1083</v>
      </c>
      <c r="G515" s="24"/>
      <c r="H515" s="24"/>
      <c r="I515" s="26" t="s">
        <v>1008</v>
      </c>
      <c r="J515" s="26" t="s">
        <v>1008</v>
      </c>
      <c r="K515" s="34" t="s">
        <v>1496</v>
      </c>
    </row>
    <row r="516" spans="1:11" ht="15.75" thickBot="1" x14ac:dyDescent="0.3">
      <c r="A516" s="32" t="s">
        <v>851</v>
      </c>
      <c r="B516" s="24" t="s">
        <v>325</v>
      </c>
      <c r="C516" s="26" t="s">
        <v>1008</v>
      </c>
      <c r="D516" s="26">
        <v>2</v>
      </c>
      <c r="E516" s="17" t="s">
        <v>1497</v>
      </c>
      <c r="F516" s="24">
        <v>1099</v>
      </c>
      <c r="G516" s="24"/>
      <c r="H516" s="24"/>
      <c r="I516" s="26" t="s">
        <v>1008</v>
      </c>
      <c r="J516" s="26" t="s">
        <v>1008</v>
      </c>
      <c r="K516" s="34" t="s">
        <v>1496</v>
      </c>
    </row>
    <row r="517" spans="1:11" ht="15.75" thickBot="1" x14ac:dyDescent="0.3">
      <c r="A517" s="32" t="s">
        <v>851</v>
      </c>
      <c r="B517" s="24" t="s">
        <v>325</v>
      </c>
      <c r="C517" s="26" t="s">
        <v>1008</v>
      </c>
      <c r="D517" s="26">
        <v>2</v>
      </c>
      <c r="E517" s="17" t="s">
        <v>1498</v>
      </c>
      <c r="F517" s="24">
        <v>4465</v>
      </c>
      <c r="G517" s="24"/>
      <c r="H517" s="24"/>
      <c r="I517" s="26" t="s">
        <v>1008</v>
      </c>
      <c r="J517" s="26" t="s">
        <v>1008</v>
      </c>
      <c r="K517" s="34" t="s">
        <v>1496</v>
      </c>
    </row>
    <row r="518" spans="1:11" ht="15.75" thickBot="1" x14ac:dyDescent="0.3">
      <c r="A518" s="32" t="s">
        <v>851</v>
      </c>
      <c r="B518" s="24" t="s">
        <v>325</v>
      </c>
      <c r="C518" s="26" t="s">
        <v>1008</v>
      </c>
      <c r="D518" s="26">
        <v>2</v>
      </c>
      <c r="E518" s="17" t="s">
        <v>1499</v>
      </c>
      <c r="F518" s="24">
        <v>1192</v>
      </c>
      <c r="G518" s="24"/>
      <c r="H518" s="24"/>
      <c r="I518" s="26" t="s">
        <v>1008</v>
      </c>
      <c r="J518" s="26" t="s">
        <v>1008</v>
      </c>
      <c r="K518" s="34" t="s">
        <v>1496</v>
      </c>
    </row>
    <row r="519" spans="1:11" ht="15.75" thickBot="1" x14ac:dyDescent="0.3">
      <c r="A519" s="32" t="s">
        <v>851</v>
      </c>
      <c r="B519" s="24" t="s">
        <v>325</v>
      </c>
      <c r="C519" s="26" t="s">
        <v>1008</v>
      </c>
      <c r="D519" s="26">
        <v>2</v>
      </c>
      <c r="E519" s="17" t="s">
        <v>1500</v>
      </c>
      <c r="F519" s="24">
        <v>1143</v>
      </c>
      <c r="G519" s="24"/>
      <c r="H519" s="24"/>
      <c r="I519" s="26" t="s">
        <v>1008</v>
      </c>
      <c r="J519" s="26" t="s">
        <v>1008</v>
      </c>
      <c r="K519" s="34" t="s">
        <v>1008</v>
      </c>
    </row>
    <row r="520" spans="1:11" ht="15.75" thickBot="1" x14ac:dyDescent="0.3">
      <c r="A520" s="32" t="s">
        <v>851</v>
      </c>
      <c r="B520" s="24" t="s">
        <v>325</v>
      </c>
      <c r="C520" s="26" t="s">
        <v>1008</v>
      </c>
      <c r="D520" s="26">
        <v>2</v>
      </c>
      <c r="E520" s="17" t="s">
        <v>1500</v>
      </c>
      <c r="F520" s="24">
        <v>4463</v>
      </c>
      <c r="G520" s="24"/>
      <c r="H520" s="24"/>
      <c r="I520" s="26" t="s">
        <v>1008</v>
      </c>
      <c r="J520" s="26" t="s">
        <v>1008</v>
      </c>
      <c r="K520" s="34" t="s">
        <v>1008</v>
      </c>
    </row>
    <row r="521" spans="1:11" ht="15.75" thickBot="1" x14ac:dyDescent="0.3">
      <c r="A521" s="32" t="s">
        <v>851</v>
      </c>
      <c r="B521" s="24" t="s">
        <v>325</v>
      </c>
      <c r="C521" s="26" t="s">
        <v>1008</v>
      </c>
      <c r="D521" s="26">
        <v>2</v>
      </c>
      <c r="E521" s="17" t="s">
        <v>1501</v>
      </c>
      <c r="F521" s="24">
        <v>1235</v>
      </c>
      <c r="G521" s="24"/>
      <c r="H521" s="24"/>
      <c r="I521" s="26" t="s">
        <v>1008</v>
      </c>
      <c r="J521" s="26" t="s">
        <v>1008</v>
      </c>
      <c r="K521" s="34" t="s">
        <v>1215</v>
      </c>
    </row>
    <row r="522" spans="1:11" ht="15.75" thickBot="1" x14ac:dyDescent="0.3">
      <c r="A522" s="32" t="s">
        <v>851</v>
      </c>
      <c r="B522" s="24" t="s">
        <v>325</v>
      </c>
      <c r="C522" s="26" t="s">
        <v>1008</v>
      </c>
      <c r="D522" s="26">
        <v>2</v>
      </c>
      <c r="E522" s="17" t="s">
        <v>1502</v>
      </c>
      <c r="F522" s="24">
        <v>1139</v>
      </c>
      <c r="G522" s="24"/>
      <c r="H522" s="24"/>
      <c r="I522" s="26" t="s">
        <v>1008</v>
      </c>
      <c r="J522" s="26" t="s">
        <v>1008</v>
      </c>
      <c r="K522" s="34" t="s">
        <v>1215</v>
      </c>
    </row>
    <row r="523" spans="1:11" ht="15.75" thickBot="1" x14ac:dyDescent="0.3">
      <c r="A523" s="32" t="s">
        <v>851</v>
      </c>
      <c r="B523" s="24" t="s">
        <v>325</v>
      </c>
      <c r="C523" s="26" t="s">
        <v>1008</v>
      </c>
      <c r="D523" s="26">
        <v>2</v>
      </c>
      <c r="E523" s="17" t="s">
        <v>1503</v>
      </c>
      <c r="F523" s="24">
        <v>1178</v>
      </c>
      <c r="G523" s="24"/>
      <c r="H523" s="24"/>
      <c r="I523" s="26" t="s">
        <v>1008</v>
      </c>
      <c r="J523" s="26" t="s">
        <v>1008</v>
      </c>
      <c r="K523" s="34" t="s">
        <v>1218</v>
      </c>
    </row>
    <row r="524" spans="1:11" ht="15.75" thickBot="1" x14ac:dyDescent="0.3">
      <c r="A524" s="32" t="s">
        <v>851</v>
      </c>
      <c r="B524" s="24" t="s">
        <v>325</v>
      </c>
      <c r="C524" s="26" t="s">
        <v>1008</v>
      </c>
      <c r="D524" s="26">
        <v>2</v>
      </c>
      <c r="E524" s="17" t="s">
        <v>1504</v>
      </c>
      <c r="F524" s="24">
        <v>1085</v>
      </c>
      <c r="G524" s="24"/>
      <c r="H524" s="24"/>
      <c r="I524" s="26" t="s">
        <v>1008</v>
      </c>
      <c r="J524" s="26" t="s">
        <v>1008</v>
      </c>
      <c r="K524" s="34" t="s">
        <v>1496</v>
      </c>
    </row>
    <row r="525" spans="1:11" ht="15.75" thickBot="1" x14ac:dyDescent="0.3">
      <c r="A525" s="32" t="s">
        <v>851</v>
      </c>
      <c r="B525" s="24" t="s">
        <v>325</v>
      </c>
      <c r="C525" s="26" t="s">
        <v>1008</v>
      </c>
      <c r="D525" s="26">
        <v>2</v>
      </c>
      <c r="E525" s="17" t="s">
        <v>1505</v>
      </c>
      <c r="F525" s="24">
        <v>4441</v>
      </c>
      <c r="G525" s="24"/>
      <c r="H525" s="24"/>
      <c r="I525" s="26" t="s">
        <v>1008</v>
      </c>
      <c r="J525" s="26" t="s">
        <v>1008</v>
      </c>
      <c r="K525" s="34" t="s">
        <v>1008</v>
      </c>
    </row>
    <row r="526" spans="1:11" ht="15.75" thickBot="1" x14ac:dyDescent="0.3">
      <c r="A526" s="32" t="s">
        <v>851</v>
      </c>
      <c r="B526" s="24" t="s">
        <v>325</v>
      </c>
      <c r="C526" s="26" t="s">
        <v>1008</v>
      </c>
      <c r="D526" s="26">
        <v>2</v>
      </c>
      <c r="E526" s="17" t="s">
        <v>1506</v>
      </c>
      <c r="F526" s="24">
        <v>1177</v>
      </c>
      <c r="G526" s="24"/>
      <c r="H526" s="24"/>
      <c r="I526" s="26" t="s">
        <v>1008</v>
      </c>
      <c r="J526" s="26" t="s">
        <v>1008</v>
      </c>
      <c r="K526" s="34" t="s">
        <v>1008</v>
      </c>
    </row>
    <row r="527" spans="1:11" ht="15.75" thickBot="1" x14ac:dyDescent="0.3">
      <c r="A527" s="32" t="s">
        <v>851</v>
      </c>
      <c r="B527" s="24" t="s">
        <v>325</v>
      </c>
      <c r="C527" s="26" t="s">
        <v>1008</v>
      </c>
      <c r="D527" s="26">
        <v>2</v>
      </c>
      <c r="E527" s="17" t="s">
        <v>1507</v>
      </c>
      <c r="F527" s="24">
        <v>1241</v>
      </c>
      <c r="G527" s="24"/>
      <c r="H527" s="24"/>
      <c r="I527" s="26" t="s">
        <v>1008</v>
      </c>
      <c r="J527" s="26" t="s">
        <v>1008</v>
      </c>
      <c r="K527" s="34" t="s">
        <v>1215</v>
      </c>
    </row>
    <row r="528" spans="1:11" ht="15.75" thickBot="1" x14ac:dyDescent="0.3">
      <c r="A528" s="32" t="s">
        <v>851</v>
      </c>
      <c r="B528" s="24" t="s">
        <v>325</v>
      </c>
      <c r="C528" s="26" t="s">
        <v>1008</v>
      </c>
      <c r="D528" s="26">
        <v>2</v>
      </c>
      <c r="E528" s="17" t="s">
        <v>1508</v>
      </c>
      <c r="F528" s="24">
        <v>1237</v>
      </c>
      <c r="G528" s="24"/>
      <c r="H528" s="24"/>
      <c r="I528" s="26" t="s">
        <v>1008</v>
      </c>
      <c r="J528" s="26" t="s">
        <v>1008</v>
      </c>
      <c r="K528" s="34" t="s">
        <v>1218</v>
      </c>
    </row>
    <row r="529" spans="1:11" ht="15.75" thickBot="1" x14ac:dyDescent="0.3">
      <c r="A529" s="32" t="s">
        <v>851</v>
      </c>
      <c r="B529" s="24" t="s">
        <v>325</v>
      </c>
      <c r="C529" s="26" t="s">
        <v>1008</v>
      </c>
      <c r="D529" s="26">
        <v>2</v>
      </c>
      <c r="E529" s="17" t="s">
        <v>1508</v>
      </c>
      <c r="F529" s="24">
        <v>4476</v>
      </c>
      <c r="G529" s="24"/>
      <c r="H529" s="24"/>
      <c r="I529" s="26" t="s">
        <v>1008</v>
      </c>
      <c r="J529" s="26" t="s">
        <v>1008</v>
      </c>
      <c r="K529" s="34" t="s">
        <v>1218</v>
      </c>
    </row>
    <row r="530" spans="1:11" ht="15.75" thickBot="1" x14ac:dyDescent="0.3">
      <c r="A530" s="32" t="s">
        <v>851</v>
      </c>
      <c r="B530" s="24" t="s">
        <v>325</v>
      </c>
      <c r="C530" s="26" t="s">
        <v>1008</v>
      </c>
      <c r="D530" s="26">
        <v>3</v>
      </c>
      <c r="E530" s="17" t="s">
        <v>1509</v>
      </c>
      <c r="F530" s="24">
        <v>1199</v>
      </c>
      <c r="G530" s="24"/>
      <c r="H530" s="24"/>
      <c r="I530" s="26" t="s">
        <v>1008</v>
      </c>
      <c r="J530" s="26" t="s">
        <v>1008</v>
      </c>
      <c r="K530" s="34" t="s">
        <v>1272</v>
      </c>
    </row>
    <row r="531" spans="1:11" ht="15.75" thickBot="1" x14ac:dyDescent="0.3">
      <c r="A531" s="32" t="s">
        <v>851</v>
      </c>
      <c r="B531" s="24" t="s">
        <v>325</v>
      </c>
      <c r="C531" s="26" t="s">
        <v>1008</v>
      </c>
      <c r="D531" s="26">
        <v>3</v>
      </c>
      <c r="E531" s="17" t="s">
        <v>1509</v>
      </c>
      <c r="F531" s="24">
        <v>4467</v>
      </c>
      <c r="G531" s="24"/>
      <c r="H531" s="24"/>
      <c r="I531" s="26" t="s">
        <v>1008</v>
      </c>
      <c r="J531" s="26" t="s">
        <v>1008</v>
      </c>
      <c r="K531" s="34" t="s">
        <v>1272</v>
      </c>
    </row>
    <row r="532" spans="1:11" ht="15.75" thickBot="1" x14ac:dyDescent="0.3">
      <c r="A532" s="32" t="s">
        <v>851</v>
      </c>
      <c r="B532" s="24" t="s">
        <v>325</v>
      </c>
      <c r="C532" s="26" t="s">
        <v>1008</v>
      </c>
      <c r="D532" s="26">
        <v>3</v>
      </c>
      <c r="E532" s="17" t="s">
        <v>1510</v>
      </c>
      <c r="F532" s="24">
        <v>1135</v>
      </c>
      <c r="G532" s="24"/>
      <c r="H532" s="24"/>
      <c r="I532" s="26" t="s">
        <v>1008</v>
      </c>
      <c r="J532" s="26" t="s">
        <v>1008</v>
      </c>
      <c r="K532" s="34" t="s">
        <v>1272</v>
      </c>
    </row>
    <row r="533" spans="1:11" ht="15.75" thickBot="1" x14ac:dyDescent="0.3">
      <c r="A533" s="32" t="s">
        <v>851</v>
      </c>
      <c r="B533" s="24" t="s">
        <v>325</v>
      </c>
      <c r="C533" s="26" t="s">
        <v>1008</v>
      </c>
      <c r="D533" s="26">
        <v>3</v>
      </c>
      <c r="E533" s="17" t="s">
        <v>1511</v>
      </c>
      <c r="F533" s="24">
        <v>5237</v>
      </c>
      <c r="G533" s="24"/>
      <c r="H533" s="24"/>
      <c r="I533" s="26" t="s">
        <v>1008</v>
      </c>
      <c r="J533" s="26" t="s">
        <v>1008</v>
      </c>
      <c r="K533" s="34" t="s">
        <v>1512</v>
      </c>
    </row>
    <row r="534" spans="1:11" ht="15.75" thickBot="1" x14ac:dyDescent="0.3">
      <c r="A534" s="32" t="s">
        <v>851</v>
      </c>
      <c r="B534" s="24" t="s">
        <v>325</v>
      </c>
      <c r="C534" s="26" t="s">
        <v>1008</v>
      </c>
      <c r="D534" s="26">
        <v>3</v>
      </c>
      <c r="E534" s="17" t="s">
        <v>1513</v>
      </c>
      <c r="F534" s="24">
        <v>1227</v>
      </c>
      <c r="G534" s="24"/>
      <c r="H534" s="24"/>
      <c r="I534" s="26" t="s">
        <v>1008</v>
      </c>
      <c r="J534" s="26" t="s">
        <v>1008</v>
      </c>
      <c r="K534" s="34" t="s">
        <v>1512</v>
      </c>
    </row>
    <row r="535" spans="1:11" ht="15.75" thickBot="1" x14ac:dyDescent="0.3">
      <c r="A535" s="32" t="s">
        <v>851</v>
      </c>
      <c r="B535" s="24" t="s">
        <v>325</v>
      </c>
      <c r="C535" s="26" t="s">
        <v>1008</v>
      </c>
      <c r="D535" s="26">
        <v>3</v>
      </c>
      <c r="E535" s="17" t="s">
        <v>1514</v>
      </c>
      <c r="F535" s="24">
        <v>1171</v>
      </c>
      <c r="G535" s="24"/>
      <c r="H535" s="24"/>
      <c r="I535" s="26" t="s">
        <v>1008</v>
      </c>
      <c r="J535" s="26" t="s">
        <v>1008</v>
      </c>
      <c r="K535" s="34" t="s">
        <v>1272</v>
      </c>
    </row>
    <row r="536" spans="1:11" ht="15.75" thickBot="1" x14ac:dyDescent="0.3">
      <c r="A536" s="32" t="s">
        <v>851</v>
      </c>
      <c r="B536" s="24" t="s">
        <v>325</v>
      </c>
      <c r="C536" s="26" t="s">
        <v>1008</v>
      </c>
      <c r="D536" s="26">
        <v>3</v>
      </c>
      <c r="E536" s="17" t="s">
        <v>1515</v>
      </c>
      <c r="F536" s="24">
        <v>1193</v>
      </c>
      <c r="G536" s="24"/>
      <c r="H536" s="24"/>
      <c r="I536" s="26" t="s">
        <v>1008</v>
      </c>
      <c r="J536" s="26" t="s">
        <v>1008</v>
      </c>
      <c r="K536" s="34" t="s">
        <v>1516</v>
      </c>
    </row>
    <row r="537" spans="1:11" ht="15.75" thickBot="1" x14ac:dyDescent="0.3">
      <c r="A537" s="32" t="s">
        <v>851</v>
      </c>
      <c r="B537" s="24" t="s">
        <v>325</v>
      </c>
      <c r="C537" s="26" t="s">
        <v>1008</v>
      </c>
      <c r="D537" s="26">
        <v>3</v>
      </c>
      <c r="E537" s="17" t="s">
        <v>1517</v>
      </c>
      <c r="F537" s="24">
        <v>1134</v>
      </c>
      <c r="G537" s="24"/>
      <c r="H537" s="24"/>
      <c r="I537" s="26" t="s">
        <v>1008</v>
      </c>
      <c r="J537" s="26" t="s">
        <v>1008</v>
      </c>
      <c r="K537" s="34" t="s">
        <v>1516</v>
      </c>
    </row>
    <row r="538" spans="1:11" ht="15.75" thickBot="1" x14ac:dyDescent="0.3">
      <c r="A538" s="32" t="s">
        <v>851</v>
      </c>
      <c r="B538" s="24" t="s">
        <v>325</v>
      </c>
      <c r="C538" s="26" t="s">
        <v>1008</v>
      </c>
      <c r="D538" s="26">
        <v>3</v>
      </c>
      <c r="E538" s="17" t="s">
        <v>1518</v>
      </c>
      <c r="F538" s="24">
        <v>1088</v>
      </c>
      <c r="G538" s="24"/>
      <c r="H538" s="24"/>
      <c r="I538" s="26" t="s">
        <v>1008</v>
      </c>
      <c r="J538" s="26" t="s">
        <v>1008</v>
      </c>
      <c r="K538" s="34" t="s">
        <v>854</v>
      </c>
    </row>
    <row r="539" spans="1:11" ht="15.75" thickBot="1" x14ac:dyDescent="0.3">
      <c r="A539" s="32" t="s">
        <v>851</v>
      </c>
      <c r="B539" s="24" t="s">
        <v>325</v>
      </c>
      <c r="C539" s="26" t="s">
        <v>1008</v>
      </c>
      <c r="D539" s="26">
        <v>3</v>
      </c>
      <c r="E539" s="17" t="s">
        <v>1519</v>
      </c>
      <c r="F539" s="24">
        <v>1156</v>
      </c>
      <c r="G539" s="24"/>
      <c r="H539" s="24"/>
      <c r="I539" s="26" t="s">
        <v>1008</v>
      </c>
      <c r="J539" s="26" t="s">
        <v>1008</v>
      </c>
      <c r="K539" s="34" t="s">
        <v>1272</v>
      </c>
    </row>
    <row r="540" spans="1:11" ht="15.75" thickBot="1" x14ac:dyDescent="0.3">
      <c r="A540" s="32" t="s">
        <v>851</v>
      </c>
      <c r="B540" s="24" t="s">
        <v>325</v>
      </c>
      <c r="C540" s="26" t="s">
        <v>1008</v>
      </c>
      <c r="D540" s="26">
        <v>3</v>
      </c>
      <c r="E540" s="17" t="s">
        <v>1520</v>
      </c>
      <c r="F540" s="24">
        <v>1098</v>
      </c>
      <c r="G540" s="24"/>
      <c r="H540" s="24"/>
      <c r="I540" s="26" t="s">
        <v>1008</v>
      </c>
      <c r="J540" s="26" t="s">
        <v>1008</v>
      </c>
      <c r="K540" s="34" t="s">
        <v>1272</v>
      </c>
    </row>
    <row r="541" spans="1:11" ht="15.75" thickBot="1" x14ac:dyDescent="0.3">
      <c r="A541" s="32" t="s">
        <v>851</v>
      </c>
      <c r="B541" s="24" t="s">
        <v>325</v>
      </c>
      <c r="C541" s="26" t="s">
        <v>1008</v>
      </c>
      <c r="D541" s="26">
        <v>3</v>
      </c>
      <c r="E541" s="17" t="s">
        <v>1521</v>
      </c>
      <c r="F541" s="24">
        <v>4478</v>
      </c>
      <c r="G541" s="24"/>
      <c r="H541" s="24"/>
      <c r="I541" s="26" t="s">
        <v>1008</v>
      </c>
      <c r="J541" s="26" t="s">
        <v>1008</v>
      </c>
      <c r="K541" s="34" t="s">
        <v>1516</v>
      </c>
    </row>
    <row r="542" spans="1:11" ht="15.75" thickBot="1" x14ac:dyDescent="0.3">
      <c r="A542" s="32" t="s">
        <v>851</v>
      </c>
      <c r="B542" s="24" t="s">
        <v>325</v>
      </c>
      <c r="C542" s="26" t="s">
        <v>1008</v>
      </c>
      <c r="D542" s="26">
        <v>3</v>
      </c>
      <c r="E542" s="17" t="s">
        <v>1522</v>
      </c>
      <c r="F542" s="24">
        <v>1197</v>
      </c>
      <c r="G542" s="24"/>
      <c r="H542" s="24"/>
      <c r="I542" s="26" t="s">
        <v>1008</v>
      </c>
      <c r="J542" s="26" t="s">
        <v>1008</v>
      </c>
      <c r="K542" s="34" t="s">
        <v>1516</v>
      </c>
    </row>
    <row r="543" spans="1:11" ht="15.75" thickBot="1" x14ac:dyDescent="0.3">
      <c r="A543" s="32" t="s">
        <v>851</v>
      </c>
      <c r="B543" s="24" t="s">
        <v>325</v>
      </c>
      <c r="C543" s="26" t="s">
        <v>1008</v>
      </c>
      <c r="D543" s="26">
        <v>3</v>
      </c>
      <c r="E543" s="17" t="s">
        <v>1523</v>
      </c>
      <c r="F543" s="24">
        <v>1225</v>
      </c>
      <c r="G543" s="24"/>
      <c r="H543" s="24"/>
      <c r="I543" s="26" t="s">
        <v>1008</v>
      </c>
      <c r="J543" s="26" t="s">
        <v>1008</v>
      </c>
      <c r="K543" s="34" t="s">
        <v>1272</v>
      </c>
    </row>
    <row r="544" spans="1:11" ht="15.75" thickBot="1" x14ac:dyDescent="0.3">
      <c r="A544" s="32" t="s">
        <v>851</v>
      </c>
      <c r="B544" s="24" t="s">
        <v>325</v>
      </c>
      <c r="C544" s="26" t="s">
        <v>1008</v>
      </c>
      <c r="D544" s="26">
        <v>3</v>
      </c>
      <c r="E544" s="17" t="s">
        <v>1524</v>
      </c>
      <c r="F544" s="24">
        <v>1132</v>
      </c>
      <c r="G544" s="24"/>
      <c r="H544" s="24"/>
      <c r="I544" s="26" t="s">
        <v>1008</v>
      </c>
      <c r="J544" s="26" t="s">
        <v>1008</v>
      </c>
      <c r="K544" s="34" t="s">
        <v>1272</v>
      </c>
    </row>
    <row r="545" spans="1:11" ht="15.75" thickBot="1" x14ac:dyDescent="0.3">
      <c r="A545" s="32" t="s">
        <v>851</v>
      </c>
      <c r="B545" s="24" t="s">
        <v>325</v>
      </c>
      <c r="C545" s="26" t="s">
        <v>1008</v>
      </c>
      <c r="D545" s="26">
        <v>3</v>
      </c>
      <c r="E545" s="17" t="s">
        <v>1525</v>
      </c>
      <c r="F545" s="24">
        <v>1097</v>
      </c>
      <c r="G545" s="24"/>
      <c r="H545" s="24"/>
      <c r="I545" s="26" t="s">
        <v>1008</v>
      </c>
      <c r="J545" s="26" t="s">
        <v>1008</v>
      </c>
      <c r="K545" s="34" t="s">
        <v>1516</v>
      </c>
    </row>
    <row r="546" spans="1:11" ht="15.75" thickBot="1" x14ac:dyDescent="0.3">
      <c r="A546" s="32" t="s">
        <v>851</v>
      </c>
      <c r="B546" s="24" t="s">
        <v>325</v>
      </c>
      <c r="C546" s="26" t="s">
        <v>1008</v>
      </c>
      <c r="D546" s="26">
        <v>3</v>
      </c>
      <c r="E546" s="17" t="s">
        <v>1526</v>
      </c>
      <c r="F546" s="24">
        <v>1137</v>
      </c>
      <c r="G546" s="24"/>
      <c r="H546" s="24"/>
      <c r="I546" s="26" t="s">
        <v>1008</v>
      </c>
      <c r="J546" s="26" t="s">
        <v>1008</v>
      </c>
      <c r="K546" s="34" t="s">
        <v>1516</v>
      </c>
    </row>
    <row r="547" spans="1:11" ht="15.75" thickBot="1" x14ac:dyDescent="0.3">
      <c r="A547" s="32" t="s">
        <v>851</v>
      </c>
      <c r="B547" s="24" t="s">
        <v>325</v>
      </c>
      <c r="C547" s="26" t="s">
        <v>1008</v>
      </c>
      <c r="D547" s="26">
        <v>3</v>
      </c>
      <c r="E547" s="17" t="s">
        <v>1527</v>
      </c>
      <c r="F547" s="24">
        <v>1185</v>
      </c>
      <c r="G547" s="24"/>
      <c r="H547" s="24"/>
      <c r="I547" s="26" t="s">
        <v>1008</v>
      </c>
      <c r="J547" s="26" t="s">
        <v>1008</v>
      </c>
      <c r="K547" s="34" t="s">
        <v>1512</v>
      </c>
    </row>
    <row r="548" spans="1:11" ht="15.75" thickBot="1" x14ac:dyDescent="0.3">
      <c r="A548" s="32" t="s">
        <v>851</v>
      </c>
      <c r="B548" s="24" t="s">
        <v>325</v>
      </c>
      <c r="C548" s="26" t="s">
        <v>1008</v>
      </c>
      <c r="D548" s="26">
        <v>3</v>
      </c>
      <c r="E548" s="17" t="s">
        <v>1528</v>
      </c>
      <c r="F548" s="24">
        <v>1133</v>
      </c>
      <c r="G548" s="24"/>
      <c r="H548" s="24"/>
      <c r="I548" s="26" t="s">
        <v>1008</v>
      </c>
      <c r="J548" s="26" t="s">
        <v>1008</v>
      </c>
      <c r="K548" s="34" t="s">
        <v>1516</v>
      </c>
    </row>
    <row r="549" spans="1:11" ht="15.75" thickBot="1" x14ac:dyDescent="0.3">
      <c r="A549" s="32" t="s">
        <v>851</v>
      </c>
      <c r="B549" s="24" t="s">
        <v>325</v>
      </c>
      <c r="C549" s="26" t="s">
        <v>1008</v>
      </c>
      <c r="D549" s="26">
        <v>3</v>
      </c>
      <c r="E549" s="17" t="s">
        <v>1529</v>
      </c>
      <c r="F549" s="24">
        <v>1141</v>
      </c>
      <c r="G549" s="24"/>
      <c r="H549" s="24"/>
      <c r="I549" s="26" t="s">
        <v>1008</v>
      </c>
      <c r="J549" s="26" t="s">
        <v>1008</v>
      </c>
      <c r="K549" s="34" t="s">
        <v>1272</v>
      </c>
    </row>
    <row r="550" spans="1:11" ht="15.75" thickBot="1" x14ac:dyDescent="0.3">
      <c r="A550" s="32" t="s">
        <v>851</v>
      </c>
      <c r="B550" s="24" t="s">
        <v>325</v>
      </c>
      <c r="C550" s="26" t="s">
        <v>1008</v>
      </c>
      <c r="D550" s="26">
        <v>3</v>
      </c>
      <c r="E550" s="17" t="s">
        <v>1530</v>
      </c>
      <c r="F550" s="24">
        <v>1194</v>
      </c>
      <c r="G550" s="24"/>
      <c r="H550" s="24"/>
      <c r="I550" s="26" t="s">
        <v>1008</v>
      </c>
      <c r="J550" s="26" t="s">
        <v>1008</v>
      </c>
      <c r="K550" s="34" t="s">
        <v>1272</v>
      </c>
    </row>
    <row r="551" spans="1:11" ht="15.75" thickBot="1" x14ac:dyDescent="0.3">
      <c r="A551" s="32" t="s">
        <v>851</v>
      </c>
      <c r="B551" s="24" t="s">
        <v>325</v>
      </c>
      <c r="C551" s="26" t="s">
        <v>1008</v>
      </c>
      <c r="D551" s="26">
        <v>4</v>
      </c>
      <c r="E551" s="17" t="s">
        <v>1531</v>
      </c>
      <c r="F551" s="24">
        <v>1148</v>
      </c>
      <c r="G551" s="24"/>
      <c r="H551" s="24"/>
      <c r="I551" s="26" t="s">
        <v>1008</v>
      </c>
      <c r="J551" s="26" t="s">
        <v>1008</v>
      </c>
      <c r="K551" s="34" t="s">
        <v>1218</v>
      </c>
    </row>
    <row r="552" spans="1:11" ht="15.75" thickBot="1" x14ac:dyDescent="0.3">
      <c r="A552" s="32" t="s">
        <v>851</v>
      </c>
      <c r="B552" s="24" t="s">
        <v>325</v>
      </c>
      <c r="C552" s="26" t="s">
        <v>1008</v>
      </c>
      <c r="D552" s="26">
        <v>4</v>
      </c>
      <c r="E552" s="17" t="s">
        <v>1531</v>
      </c>
      <c r="F552" s="24">
        <v>4479</v>
      </c>
      <c r="G552" s="24"/>
      <c r="H552" s="24"/>
      <c r="I552" s="26" t="s">
        <v>1008</v>
      </c>
      <c r="J552" s="26" t="s">
        <v>1008</v>
      </c>
      <c r="K552" s="34" t="s">
        <v>1218</v>
      </c>
    </row>
    <row r="553" spans="1:11" ht="15.75" thickBot="1" x14ac:dyDescent="0.3">
      <c r="A553" s="32" t="s">
        <v>851</v>
      </c>
      <c r="B553" s="24" t="s">
        <v>325</v>
      </c>
      <c r="C553" s="26" t="s">
        <v>1008</v>
      </c>
      <c r="D553" s="26">
        <v>4</v>
      </c>
      <c r="E553" s="17" t="s">
        <v>1532</v>
      </c>
      <c r="F553" s="24">
        <v>4448</v>
      </c>
      <c r="G553" s="24"/>
      <c r="H553" s="24"/>
      <c r="I553" s="26" t="s">
        <v>1008</v>
      </c>
      <c r="J553" s="26" t="s">
        <v>1008</v>
      </c>
      <c r="K553" s="34" t="s">
        <v>1010</v>
      </c>
    </row>
    <row r="554" spans="1:11" ht="15.75" thickBot="1" x14ac:dyDescent="0.3">
      <c r="A554" s="32" t="s">
        <v>851</v>
      </c>
      <c r="B554" s="24" t="s">
        <v>325</v>
      </c>
      <c r="C554" s="26" t="s">
        <v>1008</v>
      </c>
      <c r="D554" s="26">
        <v>4</v>
      </c>
      <c r="E554" s="17" t="s">
        <v>1533</v>
      </c>
      <c r="F554" s="24">
        <v>1212</v>
      </c>
      <c r="G554" s="24"/>
      <c r="H554" s="24"/>
      <c r="I554" s="26" t="s">
        <v>1008</v>
      </c>
      <c r="J554" s="26" t="s">
        <v>1008</v>
      </c>
      <c r="K554" s="34" t="s">
        <v>1010</v>
      </c>
    </row>
    <row r="555" spans="1:11" ht="15.75" thickBot="1" x14ac:dyDescent="0.3">
      <c r="A555" s="32" t="s">
        <v>851</v>
      </c>
      <c r="B555" s="24" t="s">
        <v>325</v>
      </c>
      <c r="C555" s="26" t="s">
        <v>1008</v>
      </c>
      <c r="D555" s="26">
        <v>4</v>
      </c>
      <c r="E555" s="17" t="s">
        <v>1534</v>
      </c>
      <c r="F555" s="24">
        <v>1167</v>
      </c>
      <c r="G555" s="24"/>
      <c r="H555" s="24"/>
      <c r="I555" s="26" t="s">
        <v>1008</v>
      </c>
      <c r="J555" s="26" t="s">
        <v>1008</v>
      </c>
      <c r="K555" s="34" t="s">
        <v>1535</v>
      </c>
    </row>
    <row r="556" spans="1:11" ht="15.75" thickBot="1" x14ac:dyDescent="0.3">
      <c r="A556" s="32" t="s">
        <v>851</v>
      </c>
      <c r="B556" s="24" t="s">
        <v>325</v>
      </c>
      <c r="C556" s="26" t="s">
        <v>1008</v>
      </c>
      <c r="D556" s="26">
        <v>4</v>
      </c>
      <c r="E556" s="17" t="s">
        <v>1534</v>
      </c>
      <c r="F556" s="24">
        <v>4468</v>
      </c>
      <c r="G556" s="24"/>
      <c r="H556" s="24"/>
      <c r="I556" s="26" t="s">
        <v>1008</v>
      </c>
      <c r="J556" s="26" t="s">
        <v>1008</v>
      </c>
      <c r="K556" s="34" t="s">
        <v>1535</v>
      </c>
    </row>
    <row r="557" spans="1:11" ht="15.75" thickBot="1" x14ac:dyDescent="0.3">
      <c r="A557" s="32" t="s">
        <v>851</v>
      </c>
      <c r="B557" s="24" t="s">
        <v>325</v>
      </c>
      <c r="C557" s="26" t="s">
        <v>1008</v>
      </c>
      <c r="D557" s="26">
        <v>4</v>
      </c>
      <c r="E557" s="17" t="s">
        <v>1536</v>
      </c>
      <c r="F557" s="24">
        <v>1163</v>
      </c>
      <c r="G557" s="24"/>
      <c r="H557" s="24"/>
      <c r="I557" s="26" t="s">
        <v>1008</v>
      </c>
      <c r="J557" s="26" t="s">
        <v>1008</v>
      </c>
      <c r="K557" s="34" t="s">
        <v>1535</v>
      </c>
    </row>
    <row r="558" spans="1:11" ht="15.75" thickBot="1" x14ac:dyDescent="0.3">
      <c r="A558" s="32" t="s">
        <v>851</v>
      </c>
      <c r="B558" s="24" t="s">
        <v>325</v>
      </c>
      <c r="C558" s="26" t="s">
        <v>1008</v>
      </c>
      <c r="D558" s="26">
        <v>4</v>
      </c>
      <c r="E558" s="17" t="s">
        <v>1537</v>
      </c>
      <c r="F558" s="24">
        <v>4447</v>
      </c>
      <c r="G558" s="24"/>
      <c r="H558" s="24"/>
      <c r="I558" s="26" t="s">
        <v>1008</v>
      </c>
      <c r="J558" s="26" t="s">
        <v>1008</v>
      </c>
      <c r="K558" s="34" t="s">
        <v>1010</v>
      </c>
    </row>
    <row r="559" spans="1:11" ht="15.75" thickBot="1" x14ac:dyDescent="0.3">
      <c r="A559" s="32" t="s">
        <v>851</v>
      </c>
      <c r="B559" s="24" t="s">
        <v>325</v>
      </c>
      <c r="C559" s="26" t="s">
        <v>1008</v>
      </c>
      <c r="D559" s="26">
        <v>4</v>
      </c>
      <c r="E559" s="17" t="s">
        <v>1538</v>
      </c>
      <c r="F559" s="24">
        <v>1221</v>
      </c>
      <c r="G559" s="24"/>
      <c r="H559" s="24"/>
      <c r="I559" s="26" t="s">
        <v>1008</v>
      </c>
      <c r="J559" s="26" t="s">
        <v>1008</v>
      </c>
      <c r="K559" s="34" t="s">
        <v>1010</v>
      </c>
    </row>
    <row r="560" spans="1:11" ht="15.75" thickBot="1" x14ac:dyDescent="0.3">
      <c r="A560" s="32" t="s">
        <v>851</v>
      </c>
      <c r="B560" s="24" t="s">
        <v>325</v>
      </c>
      <c r="C560" s="26" t="s">
        <v>1008</v>
      </c>
      <c r="D560" s="26">
        <v>4</v>
      </c>
      <c r="E560" s="17" t="s">
        <v>1539</v>
      </c>
      <c r="F560" s="24">
        <v>1090</v>
      </c>
      <c r="G560" s="24"/>
      <c r="H560" s="24"/>
      <c r="I560" s="26" t="s">
        <v>1008</v>
      </c>
      <c r="J560" s="26" t="s">
        <v>1008</v>
      </c>
      <c r="K560" s="34" t="s">
        <v>1535</v>
      </c>
    </row>
    <row r="561" spans="1:11" ht="15.75" thickBot="1" x14ac:dyDescent="0.3">
      <c r="A561" s="32" t="s">
        <v>851</v>
      </c>
      <c r="B561" s="24" t="s">
        <v>325</v>
      </c>
      <c r="C561" s="26" t="s">
        <v>1008</v>
      </c>
      <c r="D561" s="26">
        <v>4</v>
      </c>
      <c r="E561" s="17" t="s">
        <v>1540</v>
      </c>
      <c r="F561" s="24">
        <v>1144</v>
      </c>
      <c r="G561" s="24"/>
      <c r="H561" s="24"/>
      <c r="I561" s="26" t="s">
        <v>1008</v>
      </c>
      <c r="J561" s="26" t="s">
        <v>1008</v>
      </c>
      <c r="K561" s="34" t="s">
        <v>1535</v>
      </c>
    </row>
    <row r="562" spans="1:11" ht="15.75" thickBot="1" x14ac:dyDescent="0.3">
      <c r="A562" s="32" t="s">
        <v>851</v>
      </c>
      <c r="B562" s="24" t="s">
        <v>325</v>
      </c>
      <c r="C562" s="26" t="s">
        <v>1008</v>
      </c>
      <c r="D562" s="26">
        <v>4</v>
      </c>
      <c r="E562" s="17" t="s">
        <v>1541</v>
      </c>
      <c r="F562" s="24">
        <v>1124</v>
      </c>
      <c r="G562" s="24"/>
      <c r="H562" s="24"/>
      <c r="I562" s="26" t="s">
        <v>1008</v>
      </c>
      <c r="J562" s="26" t="s">
        <v>1008</v>
      </c>
      <c r="K562" s="34" t="s">
        <v>1218</v>
      </c>
    </row>
    <row r="563" spans="1:11" ht="15.75" thickBot="1" x14ac:dyDescent="0.3">
      <c r="A563" s="32" t="s">
        <v>851</v>
      </c>
      <c r="B563" s="24" t="s">
        <v>325</v>
      </c>
      <c r="C563" s="26" t="s">
        <v>1008</v>
      </c>
      <c r="D563" s="26">
        <v>4</v>
      </c>
      <c r="E563" s="17" t="s">
        <v>1542</v>
      </c>
      <c r="F563" s="24">
        <v>1180</v>
      </c>
      <c r="G563" s="24"/>
      <c r="H563" s="24"/>
      <c r="I563" s="26" t="s">
        <v>1008</v>
      </c>
      <c r="J563" s="26" t="s">
        <v>1008</v>
      </c>
      <c r="K563" s="34" t="s">
        <v>1535</v>
      </c>
    </row>
    <row r="564" spans="1:11" ht="15.75" thickBot="1" x14ac:dyDescent="0.3">
      <c r="A564" s="32" t="s">
        <v>851</v>
      </c>
      <c r="B564" s="24" t="s">
        <v>325</v>
      </c>
      <c r="C564" s="26" t="s">
        <v>1008</v>
      </c>
      <c r="D564" s="26">
        <v>4</v>
      </c>
      <c r="E564" s="17" t="s">
        <v>1543</v>
      </c>
      <c r="F564" s="24">
        <v>1240</v>
      </c>
      <c r="G564" s="24"/>
      <c r="H564" s="24"/>
      <c r="I564" s="26" t="s">
        <v>1008</v>
      </c>
      <c r="J564" s="26" t="s">
        <v>1008</v>
      </c>
      <c r="K564" s="34" t="s">
        <v>1535</v>
      </c>
    </row>
    <row r="565" spans="1:11" ht="15.75" thickBot="1" x14ac:dyDescent="0.3">
      <c r="A565" s="32" t="s">
        <v>851</v>
      </c>
      <c r="B565" s="24" t="s">
        <v>325</v>
      </c>
      <c r="C565" s="26" t="s">
        <v>1008</v>
      </c>
      <c r="D565" s="26">
        <v>4</v>
      </c>
      <c r="E565" s="17" t="s">
        <v>1544</v>
      </c>
      <c r="F565" s="24">
        <v>1108</v>
      </c>
      <c r="G565" s="24"/>
      <c r="H565" s="24"/>
      <c r="I565" s="26" t="s">
        <v>1008</v>
      </c>
      <c r="J565" s="26" t="s">
        <v>1008</v>
      </c>
      <c r="K565" s="34" t="s">
        <v>1535</v>
      </c>
    </row>
    <row r="566" spans="1:11" ht="15.75" thickBot="1" x14ac:dyDescent="0.3">
      <c r="A566" s="32" t="s">
        <v>851</v>
      </c>
      <c r="B566" s="24" t="s">
        <v>325</v>
      </c>
      <c r="C566" s="26" t="s">
        <v>1008</v>
      </c>
      <c r="D566" s="26">
        <v>4</v>
      </c>
      <c r="E566" s="17" t="s">
        <v>997</v>
      </c>
      <c r="F566" s="24">
        <v>1198</v>
      </c>
      <c r="G566" s="24"/>
      <c r="H566" s="24"/>
      <c r="I566" s="26" t="s">
        <v>1008</v>
      </c>
      <c r="J566" s="26" t="s">
        <v>1008</v>
      </c>
      <c r="K566" s="34" t="s">
        <v>1218</v>
      </c>
    </row>
    <row r="567" spans="1:11" ht="15.75" thickBot="1" x14ac:dyDescent="0.3">
      <c r="A567" s="32" t="s">
        <v>851</v>
      </c>
      <c r="B567" s="24" t="s">
        <v>325</v>
      </c>
      <c r="C567" s="26" t="s">
        <v>1008</v>
      </c>
      <c r="D567" s="26">
        <v>4</v>
      </c>
      <c r="E567" s="17" t="s">
        <v>1545</v>
      </c>
      <c r="F567" s="24">
        <v>1125</v>
      </c>
      <c r="G567" s="24"/>
      <c r="H567" s="24"/>
      <c r="I567" s="26" t="s">
        <v>1008</v>
      </c>
      <c r="J567" s="26" t="s">
        <v>1008</v>
      </c>
      <c r="K567" s="34" t="s">
        <v>1218</v>
      </c>
    </row>
    <row r="568" spans="1:11" ht="15.75" thickBot="1" x14ac:dyDescent="0.3">
      <c r="A568" s="32" t="s">
        <v>851</v>
      </c>
      <c r="B568" s="24" t="s">
        <v>325</v>
      </c>
      <c r="C568" s="26" t="s">
        <v>1008</v>
      </c>
      <c r="D568" s="26">
        <v>5</v>
      </c>
      <c r="E568" s="17" t="s">
        <v>1546</v>
      </c>
      <c r="F568" s="24">
        <v>4454</v>
      </c>
      <c r="G568" s="24"/>
      <c r="H568" s="24"/>
      <c r="I568" s="26" t="s">
        <v>1008</v>
      </c>
      <c r="J568" s="26" t="s">
        <v>1008</v>
      </c>
      <c r="K568" s="34" t="s">
        <v>854</v>
      </c>
    </row>
    <row r="569" spans="1:11" ht="15.75" thickBot="1" x14ac:dyDescent="0.3">
      <c r="A569" s="32" t="s">
        <v>851</v>
      </c>
      <c r="B569" s="24" t="s">
        <v>325</v>
      </c>
      <c r="C569" s="26" t="s">
        <v>1008</v>
      </c>
      <c r="D569" s="26">
        <v>5</v>
      </c>
      <c r="E569" s="17" t="s">
        <v>1547</v>
      </c>
      <c r="F569" s="24">
        <v>1160</v>
      </c>
      <c r="G569" s="24"/>
      <c r="H569" s="24"/>
      <c r="I569" s="26" t="s">
        <v>1008</v>
      </c>
      <c r="J569" s="26" t="s">
        <v>1008</v>
      </c>
      <c r="K569" s="34" t="s">
        <v>854</v>
      </c>
    </row>
    <row r="570" spans="1:11" ht="15.75" thickBot="1" x14ac:dyDescent="0.3">
      <c r="A570" s="32" t="s">
        <v>851</v>
      </c>
      <c r="B570" s="24" t="s">
        <v>325</v>
      </c>
      <c r="C570" s="26" t="s">
        <v>1008</v>
      </c>
      <c r="D570" s="26">
        <v>5</v>
      </c>
      <c r="E570" s="17" t="s">
        <v>1548</v>
      </c>
      <c r="F570" s="24">
        <v>1142</v>
      </c>
      <c r="G570" s="24"/>
      <c r="H570" s="24"/>
      <c r="I570" s="26" t="s">
        <v>1008</v>
      </c>
      <c r="J570" s="26" t="s">
        <v>1008</v>
      </c>
      <c r="K570" s="34" t="s">
        <v>1512</v>
      </c>
    </row>
    <row r="571" spans="1:11" ht="15.75" thickBot="1" x14ac:dyDescent="0.3">
      <c r="A571" s="32" t="s">
        <v>851</v>
      </c>
      <c r="B571" s="24" t="s">
        <v>325</v>
      </c>
      <c r="C571" s="26" t="s">
        <v>1008</v>
      </c>
      <c r="D571" s="26">
        <v>5</v>
      </c>
      <c r="E571" s="17" t="s">
        <v>1549</v>
      </c>
      <c r="F571" s="24">
        <v>4455</v>
      </c>
      <c r="G571" s="24"/>
      <c r="H571" s="24"/>
      <c r="I571" s="26" t="s">
        <v>1008</v>
      </c>
      <c r="J571" s="26" t="s">
        <v>1008</v>
      </c>
      <c r="K571" s="34" t="s">
        <v>854</v>
      </c>
    </row>
    <row r="572" spans="1:11" ht="15.75" thickBot="1" x14ac:dyDescent="0.3">
      <c r="A572" s="32" t="s">
        <v>851</v>
      </c>
      <c r="B572" s="24" t="s">
        <v>325</v>
      </c>
      <c r="C572" s="26" t="s">
        <v>1008</v>
      </c>
      <c r="D572" s="26">
        <v>5</v>
      </c>
      <c r="E572" s="17" t="s">
        <v>1550</v>
      </c>
      <c r="F572" s="24">
        <v>1159</v>
      </c>
      <c r="G572" s="24"/>
      <c r="H572" s="24"/>
      <c r="I572" s="26" t="s">
        <v>1008</v>
      </c>
      <c r="J572" s="26" t="s">
        <v>1008</v>
      </c>
      <c r="K572" s="34" t="s">
        <v>854</v>
      </c>
    </row>
    <row r="573" spans="1:11" ht="15.75" thickBot="1" x14ac:dyDescent="0.3">
      <c r="A573" s="32" t="s">
        <v>851</v>
      </c>
      <c r="B573" s="24" t="s">
        <v>325</v>
      </c>
      <c r="C573" s="26" t="s">
        <v>1008</v>
      </c>
      <c r="D573" s="26">
        <v>5</v>
      </c>
      <c r="E573" s="17" t="s">
        <v>1551</v>
      </c>
      <c r="F573" s="24">
        <v>1164</v>
      </c>
      <c r="G573" s="24"/>
      <c r="H573" s="24"/>
      <c r="I573" s="26" t="s">
        <v>1008</v>
      </c>
      <c r="J573" s="26" t="s">
        <v>1008</v>
      </c>
      <c r="K573" s="34" t="s">
        <v>1552</v>
      </c>
    </row>
    <row r="574" spans="1:11" ht="15.75" thickBot="1" x14ac:dyDescent="0.3">
      <c r="A574" s="32" t="s">
        <v>851</v>
      </c>
      <c r="B574" s="24" t="s">
        <v>325</v>
      </c>
      <c r="C574" s="26" t="s">
        <v>1008</v>
      </c>
      <c r="D574" s="26">
        <v>5</v>
      </c>
      <c r="E574" s="17" t="s">
        <v>1553</v>
      </c>
      <c r="F574" s="24">
        <v>1096</v>
      </c>
      <c r="G574" s="24"/>
      <c r="H574" s="24"/>
      <c r="I574" s="26" t="s">
        <v>1008</v>
      </c>
      <c r="J574" s="26" t="s">
        <v>1008</v>
      </c>
      <c r="K574" s="34" t="s">
        <v>1552</v>
      </c>
    </row>
    <row r="575" spans="1:11" ht="15.75" thickBot="1" x14ac:dyDescent="0.3">
      <c r="A575" s="32" t="s">
        <v>851</v>
      </c>
      <c r="B575" s="24" t="s">
        <v>325</v>
      </c>
      <c r="C575" s="26" t="s">
        <v>1008</v>
      </c>
      <c r="D575" s="26">
        <v>5</v>
      </c>
      <c r="E575" s="17" t="s">
        <v>1554</v>
      </c>
      <c r="F575" s="24">
        <v>1229</v>
      </c>
      <c r="G575" s="24"/>
      <c r="H575" s="24"/>
      <c r="I575" s="26" t="s">
        <v>1008</v>
      </c>
      <c r="J575" s="26" t="s">
        <v>1008</v>
      </c>
      <c r="K575" s="34" t="s">
        <v>1512</v>
      </c>
    </row>
    <row r="576" spans="1:11" ht="15.75" thickBot="1" x14ac:dyDescent="0.3">
      <c r="A576" s="32" t="s">
        <v>851</v>
      </c>
      <c r="B576" s="24" t="s">
        <v>325</v>
      </c>
      <c r="C576" s="26" t="s">
        <v>1008</v>
      </c>
      <c r="D576" s="26">
        <v>5</v>
      </c>
      <c r="E576" s="17" t="s">
        <v>1554</v>
      </c>
      <c r="F576" s="24">
        <v>4470</v>
      </c>
      <c r="G576" s="24"/>
      <c r="H576" s="24"/>
      <c r="I576" s="26" t="s">
        <v>1008</v>
      </c>
      <c r="J576" s="26" t="s">
        <v>1008</v>
      </c>
      <c r="K576" s="34" t="s">
        <v>1512</v>
      </c>
    </row>
    <row r="577" spans="1:11" ht="15.75" thickBot="1" x14ac:dyDescent="0.3">
      <c r="A577" s="32" t="s">
        <v>851</v>
      </c>
      <c r="B577" s="24" t="s">
        <v>325</v>
      </c>
      <c r="C577" s="26" t="s">
        <v>1008</v>
      </c>
      <c r="D577" s="26">
        <v>5</v>
      </c>
      <c r="E577" s="17" t="s">
        <v>1555</v>
      </c>
      <c r="F577" s="24">
        <v>1220</v>
      </c>
      <c r="G577" s="24"/>
      <c r="H577" s="24"/>
      <c r="I577" s="26" t="s">
        <v>1008</v>
      </c>
      <c r="J577" s="26" t="s">
        <v>1008</v>
      </c>
      <c r="K577" s="34" t="s">
        <v>1556</v>
      </c>
    </row>
    <row r="578" spans="1:11" ht="15.75" thickBot="1" x14ac:dyDescent="0.3">
      <c r="A578" s="32" t="s">
        <v>851</v>
      </c>
      <c r="B578" s="24" t="s">
        <v>325</v>
      </c>
      <c r="C578" s="26" t="s">
        <v>1008</v>
      </c>
      <c r="D578" s="26">
        <v>5</v>
      </c>
      <c r="E578" s="17" t="s">
        <v>1557</v>
      </c>
      <c r="F578" s="24">
        <v>1107</v>
      </c>
      <c r="G578" s="24"/>
      <c r="H578" s="24"/>
      <c r="I578" s="26" t="s">
        <v>1008</v>
      </c>
      <c r="J578" s="26" t="s">
        <v>1008</v>
      </c>
      <c r="K578" s="34" t="s">
        <v>854</v>
      </c>
    </row>
    <row r="579" spans="1:11" ht="15.75" thickBot="1" x14ac:dyDescent="0.3">
      <c r="A579" s="32" t="s">
        <v>851</v>
      </c>
      <c r="B579" s="24" t="s">
        <v>325</v>
      </c>
      <c r="C579" s="26" t="s">
        <v>1008</v>
      </c>
      <c r="D579" s="26">
        <v>5</v>
      </c>
      <c r="E579" s="17" t="s">
        <v>1557</v>
      </c>
      <c r="F579" s="24">
        <v>4466</v>
      </c>
      <c r="G579" s="24"/>
      <c r="H579" s="24"/>
      <c r="I579" s="26" t="s">
        <v>1008</v>
      </c>
      <c r="J579" s="26" t="s">
        <v>1008</v>
      </c>
      <c r="K579" s="34" t="s">
        <v>854</v>
      </c>
    </row>
    <row r="580" spans="1:11" ht="15.75" thickBot="1" x14ac:dyDescent="0.3">
      <c r="A580" s="32" t="s">
        <v>851</v>
      </c>
      <c r="B580" s="24" t="s">
        <v>325</v>
      </c>
      <c r="C580" s="26" t="s">
        <v>1008</v>
      </c>
      <c r="D580" s="26">
        <v>5</v>
      </c>
      <c r="E580" s="17" t="s">
        <v>1558</v>
      </c>
      <c r="F580" s="24">
        <v>4483</v>
      </c>
      <c r="G580" s="24"/>
      <c r="H580" s="24"/>
      <c r="I580" s="26" t="s">
        <v>1008</v>
      </c>
      <c r="J580" s="26" t="s">
        <v>1008</v>
      </c>
      <c r="K580" s="34" t="s">
        <v>1552</v>
      </c>
    </row>
    <row r="581" spans="1:11" ht="15.75" thickBot="1" x14ac:dyDescent="0.3">
      <c r="A581" s="32" t="s">
        <v>851</v>
      </c>
      <c r="B581" s="24" t="s">
        <v>325</v>
      </c>
      <c r="C581" s="26" t="s">
        <v>1008</v>
      </c>
      <c r="D581" s="26">
        <v>5</v>
      </c>
      <c r="E581" s="17" t="s">
        <v>1559</v>
      </c>
      <c r="F581" s="24">
        <v>1189</v>
      </c>
      <c r="G581" s="24"/>
      <c r="H581" s="24"/>
      <c r="I581" s="26" t="s">
        <v>1008</v>
      </c>
      <c r="J581" s="26" t="s">
        <v>1008</v>
      </c>
      <c r="K581" s="34" t="s">
        <v>1552</v>
      </c>
    </row>
    <row r="582" spans="1:11" ht="15.75" thickBot="1" x14ac:dyDescent="0.3">
      <c r="A582" s="32" t="s">
        <v>851</v>
      </c>
      <c r="B582" s="24" t="s">
        <v>325</v>
      </c>
      <c r="C582" s="26" t="s">
        <v>1008</v>
      </c>
      <c r="D582" s="26">
        <v>5</v>
      </c>
      <c r="E582" s="17" t="s">
        <v>1560</v>
      </c>
      <c r="F582" s="24">
        <v>1115</v>
      </c>
      <c r="G582" s="24"/>
      <c r="H582" s="24"/>
      <c r="I582" s="26" t="s">
        <v>1008</v>
      </c>
      <c r="J582" s="26" t="s">
        <v>1008</v>
      </c>
      <c r="K582" s="34" t="s">
        <v>1512</v>
      </c>
    </row>
    <row r="583" spans="1:11" ht="15.75" thickBot="1" x14ac:dyDescent="0.3">
      <c r="A583" s="32" t="s">
        <v>851</v>
      </c>
      <c r="B583" s="24" t="s">
        <v>325</v>
      </c>
      <c r="C583" s="26" t="s">
        <v>1008</v>
      </c>
      <c r="D583" s="26">
        <v>5</v>
      </c>
      <c r="E583" s="17" t="s">
        <v>1561</v>
      </c>
      <c r="F583" s="24">
        <v>1120</v>
      </c>
      <c r="G583" s="24"/>
      <c r="H583" s="24"/>
      <c r="I583" s="26" t="s">
        <v>1008</v>
      </c>
      <c r="J583" s="26" t="s">
        <v>1008</v>
      </c>
      <c r="K583" s="34" t="s">
        <v>1556</v>
      </c>
    </row>
    <row r="584" spans="1:11" ht="15.75" thickBot="1" x14ac:dyDescent="0.3">
      <c r="A584" s="32" t="s">
        <v>851</v>
      </c>
      <c r="B584" s="24" t="s">
        <v>325</v>
      </c>
      <c r="C584" s="26" t="s">
        <v>1008</v>
      </c>
      <c r="D584" s="26">
        <v>5</v>
      </c>
      <c r="E584" s="17" t="s">
        <v>1562</v>
      </c>
      <c r="F584" s="24">
        <v>4459</v>
      </c>
      <c r="G584" s="24"/>
      <c r="H584" s="24"/>
      <c r="I584" s="26" t="s">
        <v>1008</v>
      </c>
      <c r="J584" s="26" t="s">
        <v>1008</v>
      </c>
      <c r="K584" s="34" t="s">
        <v>854</v>
      </c>
    </row>
    <row r="585" spans="1:11" ht="15.75" thickBot="1" x14ac:dyDescent="0.3">
      <c r="A585" s="32" t="s">
        <v>851</v>
      </c>
      <c r="B585" s="24" t="s">
        <v>325</v>
      </c>
      <c r="C585" s="26" t="s">
        <v>1008</v>
      </c>
      <c r="D585" s="26">
        <v>5</v>
      </c>
      <c r="E585" s="17" t="s">
        <v>1563</v>
      </c>
      <c r="F585" s="24">
        <v>1130</v>
      </c>
      <c r="G585" s="24"/>
      <c r="H585" s="24"/>
      <c r="I585" s="26" t="s">
        <v>1008</v>
      </c>
      <c r="J585" s="26" t="s">
        <v>1008</v>
      </c>
      <c r="K585" s="34" t="s">
        <v>854</v>
      </c>
    </row>
    <row r="586" spans="1:11" ht="15.75" thickBot="1" x14ac:dyDescent="0.3">
      <c r="A586" s="32" t="s">
        <v>851</v>
      </c>
      <c r="B586" s="24" t="s">
        <v>325</v>
      </c>
      <c r="C586" s="26" t="s">
        <v>1008</v>
      </c>
      <c r="D586" s="26">
        <v>5</v>
      </c>
      <c r="E586" s="17" t="s">
        <v>1564</v>
      </c>
      <c r="F586" s="24">
        <v>1239</v>
      </c>
      <c r="G586" s="24"/>
      <c r="H586" s="24"/>
      <c r="I586" s="26" t="s">
        <v>1008</v>
      </c>
      <c r="J586" s="26" t="s">
        <v>1008</v>
      </c>
      <c r="K586" s="34" t="s">
        <v>854</v>
      </c>
    </row>
    <row r="587" spans="1:11" ht="15.75" thickBot="1" x14ac:dyDescent="0.3">
      <c r="A587" s="32" t="s">
        <v>851</v>
      </c>
      <c r="B587" s="24" t="s">
        <v>325</v>
      </c>
      <c r="C587" s="26" t="s">
        <v>1008</v>
      </c>
      <c r="D587" s="26">
        <v>5</v>
      </c>
      <c r="E587" s="17" t="s">
        <v>1565</v>
      </c>
      <c r="F587" s="24">
        <v>1230</v>
      </c>
      <c r="G587" s="24"/>
      <c r="H587" s="24"/>
      <c r="I587" s="26" t="s">
        <v>1008</v>
      </c>
      <c r="J587" s="26" t="s">
        <v>1008</v>
      </c>
      <c r="K587" s="34" t="s">
        <v>1556</v>
      </c>
    </row>
    <row r="588" spans="1:11" ht="15.75" thickBot="1" x14ac:dyDescent="0.3">
      <c r="A588" s="32" t="s">
        <v>851</v>
      </c>
      <c r="B588" s="24" t="s">
        <v>325</v>
      </c>
      <c r="C588" s="26" t="s">
        <v>1008</v>
      </c>
      <c r="D588" s="26">
        <v>5</v>
      </c>
      <c r="E588" s="17" t="s">
        <v>1566</v>
      </c>
      <c r="F588" s="24">
        <v>1118</v>
      </c>
      <c r="G588" s="24"/>
      <c r="H588" s="24"/>
      <c r="I588" s="26" t="s">
        <v>1008</v>
      </c>
      <c r="J588" s="26" t="s">
        <v>1008</v>
      </c>
      <c r="K588" s="34" t="s">
        <v>1556</v>
      </c>
    </row>
    <row r="589" spans="1:11" ht="15.75" thickBot="1" x14ac:dyDescent="0.3">
      <c r="A589" s="32" t="s">
        <v>851</v>
      </c>
      <c r="B589" s="24" t="s">
        <v>325</v>
      </c>
      <c r="C589" s="26" t="s">
        <v>1008</v>
      </c>
      <c r="D589" s="26">
        <v>6</v>
      </c>
      <c r="E589" s="17" t="s">
        <v>1567</v>
      </c>
      <c r="F589" s="24">
        <v>1084</v>
      </c>
      <c r="G589" s="24"/>
      <c r="H589" s="24"/>
      <c r="I589" s="26" t="s">
        <v>1008</v>
      </c>
      <c r="J589" s="26" t="s">
        <v>1225</v>
      </c>
      <c r="K589" s="34" t="s">
        <v>1568</v>
      </c>
    </row>
    <row r="590" spans="1:11" ht="15.75" thickBot="1" x14ac:dyDescent="0.3">
      <c r="A590" s="32" t="s">
        <v>851</v>
      </c>
      <c r="B590" s="24" t="s">
        <v>325</v>
      </c>
      <c r="C590" s="26" t="s">
        <v>1008</v>
      </c>
      <c r="D590" s="26">
        <v>6</v>
      </c>
      <c r="E590" s="17" t="s">
        <v>1569</v>
      </c>
      <c r="F590" s="24">
        <v>1213</v>
      </c>
      <c r="G590" s="24"/>
      <c r="H590" s="24"/>
      <c r="I590" s="26" t="s">
        <v>1008</v>
      </c>
      <c r="J590" s="26" t="s">
        <v>1225</v>
      </c>
      <c r="K590" s="34" t="s">
        <v>1568</v>
      </c>
    </row>
    <row r="591" spans="1:11" ht="15.75" thickBot="1" x14ac:dyDescent="0.3">
      <c r="A591" s="32" t="s">
        <v>851</v>
      </c>
      <c r="B591" s="24" t="s">
        <v>325</v>
      </c>
      <c r="C591" s="26" t="s">
        <v>1008</v>
      </c>
      <c r="D591" s="26">
        <v>6</v>
      </c>
      <c r="E591" s="17" t="s">
        <v>1569</v>
      </c>
      <c r="F591" s="24">
        <v>4451</v>
      </c>
      <c r="G591" s="24"/>
      <c r="H591" s="24"/>
      <c r="I591" s="26" t="s">
        <v>1008</v>
      </c>
      <c r="J591" s="26" t="s">
        <v>1225</v>
      </c>
      <c r="K591" s="34" t="s">
        <v>1568</v>
      </c>
    </row>
    <row r="592" spans="1:11" ht="15.75" thickBot="1" x14ac:dyDescent="0.3">
      <c r="A592" s="32" t="s">
        <v>851</v>
      </c>
      <c r="B592" s="24" t="s">
        <v>325</v>
      </c>
      <c r="C592" s="26" t="s">
        <v>1008</v>
      </c>
      <c r="D592" s="26">
        <v>6</v>
      </c>
      <c r="E592" s="17" t="s">
        <v>1570</v>
      </c>
      <c r="F592" s="24">
        <v>1147</v>
      </c>
      <c r="G592" s="24"/>
      <c r="H592" s="24"/>
      <c r="I592" s="26" t="s">
        <v>1008</v>
      </c>
      <c r="J592" s="26" t="s">
        <v>1225</v>
      </c>
      <c r="K592" s="34" t="s">
        <v>1571</v>
      </c>
    </row>
    <row r="593" spans="1:11" ht="15.75" thickBot="1" x14ac:dyDescent="0.3">
      <c r="A593" s="32" t="s">
        <v>851</v>
      </c>
      <c r="B593" s="24" t="s">
        <v>325</v>
      </c>
      <c r="C593" s="26" t="s">
        <v>1008</v>
      </c>
      <c r="D593" s="26">
        <v>6</v>
      </c>
      <c r="E593" s="17" t="s">
        <v>1572</v>
      </c>
      <c r="F593" s="24">
        <v>1095</v>
      </c>
      <c r="G593" s="24"/>
      <c r="H593" s="24"/>
      <c r="I593" s="26" t="s">
        <v>1008</v>
      </c>
      <c r="J593" s="26" t="s">
        <v>1225</v>
      </c>
      <c r="K593" s="34" t="s">
        <v>1272</v>
      </c>
    </row>
    <row r="594" spans="1:11" ht="15.75" thickBot="1" x14ac:dyDescent="0.3">
      <c r="A594" s="32" t="s">
        <v>851</v>
      </c>
      <c r="B594" s="24" t="s">
        <v>325</v>
      </c>
      <c r="C594" s="26" t="s">
        <v>1008</v>
      </c>
      <c r="D594" s="26">
        <v>6</v>
      </c>
      <c r="E594" s="17" t="s">
        <v>1573</v>
      </c>
      <c r="F594" s="24">
        <v>1233</v>
      </c>
      <c r="G594" s="24"/>
      <c r="H594" s="24"/>
      <c r="I594" s="26" t="s">
        <v>1008</v>
      </c>
      <c r="J594" s="26" t="s">
        <v>1225</v>
      </c>
      <c r="K594" s="34" t="s">
        <v>1571</v>
      </c>
    </row>
    <row r="595" spans="1:11" ht="15.75" thickBot="1" x14ac:dyDescent="0.3">
      <c r="A595" s="32" t="s">
        <v>851</v>
      </c>
      <c r="B595" s="24" t="s">
        <v>325</v>
      </c>
      <c r="C595" s="26" t="s">
        <v>1008</v>
      </c>
      <c r="D595" s="26">
        <v>6</v>
      </c>
      <c r="E595" s="17" t="s">
        <v>1574</v>
      </c>
      <c r="F595" s="24">
        <v>1152</v>
      </c>
      <c r="G595" s="24"/>
      <c r="H595" s="24"/>
      <c r="I595" s="26" t="s">
        <v>1008</v>
      </c>
      <c r="J595" s="26" t="s">
        <v>1225</v>
      </c>
      <c r="K595" s="34" t="s">
        <v>1225</v>
      </c>
    </row>
    <row r="596" spans="1:11" ht="15.75" thickBot="1" x14ac:dyDescent="0.3">
      <c r="A596" s="32" t="s">
        <v>851</v>
      </c>
      <c r="B596" s="24" t="s">
        <v>325</v>
      </c>
      <c r="C596" s="26" t="s">
        <v>1008</v>
      </c>
      <c r="D596" s="26">
        <v>6</v>
      </c>
      <c r="E596" s="17" t="s">
        <v>1574</v>
      </c>
      <c r="F596" s="24">
        <v>4442</v>
      </c>
      <c r="G596" s="24"/>
      <c r="H596" s="24"/>
      <c r="I596" s="26" t="s">
        <v>1008</v>
      </c>
      <c r="J596" s="26" t="s">
        <v>1225</v>
      </c>
      <c r="K596" s="34" t="s">
        <v>1225</v>
      </c>
    </row>
    <row r="597" spans="1:11" ht="15.75" thickBot="1" x14ac:dyDescent="0.3">
      <c r="A597" s="32" t="s">
        <v>851</v>
      </c>
      <c r="B597" s="24" t="s">
        <v>325</v>
      </c>
      <c r="C597" s="26" t="s">
        <v>1008</v>
      </c>
      <c r="D597" s="26">
        <v>6</v>
      </c>
      <c r="E597" s="17" t="s">
        <v>1575</v>
      </c>
      <c r="F597" s="24">
        <v>1111</v>
      </c>
      <c r="G597" s="24"/>
      <c r="H597" s="24"/>
      <c r="I597" s="26" t="s">
        <v>1008</v>
      </c>
      <c r="J597" s="26" t="s">
        <v>1225</v>
      </c>
      <c r="K597" s="34" t="s">
        <v>1568</v>
      </c>
    </row>
    <row r="598" spans="1:11" ht="15.75" thickBot="1" x14ac:dyDescent="0.3">
      <c r="A598" s="32" t="s">
        <v>851</v>
      </c>
      <c r="B598" s="24" t="s">
        <v>325</v>
      </c>
      <c r="C598" s="26" t="s">
        <v>1008</v>
      </c>
      <c r="D598" s="26">
        <v>6</v>
      </c>
      <c r="E598" s="17" t="s">
        <v>1576</v>
      </c>
      <c r="F598" s="24">
        <v>1208</v>
      </c>
      <c r="G598" s="24"/>
      <c r="H598" s="24"/>
      <c r="I598" s="26" t="s">
        <v>1008</v>
      </c>
      <c r="J598" s="26" t="s">
        <v>1225</v>
      </c>
      <c r="K598" s="34" t="s">
        <v>1568</v>
      </c>
    </row>
    <row r="599" spans="1:11" ht="15.75" thickBot="1" x14ac:dyDescent="0.3">
      <c r="A599" s="32" t="s">
        <v>851</v>
      </c>
      <c r="B599" s="24" t="s">
        <v>325</v>
      </c>
      <c r="C599" s="26" t="s">
        <v>1008</v>
      </c>
      <c r="D599" s="26">
        <v>6</v>
      </c>
      <c r="E599" s="17" t="s">
        <v>1577</v>
      </c>
      <c r="F599" s="24">
        <v>1146</v>
      </c>
      <c r="G599" s="24"/>
      <c r="H599" s="24"/>
      <c r="I599" s="26" t="s">
        <v>1008</v>
      </c>
      <c r="J599" s="26" t="s">
        <v>1225</v>
      </c>
      <c r="K599" s="34" t="s">
        <v>1272</v>
      </c>
    </row>
    <row r="600" spans="1:11" ht="15.75" thickBot="1" x14ac:dyDescent="0.3">
      <c r="A600" s="32" t="s">
        <v>851</v>
      </c>
      <c r="B600" s="24" t="s">
        <v>325</v>
      </c>
      <c r="C600" s="26" t="s">
        <v>1008</v>
      </c>
      <c r="D600" s="26">
        <v>6</v>
      </c>
      <c r="E600" s="17" t="s">
        <v>1578</v>
      </c>
      <c r="F600" s="24">
        <v>4947</v>
      </c>
      <c r="G600" s="24"/>
      <c r="H600" s="24"/>
      <c r="I600" s="26" t="s">
        <v>1008</v>
      </c>
      <c r="J600" s="26" t="s">
        <v>1225</v>
      </c>
      <c r="K600" s="34" t="s">
        <v>1568</v>
      </c>
    </row>
    <row r="601" spans="1:11" ht="15.75" thickBot="1" x14ac:dyDescent="0.3">
      <c r="A601" s="32" t="s">
        <v>851</v>
      </c>
      <c r="B601" s="24" t="s">
        <v>325</v>
      </c>
      <c r="C601" s="26" t="s">
        <v>1008</v>
      </c>
      <c r="D601" s="26">
        <v>6</v>
      </c>
      <c r="E601" s="17" t="s">
        <v>1089</v>
      </c>
      <c r="F601" s="24">
        <v>1173</v>
      </c>
      <c r="G601" s="24"/>
      <c r="H601" s="24"/>
      <c r="I601" s="26" t="s">
        <v>1008</v>
      </c>
      <c r="J601" s="26" t="s">
        <v>1225</v>
      </c>
      <c r="K601" s="34" t="s">
        <v>1571</v>
      </c>
    </row>
    <row r="602" spans="1:11" ht="15.75" thickBot="1" x14ac:dyDescent="0.3">
      <c r="A602" s="32" t="s">
        <v>851</v>
      </c>
      <c r="B602" s="24" t="s">
        <v>325</v>
      </c>
      <c r="C602" s="26" t="s">
        <v>1008</v>
      </c>
      <c r="D602" s="26">
        <v>6</v>
      </c>
      <c r="E602" s="17" t="s">
        <v>976</v>
      </c>
      <c r="F602" s="24">
        <v>1238</v>
      </c>
      <c r="G602" s="24"/>
      <c r="H602" s="24"/>
      <c r="I602" s="26" t="s">
        <v>1008</v>
      </c>
      <c r="J602" s="26" t="s">
        <v>1225</v>
      </c>
      <c r="K602" s="34" t="s">
        <v>1272</v>
      </c>
    </row>
    <row r="603" spans="1:11" ht="15.75" thickBot="1" x14ac:dyDescent="0.3">
      <c r="A603" s="32" t="s">
        <v>851</v>
      </c>
      <c r="B603" s="24" t="s">
        <v>325</v>
      </c>
      <c r="C603" s="26" t="s">
        <v>1008</v>
      </c>
      <c r="D603" s="26">
        <v>6</v>
      </c>
      <c r="E603" s="17" t="s">
        <v>977</v>
      </c>
      <c r="F603" s="24">
        <v>1206</v>
      </c>
      <c r="G603" s="24"/>
      <c r="H603" s="24"/>
      <c r="I603" s="26" t="s">
        <v>1008</v>
      </c>
      <c r="J603" s="26" t="s">
        <v>1225</v>
      </c>
      <c r="K603" s="34" t="s">
        <v>1571</v>
      </c>
    </row>
    <row r="604" spans="1:11" ht="15.75" thickBot="1" x14ac:dyDescent="0.3">
      <c r="A604" s="32" t="s">
        <v>851</v>
      </c>
      <c r="B604" s="24" t="s">
        <v>325</v>
      </c>
      <c r="C604" s="26" t="s">
        <v>1008</v>
      </c>
      <c r="D604" s="26">
        <v>6</v>
      </c>
      <c r="E604" s="17" t="s">
        <v>1579</v>
      </c>
      <c r="F604" s="24">
        <v>1207</v>
      </c>
      <c r="G604" s="24"/>
      <c r="H604" s="24"/>
      <c r="I604" s="26" t="s">
        <v>1008</v>
      </c>
      <c r="J604" s="26" t="s">
        <v>1225</v>
      </c>
      <c r="K604" s="34" t="s">
        <v>1571</v>
      </c>
    </row>
    <row r="605" spans="1:11" ht="15.75" thickBot="1" x14ac:dyDescent="0.3">
      <c r="A605" s="32" t="s">
        <v>851</v>
      </c>
      <c r="B605" s="24" t="s">
        <v>325</v>
      </c>
      <c r="C605" s="26" t="s">
        <v>1008</v>
      </c>
      <c r="D605" s="26">
        <v>6</v>
      </c>
      <c r="E605" s="17" t="s">
        <v>1580</v>
      </c>
      <c r="F605" s="24">
        <v>1209</v>
      </c>
      <c r="G605" s="24"/>
      <c r="H605" s="24"/>
      <c r="I605" s="26" t="s">
        <v>1008</v>
      </c>
      <c r="J605" s="26" t="s">
        <v>1225</v>
      </c>
      <c r="K605" s="34" t="s">
        <v>1568</v>
      </c>
    </row>
    <row r="606" spans="1:11" ht="15.75" thickBot="1" x14ac:dyDescent="0.3">
      <c r="A606" s="32" t="s">
        <v>851</v>
      </c>
      <c r="B606" s="24" t="s">
        <v>325</v>
      </c>
      <c r="C606" s="26" t="s">
        <v>1008</v>
      </c>
      <c r="D606" s="26">
        <v>6</v>
      </c>
      <c r="E606" s="17" t="s">
        <v>946</v>
      </c>
      <c r="F606" s="24">
        <v>1215</v>
      </c>
      <c r="G606" s="24"/>
      <c r="H606" s="24"/>
      <c r="I606" s="26" t="s">
        <v>1008</v>
      </c>
      <c r="J606" s="26" t="s">
        <v>1225</v>
      </c>
      <c r="K606" s="34" t="s">
        <v>1272</v>
      </c>
    </row>
    <row r="607" spans="1:11" ht="15.75" thickBot="1" x14ac:dyDescent="0.3">
      <c r="A607" s="32" t="s">
        <v>851</v>
      </c>
      <c r="B607" s="24" t="s">
        <v>325</v>
      </c>
      <c r="C607" s="26" t="s">
        <v>1008</v>
      </c>
      <c r="D607" s="26">
        <v>7</v>
      </c>
      <c r="E607" s="17" t="s">
        <v>1581</v>
      </c>
      <c r="F607" s="24">
        <v>1101</v>
      </c>
      <c r="G607" s="24"/>
      <c r="H607" s="24"/>
      <c r="I607" s="26" t="s">
        <v>1008</v>
      </c>
      <c r="J607" s="26" t="s">
        <v>1220</v>
      </c>
      <c r="K607" s="34" t="s">
        <v>1010</v>
      </c>
    </row>
    <row r="608" spans="1:11" ht="15.75" thickBot="1" x14ac:dyDescent="0.3">
      <c r="A608" s="32" t="s">
        <v>851</v>
      </c>
      <c r="B608" s="24" t="s">
        <v>325</v>
      </c>
      <c r="C608" s="26" t="s">
        <v>1008</v>
      </c>
      <c r="D608" s="26">
        <v>7</v>
      </c>
      <c r="E608" s="17" t="s">
        <v>1582</v>
      </c>
      <c r="F608" s="24">
        <v>1121</v>
      </c>
      <c r="G608" s="24"/>
      <c r="H608" s="24"/>
      <c r="I608" s="26" t="s">
        <v>1008</v>
      </c>
      <c r="J608" s="26" t="s">
        <v>1220</v>
      </c>
      <c r="K608" s="34" t="s">
        <v>1221</v>
      </c>
    </row>
    <row r="609" spans="1:11" ht="15.75" thickBot="1" x14ac:dyDescent="0.3">
      <c r="A609" s="32" t="s">
        <v>851</v>
      </c>
      <c r="B609" s="24" t="s">
        <v>325</v>
      </c>
      <c r="C609" s="26" t="s">
        <v>1008</v>
      </c>
      <c r="D609" s="26">
        <v>7</v>
      </c>
      <c r="E609" s="17" t="s">
        <v>1583</v>
      </c>
      <c r="F609" s="24">
        <v>4948</v>
      </c>
      <c r="G609" s="24"/>
      <c r="H609" s="24"/>
      <c r="I609" s="26" t="s">
        <v>1008</v>
      </c>
      <c r="J609" s="26" t="s">
        <v>1220</v>
      </c>
      <c r="K609" s="34" t="s">
        <v>1010</v>
      </c>
    </row>
    <row r="610" spans="1:11" ht="15.75" thickBot="1" x14ac:dyDescent="0.3">
      <c r="A610" s="32" t="s">
        <v>851</v>
      </c>
      <c r="B610" s="24" t="s">
        <v>325</v>
      </c>
      <c r="C610" s="26" t="s">
        <v>1008</v>
      </c>
      <c r="D610" s="26">
        <v>7</v>
      </c>
      <c r="E610" s="17" t="s">
        <v>1584</v>
      </c>
      <c r="F610" s="24">
        <v>1081</v>
      </c>
      <c r="G610" s="24"/>
      <c r="H610" s="24"/>
      <c r="I610" s="26" t="s">
        <v>1008</v>
      </c>
      <c r="J610" s="26" t="s">
        <v>1220</v>
      </c>
      <c r="K610" s="34" t="s">
        <v>1010</v>
      </c>
    </row>
    <row r="611" spans="1:11" ht="15.75" thickBot="1" x14ac:dyDescent="0.3">
      <c r="A611" s="32" t="s">
        <v>851</v>
      </c>
      <c r="B611" s="24" t="s">
        <v>325</v>
      </c>
      <c r="C611" s="26" t="s">
        <v>1008</v>
      </c>
      <c r="D611" s="26">
        <v>7</v>
      </c>
      <c r="E611" s="17" t="s">
        <v>1585</v>
      </c>
      <c r="F611" s="24">
        <v>1131</v>
      </c>
      <c r="G611" s="24"/>
      <c r="H611" s="24"/>
      <c r="I611" s="26" t="s">
        <v>1008</v>
      </c>
      <c r="J611" s="26" t="s">
        <v>1220</v>
      </c>
      <c r="K611" s="34" t="s">
        <v>1221</v>
      </c>
    </row>
    <row r="612" spans="1:11" ht="15.75" thickBot="1" x14ac:dyDescent="0.3">
      <c r="A612" s="32" t="s">
        <v>851</v>
      </c>
      <c r="B612" s="24" t="s">
        <v>325</v>
      </c>
      <c r="C612" s="26" t="s">
        <v>1008</v>
      </c>
      <c r="D612" s="26">
        <v>7</v>
      </c>
      <c r="E612" s="17" t="s">
        <v>1586</v>
      </c>
      <c r="F612" s="24">
        <v>1092</v>
      </c>
      <c r="G612" s="24"/>
      <c r="H612" s="24"/>
      <c r="I612" s="26" t="s">
        <v>1008</v>
      </c>
      <c r="J612" s="26" t="s">
        <v>1220</v>
      </c>
      <c r="K612" s="34" t="s">
        <v>1587</v>
      </c>
    </row>
    <row r="613" spans="1:11" ht="15.75" thickBot="1" x14ac:dyDescent="0.3">
      <c r="A613" s="32" t="s">
        <v>851</v>
      </c>
      <c r="B613" s="24" t="s">
        <v>325</v>
      </c>
      <c r="C613" s="26" t="s">
        <v>1008</v>
      </c>
      <c r="D613" s="26">
        <v>7</v>
      </c>
      <c r="E613" s="17" t="s">
        <v>1588</v>
      </c>
      <c r="F613" s="24">
        <v>5330</v>
      </c>
      <c r="G613" s="24"/>
      <c r="H613" s="24"/>
      <c r="I613" s="26" t="s">
        <v>1008</v>
      </c>
      <c r="J613" s="26" t="s">
        <v>1220</v>
      </c>
      <c r="K613" s="34" t="s">
        <v>1589</v>
      </c>
    </row>
    <row r="614" spans="1:11" ht="15.75" thickBot="1" x14ac:dyDescent="0.3">
      <c r="A614" s="32" t="s">
        <v>851</v>
      </c>
      <c r="B614" s="24" t="s">
        <v>325</v>
      </c>
      <c r="C614" s="26" t="s">
        <v>1008</v>
      </c>
      <c r="D614" s="26">
        <v>7</v>
      </c>
      <c r="E614" s="17" t="s">
        <v>1590</v>
      </c>
      <c r="F614" s="24">
        <v>1211</v>
      </c>
      <c r="G614" s="24"/>
      <c r="H614" s="24"/>
      <c r="I614" s="26" t="s">
        <v>1008</v>
      </c>
      <c r="J614" s="26" t="s">
        <v>1220</v>
      </c>
      <c r="K614" s="34" t="s">
        <v>1010</v>
      </c>
    </row>
    <row r="615" spans="1:11" ht="15.75" thickBot="1" x14ac:dyDescent="0.3">
      <c r="A615" s="32" t="s">
        <v>851</v>
      </c>
      <c r="B615" s="24" t="s">
        <v>325</v>
      </c>
      <c r="C615" s="26" t="s">
        <v>1008</v>
      </c>
      <c r="D615" s="26">
        <v>7</v>
      </c>
      <c r="E615" s="17" t="s">
        <v>1591</v>
      </c>
      <c r="F615" s="24">
        <v>5390</v>
      </c>
      <c r="G615" s="24"/>
      <c r="H615" s="24"/>
      <c r="I615" s="26" t="s">
        <v>1008</v>
      </c>
      <c r="J615" s="26" t="s">
        <v>1220</v>
      </c>
      <c r="K615" s="34" t="s">
        <v>1589</v>
      </c>
    </row>
    <row r="616" spans="1:11" ht="15.75" thickBot="1" x14ac:dyDescent="0.3">
      <c r="A616" s="32" t="s">
        <v>851</v>
      </c>
      <c r="B616" s="24" t="s">
        <v>325</v>
      </c>
      <c r="C616" s="26" t="s">
        <v>1008</v>
      </c>
      <c r="D616" s="26">
        <v>7</v>
      </c>
      <c r="E616" s="17" t="s">
        <v>1592</v>
      </c>
      <c r="F616" s="24">
        <v>1196</v>
      </c>
      <c r="G616" s="24"/>
      <c r="H616" s="24"/>
      <c r="I616" s="26" t="s">
        <v>1008</v>
      </c>
      <c r="J616" s="26" t="s">
        <v>1220</v>
      </c>
      <c r="K616" s="34" t="s">
        <v>1589</v>
      </c>
    </row>
    <row r="617" spans="1:11" ht="15.75" thickBot="1" x14ac:dyDescent="0.3">
      <c r="A617" s="32" t="s">
        <v>851</v>
      </c>
      <c r="B617" s="24" t="s">
        <v>325</v>
      </c>
      <c r="C617" s="26" t="s">
        <v>1008</v>
      </c>
      <c r="D617" s="26">
        <v>7</v>
      </c>
      <c r="E617" s="17" t="s">
        <v>1593</v>
      </c>
      <c r="F617" s="24">
        <v>1210</v>
      </c>
      <c r="G617" s="24"/>
      <c r="H617" s="24"/>
      <c r="I617" s="26" t="s">
        <v>1008</v>
      </c>
      <c r="J617" s="26" t="s">
        <v>1220</v>
      </c>
      <c r="K617" s="34" t="s">
        <v>1221</v>
      </c>
    </row>
    <row r="618" spans="1:11" ht="15.75" thickBot="1" x14ac:dyDescent="0.3">
      <c r="A618" s="32" t="s">
        <v>851</v>
      </c>
      <c r="B618" s="24" t="s">
        <v>325</v>
      </c>
      <c r="C618" s="26" t="s">
        <v>1008</v>
      </c>
      <c r="D618" s="26">
        <v>7</v>
      </c>
      <c r="E618" s="17" t="s">
        <v>1593</v>
      </c>
      <c r="F618" s="24">
        <v>4446</v>
      </c>
      <c r="G618" s="24"/>
      <c r="H618" s="24"/>
      <c r="I618" s="26" t="s">
        <v>1008</v>
      </c>
      <c r="J618" s="26" t="s">
        <v>1220</v>
      </c>
      <c r="K618" s="34" t="s">
        <v>1221</v>
      </c>
    </row>
    <row r="619" spans="1:11" ht="15.75" thickBot="1" x14ac:dyDescent="0.3">
      <c r="A619" s="32" t="s">
        <v>851</v>
      </c>
      <c r="B619" s="24" t="s">
        <v>325</v>
      </c>
      <c r="C619" s="26" t="s">
        <v>1008</v>
      </c>
      <c r="D619" s="26">
        <v>7</v>
      </c>
      <c r="E619" s="17" t="s">
        <v>1594</v>
      </c>
      <c r="F619" s="24">
        <v>1205</v>
      </c>
      <c r="G619" s="24"/>
      <c r="H619" s="24"/>
      <c r="I619" s="26" t="s">
        <v>1008</v>
      </c>
      <c r="J619" s="26" t="s">
        <v>1220</v>
      </c>
      <c r="K619" s="34" t="s">
        <v>1286</v>
      </c>
    </row>
    <row r="620" spans="1:11" ht="15.75" thickBot="1" x14ac:dyDescent="0.3">
      <c r="A620" s="32" t="s">
        <v>851</v>
      </c>
      <c r="B620" s="24" t="s">
        <v>325</v>
      </c>
      <c r="C620" s="26" t="s">
        <v>1008</v>
      </c>
      <c r="D620" s="26">
        <v>7</v>
      </c>
      <c r="E620" s="17" t="s">
        <v>1595</v>
      </c>
      <c r="F620" s="24">
        <v>1204</v>
      </c>
      <c r="G620" s="24"/>
      <c r="H620" s="24"/>
      <c r="I620" s="26" t="s">
        <v>1008</v>
      </c>
      <c r="J620" s="26" t="s">
        <v>1220</v>
      </c>
      <c r="K620" s="34" t="s">
        <v>1286</v>
      </c>
    </row>
    <row r="621" spans="1:11" ht="15.75" thickBot="1" x14ac:dyDescent="0.3">
      <c r="A621" s="32" t="s">
        <v>851</v>
      </c>
      <c r="B621" s="24" t="s">
        <v>325</v>
      </c>
      <c r="C621" s="26" t="s">
        <v>1008</v>
      </c>
      <c r="D621" s="26">
        <v>7</v>
      </c>
      <c r="E621" s="17" t="s">
        <v>1596</v>
      </c>
      <c r="F621" s="24">
        <v>4471</v>
      </c>
      <c r="G621" s="24"/>
      <c r="H621" s="24"/>
      <c r="I621" s="26" t="s">
        <v>1008</v>
      </c>
      <c r="J621" s="26" t="s">
        <v>1220</v>
      </c>
      <c r="K621" s="34" t="s">
        <v>1587</v>
      </c>
    </row>
    <row r="622" spans="1:11" ht="15.75" thickBot="1" x14ac:dyDescent="0.3">
      <c r="A622" s="32" t="s">
        <v>851</v>
      </c>
      <c r="B622" s="24" t="s">
        <v>325</v>
      </c>
      <c r="C622" s="26" t="s">
        <v>1008</v>
      </c>
      <c r="D622" s="26">
        <v>7</v>
      </c>
      <c r="E622" s="17" t="s">
        <v>1597</v>
      </c>
      <c r="F622" s="24">
        <v>1113</v>
      </c>
      <c r="G622" s="24"/>
      <c r="H622" s="24"/>
      <c r="I622" s="26" t="s">
        <v>1008</v>
      </c>
      <c r="J622" s="26" t="s">
        <v>1220</v>
      </c>
      <c r="K622" s="34" t="s">
        <v>1587</v>
      </c>
    </row>
    <row r="623" spans="1:11" ht="15.75" thickBot="1" x14ac:dyDescent="0.3">
      <c r="A623" s="32" t="s">
        <v>851</v>
      </c>
      <c r="B623" s="24" t="s">
        <v>325</v>
      </c>
      <c r="C623" s="26" t="s">
        <v>1008</v>
      </c>
      <c r="D623" s="26">
        <v>7</v>
      </c>
      <c r="E623" s="17" t="s">
        <v>1598</v>
      </c>
      <c r="F623" s="24">
        <v>1100</v>
      </c>
      <c r="G623" s="24"/>
      <c r="H623" s="24"/>
      <c r="I623" s="26" t="s">
        <v>1008</v>
      </c>
      <c r="J623" s="26" t="s">
        <v>1220</v>
      </c>
      <c r="K623" s="34" t="s">
        <v>1221</v>
      </c>
    </row>
    <row r="624" spans="1:11" ht="15.75" thickBot="1" x14ac:dyDescent="0.3">
      <c r="A624" s="32" t="s">
        <v>851</v>
      </c>
      <c r="B624" s="24" t="s">
        <v>325</v>
      </c>
      <c r="C624" s="26" t="s">
        <v>1008</v>
      </c>
      <c r="D624" s="26">
        <v>7</v>
      </c>
      <c r="E624" s="17" t="s">
        <v>1599</v>
      </c>
      <c r="F624" s="24">
        <v>1224</v>
      </c>
      <c r="G624" s="24"/>
      <c r="H624" s="24"/>
      <c r="I624" s="26" t="s">
        <v>1008</v>
      </c>
      <c r="J624" s="26" t="s">
        <v>1220</v>
      </c>
      <c r="K624" s="34" t="s">
        <v>1010</v>
      </c>
    </row>
    <row r="625" spans="1:11" ht="15.75" thickBot="1" x14ac:dyDescent="0.3">
      <c r="A625" s="32" t="s">
        <v>851</v>
      </c>
      <c r="B625" s="24" t="s">
        <v>325</v>
      </c>
      <c r="C625" s="26" t="s">
        <v>1008</v>
      </c>
      <c r="D625" s="26">
        <v>8</v>
      </c>
      <c r="E625" s="17" t="s">
        <v>1600</v>
      </c>
      <c r="F625" s="24">
        <v>1234</v>
      </c>
      <c r="G625" s="24"/>
      <c r="H625" s="24"/>
      <c r="I625" s="26" t="s">
        <v>1008</v>
      </c>
      <c r="J625" s="26" t="s">
        <v>1601</v>
      </c>
      <c r="K625" s="34" t="s">
        <v>1602</v>
      </c>
    </row>
    <row r="626" spans="1:11" ht="15.75" thickBot="1" x14ac:dyDescent="0.3">
      <c r="A626" s="32" t="s">
        <v>851</v>
      </c>
      <c r="B626" s="24" t="s">
        <v>325</v>
      </c>
      <c r="C626" s="26" t="s">
        <v>1008</v>
      </c>
      <c r="D626" s="26">
        <v>8</v>
      </c>
      <c r="E626" s="17" t="s">
        <v>1603</v>
      </c>
      <c r="F626" s="24">
        <v>1089</v>
      </c>
      <c r="G626" s="24"/>
      <c r="H626" s="24"/>
      <c r="I626" s="26" t="s">
        <v>1008</v>
      </c>
      <c r="J626" s="26" t="s">
        <v>1601</v>
      </c>
      <c r="K626" s="34" t="s">
        <v>854</v>
      </c>
    </row>
    <row r="627" spans="1:11" ht="15.75" thickBot="1" x14ac:dyDescent="0.3">
      <c r="A627" s="32" t="s">
        <v>851</v>
      </c>
      <c r="B627" s="24" t="s">
        <v>325</v>
      </c>
      <c r="C627" s="26" t="s">
        <v>1008</v>
      </c>
      <c r="D627" s="26">
        <v>8</v>
      </c>
      <c r="E627" s="17" t="s">
        <v>1604</v>
      </c>
      <c r="F627" s="24">
        <v>1093</v>
      </c>
      <c r="G627" s="24"/>
      <c r="H627" s="24"/>
      <c r="I627" s="26" t="s">
        <v>1008</v>
      </c>
      <c r="J627" s="26" t="s">
        <v>1601</v>
      </c>
      <c r="K627" s="34" t="s">
        <v>1272</v>
      </c>
    </row>
    <row r="628" spans="1:11" ht="15.75" thickBot="1" x14ac:dyDescent="0.3">
      <c r="A628" s="32" t="s">
        <v>851</v>
      </c>
      <c r="B628" s="24" t="s">
        <v>325</v>
      </c>
      <c r="C628" s="26" t="s">
        <v>1008</v>
      </c>
      <c r="D628" s="26">
        <v>8</v>
      </c>
      <c r="E628" s="17" t="s">
        <v>1605</v>
      </c>
      <c r="F628" s="24">
        <v>1102</v>
      </c>
      <c r="G628" s="24"/>
      <c r="H628" s="24"/>
      <c r="I628" s="26" t="s">
        <v>1008</v>
      </c>
      <c r="J628" s="26" t="s">
        <v>1601</v>
      </c>
      <c r="K628" s="34" t="s">
        <v>1602</v>
      </c>
    </row>
    <row r="629" spans="1:11" ht="15.75" thickBot="1" x14ac:dyDescent="0.3">
      <c r="A629" s="32" t="s">
        <v>851</v>
      </c>
      <c r="B629" s="24" t="s">
        <v>325</v>
      </c>
      <c r="C629" s="26" t="s">
        <v>1008</v>
      </c>
      <c r="D629" s="26">
        <v>8</v>
      </c>
      <c r="E629" s="17" t="s">
        <v>1606</v>
      </c>
      <c r="F629" s="24">
        <v>1119</v>
      </c>
      <c r="G629" s="24"/>
      <c r="H629" s="24"/>
      <c r="I629" s="26" t="s">
        <v>1008</v>
      </c>
      <c r="J629" s="26" t="s">
        <v>1601</v>
      </c>
      <c r="K629" s="34" t="s">
        <v>1601</v>
      </c>
    </row>
    <row r="630" spans="1:11" ht="15.75" thickBot="1" x14ac:dyDescent="0.3">
      <c r="A630" s="32" t="s">
        <v>851</v>
      </c>
      <c r="B630" s="24" t="s">
        <v>325</v>
      </c>
      <c r="C630" s="26" t="s">
        <v>1008</v>
      </c>
      <c r="D630" s="26">
        <v>8</v>
      </c>
      <c r="E630" s="17" t="s">
        <v>1606</v>
      </c>
      <c r="F630" s="24">
        <v>4443</v>
      </c>
      <c r="G630" s="24"/>
      <c r="H630" s="24"/>
      <c r="I630" s="26" t="s">
        <v>1008</v>
      </c>
      <c r="J630" s="26" t="s">
        <v>1601</v>
      </c>
      <c r="K630" s="34" t="s">
        <v>1601</v>
      </c>
    </row>
    <row r="631" spans="1:11" ht="15.75" thickBot="1" x14ac:dyDescent="0.3">
      <c r="A631" s="32" t="s">
        <v>851</v>
      </c>
      <c r="B631" s="24" t="s">
        <v>325</v>
      </c>
      <c r="C631" s="26" t="s">
        <v>1008</v>
      </c>
      <c r="D631" s="26">
        <v>8</v>
      </c>
      <c r="E631" s="17" t="s">
        <v>1607</v>
      </c>
      <c r="F631" s="24">
        <v>1123</v>
      </c>
      <c r="G631" s="24"/>
      <c r="H631" s="24"/>
      <c r="I631" s="26" t="s">
        <v>854</v>
      </c>
      <c r="J631" s="26" t="s">
        <v>1025</v>
      </c>
      <c r="K631" s="34" t="s">
        <v>1608</v>
      </c>
    </row>
    <row r="632" spans="1:11" ht="15.75" thickBot="1" x14ac:dyDescent="0.3">
      <c r="A632" s="32" t="s">
        <v>851</v>
      </c>
      <c r="B632" s="24" t="s">
        <v>325</v>
      </c>
      <c r="C632" s="26" t="s">
        <v>1008</v>
      </c>
      <c r="D632" s="26">
        <v>8</v>
      </c>
      <c r="E632" s="17" t="s">
        <v>1609</v>
      </c>
      <c r="F632" s="24">
        <v>1151</v>
      </c>
      <c r="G632" s="24"/>
      <c r="H632" s="24"/>
      <c r="I632" s="26" t="s">
        <v>1008</v>
      </c>
      <c r="J632" s="26" t="s">
        <v>1601</v>
      </c>
      <c r="K632" s="34" t="s">
        <v>1602</v>
      </c>
    </row>
    <row r="633" spans="1:11" ht="15.75" thickBot="1" x14ac:dyDescent="0.3">
      <c r="A633" s="32" t="s">
        <v>851</v>
      </c>
      <c r="B633" s="24" t="s">
        <v>325</v>
      </c>
      <c r="C633" s="26" t="s">
        <v>1008</v>
      </c>
      <c r="D633" s="26">
        <v>8</v>
      </c>
      <c r="E633" s="17" t="s">
        <v>1610</v>
      </c>
      <c r="F633" s="24">
        <v>1091</v>
      </c>
      <c r="G633" s="24"/>
      <c r="H633" s="24"/>
      <c r="I633" s="26" t="s">
        <v>1008</v>
      </c>
      <c r="J633" s="26" t="s">
        <v>1601</v>
      </c>
      <c r="K633" s="34" t="s">
        <v>1611</v>
      </c>
    </row>
    <row r="634" spans="1:11" ht="15.75" thickBot="1" x14ac:dyDescent="0.3">
      <c r="A634" s="32" t="s">
        <v>851</v>
      </c>
      <c r="B634" s="24" t="s">
        <v>325</v>
      </c>
      <c r="C634" s="26" t="s">
        <v>1008</v>
      </c>
      <c r="D634" s="26">
        <v>8</v>
      </c>
      <c r="E634" s="17" t="s">
        <v>1612</v>
      </c>
      <c r="F634" s="24">
        <v>1153</v>
      </c>
      <c r="G634" s="24"/>
      <c r="H634" s="24"/>
      <c r="I634" s="26" t="s">
        <v>1008</v>
      </c>
      <c r="J634" s="26" t="s">
        <v>1601</v>
      </c>
      <c r="K634" s="34" t="s">
        <v>1613</v>
      </c>
    </row>
    <row r="635" spans="1:11" ht="15.75" thickBot="1" x14ac:dyDescent="0.3">
      <c r="A635" s="32" t="s">
        <v>851</v>
      </c>
      <c r="B635" s="24" t="s">
        <v>325</v>
      </c>
      <c r="C635" s="26" t="s">
        <v>1008</v>
      </c>
      <c r="D635" s="26">
        <v>8</v>
      </c>
      <c r="E635" s="17" t="s">
        <v>1614</v>
      </c>
      <c r="F635" s="24">
        <v>1157</v>
      </c>
      <c r="G635" s="24"/>
      <c r="H635" s="24"/>
      <c r="I635" s="26" t="s">
        <v>1008</v>
      </c>
      <c r="J635" s="26" t="s">
        <v>1601</v>
      </c>
      <c r="K635" s="34" t="s">
        <v>1602</v>
      </c>
    </row>
    <row r="636" spans="1:11" ht="15.75" thickBot="1" x14ac:dyDescent="0.3">
      <c r="A636" s="32" t="s">
        <v>851</v>
      </c>
      <c r="B636" s="24" t="s">
        <v>325</v>
      </c>
      <c r="C636" s="26" t="s">
        <v>1008</v>
      </c>
      <c r="D636" s="26">
        <v>8</v>
      </c>
      <c r="E636" s="17" t="s">
        <v>1615</v>
      </c>
      <c r="F636" s="24">
        <v>1166</v>
      </c>
      <c r="G636" s="24"/>
      <c r="H636" s="24"/>
      <c r="I636" s="26" t="s">
        <v>1008</v>
      </c>
      <c r="J636" s="26" t="s">
        <v>1601</v>
      </c>
      <c r="K636" s="34" t="s">
        <v>1331</v>
      </c>
    </row>
    <row r="637" spans="1:11" ht="15.75" thickBot="1" x14ac:dyDescent="0.3">
      <c r="A637" s="32" t="s">
        <v>851</v>
      </c>
      <c r="B637" s="24" t="s">
        <v>325</v>
      </c>
      <c r="C637" s="26" t="s">
        <v>1008</v>
      </c>
      <c r="D637" s="26">
        <v>8</v>
      </c>
      <c r="E637" s="17" t="s">
        <v>1616</v>
      </c>
      <c r="F637" s="24">
        <v>1176</v>
      </c>
      <c r="G637" s="24"/>
      <c r="H637" s="24"/>
      <c r="I637" s="26" t="s">
        <v>1008</v>
      </c>
      <c r="J637" s="26" t="s">
        <v>1601</v>
      </c>
      <c r="K637" s="34" t="s">
        <v>1611</v>
      </c>
    </row>
    <row r="638" spans="1:11" ht="15.75" thickBot="1" x14ac:dyDescent="0.3">
      <c r="A638" s="32" t="s">
        <v>851</v>
      </c>
      <c r="B638" s="24" t="s">
        <v>325</v>
      </c>
      <c r="C638" s="26" t="s">
        <v>1008</v>
      </c>
      <c r="D638" s="26">
        <v>8</v>
      </c>
      <c r="E638" s="17" t="s">
        <v>1617</v>
      </c>
      <c r="F638" s="24">
        <v>1179</v>
      </c>
      <c r="G638" s="24"/>
      <c r="H638" s="24"/>
      <c r="I638" s="26" t="s">
        <v>1008</v>
      </c>
      <c r="J638" s="26" t="s">
        <v>1601</v>
      </c>
      <c r="K638" s="34" t="s">
        <v>1272</v>
      </c>
    </row>
    <row r="639" spans="1:11" ht="15.75" thickBot="1" x14ac:dyDescent="0.3">
      <c r="A639" s="32" t="s">
        <v>851</v>
      </c>
      <c r="B639" s="24" t="s">
        <v>325</v>
      </c>
      <c r="C639" s="26" t="s">
        <v>1008</v>
      </c>
      <c r="D639" s="26">
        <v>8</v>
      </c>
      <c r="E639" s="17" t="s">
        <v>1618</v>
      </c>
      <c r="F639" s="24">
        <v>1231</v>
      </c>
      <c r="G639" s="24"/>
      <c r="H639" s="24"/>
      <c r="I639" s="26" t="s">
        <v>1008</v>
      </c>
      <c r="J639" s="26" t="s">
        <v>1601</v>
      </c>
      <c r="K639" s="34" t="s">
        <v>1272</v>
      </c>
    </row>
    <row r="640" spans="1:11" ht="15.75" thickBot="1" x14ac:dyDescent="0.3">
      <c r="A640" s="32" t="s">
        <v>851</v>
      </c>
      <c r="B640" s="24" t="s">
        <v>325</v>
      </c>
      <c r="C640" s="26" t="s">
        <v>1008</v>
      </c>
      <c r="D640" s="26">
        <v>8</v>
      </c>
      <c r="E640" s="17" t="s">
        <v>1619</v>
      </c>
      <c r="F640" s="24">
        <v>1136</v>
      </c>
      <c r="G640" s="24"/>
      <c r="H640" s="24"/>
      <c r="I640" s="26" t="s">
        <v>1008</v>
      </c>
      <c r="J640" s="26" t="s">
        <v>1601</v>
      </c>
      <c r="K640" s="34" t="s">
        <v>1272</v>
      </c>
    </row>
    <row r="641" spans="1:11" ht="15.75" thickBot="1" x14ac:dyDescent="0.3">
      <c r="A641" s="32" t="s">
        <v>851</v>
      </c>
      <c r="B641" s="24" t="s">
        <v>325</v>
      </c>
      <c r="C641" s="26" t="s">
        <v>1008</v>
      </c>
      <c r="D641" s="26">
        <v>8</v>
      </c>
      <c r="E641" s="17" t="s">
        <v>1620</v>
      </c>
      <c r="F641" s="24">
        <v>1195</v>
      </c>
      <c r="G641" s="24"/>
      <c r="H641" s="24"/>
      <c r="I641" s="26" t="s">
        <v>1008</v>
      </c>
      <c r="J641" s="26" t="s">
        <v>1601</v>
      </c>
      <c r="K641" s="34" t="s">
        <v>1602</v>
      </c>
    </row>
    <row r="642" spans="1:11" ht="15.75" thickBot="1" x14ac:dyDescent="0.3">
      <c r="A642" s="32" t="s">
        <v>851</v>
      </c>
      <c r="B642" s="24" t="s">
        <v>325</v>
      </c>
      <c r="C642" s="26" t="s">
        <v>1008</v>
      </c>
      <c r="D642" s="26">
        <v>8</v>
      </c>
      <c r="E642" s="17" t="s">
        <v>1621</v>
      </c>
      <c r="F642" s="24">
        <v>1200</v>
      </c>
      <c r="G642" s="24"/>
      <c r="H642" s="24"/>
      <c r="I642" s="26" t="s">
        <v>1008</v>
      </c>
      <c r="J642" s="26" t="s">
        <v>1601</v>
      </c>
      <c r="K642" s="34" t="s">
        <v>1272</v>
      </c>
    </row>
    <row r="643" spans="1:11" ht="15.75" thickBot="1" x14ac:dyDescent="0.3">
      <c r="A643" s="32" t="s">
        <v>851</v>
      </c>
      <c r="B643" s="24" t="s">
        <v>325</v>
      </c>
      <c r="C643" s="26" t="s">
        <v>1008</v>
      </c>
      <c r="D643" s="26">
        <v>8</v>
      </c>
      <c r="E643" s="17" t="s">
        <v>1622</v>
      </c>
      <c r="F643" s="24">
        <v>1202</v>
      </c>
      <c r="G643" s="24"/>
      <c r="H643" s="24"/>
      <c r="I643" s="26" t="s">
        <v>1008</v>
      </c>
      <c r="J643" s="26" t="s">
        <v>1601</v>
      </c>
      <c r="K643" s="34" t="s">
        <v>854</v>
      </c>
    </row>
    <row r="644" spans="1:11" ht="15.75" thickBot="1" x14ac:dyDescent="0.3">
      <c r="A644" s="32" t="s">
        <v>851</v>
      </c>
      <c r="B644" s="24" t="s">
        <v>325</v>
      </c>
      <c r="C644" s="26" t="s">
        <v>1008</v>
      </c>
      <c r="D644" s="26">
        <v>8</v>
      </c>
      <c r="E644" s="17" t="s">
        <v>1623</v>
      </c>
      <c r="F644" s="24">
        <v>1203</v>
      </c>
      <c r="G644" s="24"/>
      <c r="H644" s="24"/>
      <c r="I644" s="26" t="s">
        <v>1008</v>
      </c>
      <c r="J644" s="26" t="s">
        <v>1601</v>
      </c>
      <c r="K644" s="34" t="s">
        <v>854</v>
      </c>
    </row>
    <row r="645" spans="1:11" ht="15.75" thickBot="1" x14ac:dyDescent="0.3">
      <c r="A645" s="32" t="s">
        <v>851</v>
      </c>
      <c r="B645" s="24" t="s">
        <v>325</v>
      </c>
      <c r="C645" s="26" t="s">
        <v>1008</v>
      </c>
      <c r="D645" s="26">
        <v>8</v>
      </c>
      <c r="E645" s="17" t="s">
        <v>1624</v>
      </c>
      <c r="F645" s="24">
        <v>1216</v>
      </c>
      <c r="G645" s="24"/>
      <c r="H645" s="24"/>
      <c r="I645" s="26" t="s">
        <v>1008</v>
      </c>
      <c r="J645" s="26" t="s">
        <v>1601</v>
      </c>
      <c r="K645" s="34" t="s">
        <v>1625</v>
      </c>
    </row>
    <row r="646" spans="1:11" ht="15.75" thickBot="1" x14ac:dyDescent="0.3">
      <c r="A646" s="32" t="s">
        <v>851</v>
      </c>
      <c r="B646" s="24" t="s">
        <v>325</v>
      </c>
      <c r="C646" s="26" t="s">
        <v>1008</v>
      </c>
      <c r="D646" s="26">
        <v>8</v>
      </c>
      <c r="E646" s="17" t="s">
        <v>1626</v>
      </c>
      <c r="F646" s="24">
        <v>1126</v>
      </c>
      <c r="G646" s="24"/>
      <c r="H646" s="24"/>
      <c r="I646" s="26" t="s">
        <v>1008</v>
      </c>
      <c r="J646" s="26" t="s">
        <v>1601</v>
      </c>
      <c r="K646" s="34" t="s">
        <v>1331</v>
      </c>
    </row>
    <row r="647" spans="1:11" ht="15.75" thickBot="1" x14ac:dyDescent="0.3">
      <c r="A647" s="32" t="s">
        <v>851</v>
      </c>
      <c r="B647" s="24" t="s">
        <v>325</v>
      </c>
      <c r="C647" s="26" t="s">
        <v>1008</v>
      </c>
      <c r="D647" s="26">
        <v>8</v>
      </c>
      <c r="E647" s="17" t="s">
        <v>1627</v>
      </c>
      <c r="F647" s="24">
        <v>1150</v>
      </c>
      <c r="G647" s="24"/>
      <c r="H647" s="24"/>
      <c r="I647" s="26" t="s">
        <v>1008</v>
      </c>
      <c r="J647" s="26" t="s">
        <v>1601</v>
      </c>
      <c r="K647" s="34" t="s">
        <v>1613</v>
      </c>
    </row>
    <row r="648" spans="1:11" ht="15.75" thickBot="1" x14ac:dyDescent="0.3">
      <c r="A648" s="32" t="s">
        <v>851</v>
      </c>
      <c r="B648" s="24" t="s">
        <v>325</v>
      </c>
      <c r="C648" s="26" t="s">
        <v>1008</v>
      </c>
      <c r="D648" s="26">
        <v>8</v>
      </c>
      <c r="E648" s="17" t="s">
        <v>1628</v>
      </c>
      <c r="F648" s="24">
        <v>1172</v>
      </c>
      <c r="G648" s="24"/>
      <c r="H648" s="24"/>
      <c r="I648" s="26" t="s">
        <v>1008</v>
      </c>
      <c r="J648" s="26" t="s">
        <v>1601</v>
      </c>
      <c r="K648" s="34" t="s">
        <v>1601</v>
      </c>
    </row>
    <row r="649" spans="1:11" ht="15.75" thickBot="1" x14ac:dyDescent="0.3">
      <c r="A649" s="32" t="s">
        <v>851</v>
      </c>
      <c r="B649" s="24" t="s">
        <v>325</v>
      </c>
      <c r="C649" s="26" t="s">
        <v>1008</v>
      </c>
      <c r="D649" s="26">
        <v>9</v>
      </c>
      <c r="E649" s="17" t="s">
        <v>1629</v>
      </c>
      <c r="F649" s="24">
        <v>1128</v>
      </c>
      <c r="G649" s="24"/>
      <c r="H649" s="24"/>
      <c r="I649" s="26" t="s">
        <v>1008</v>
      </c>
      <c r="J649" s="26" t="s">
        <v>1223</v>
      </c>
      <c r="K649" s="34" t="s">
        <v>1630</v>
      </c>
    </row>
    <row r="650" spans="1:11" ht="15.75" thickBot="1" x14ac:dyDescent="0.3">
      <c r="A650" s="32" t="s">
        <v>851</v>
      </c>
      <c r="B650" s="24" t="s">
        <v>325</v>
      </c>
      <c r="C650" s="26" t="s">
        <v>1008</v>
      </c>
      <c r="D650" s="26">
        <v>9</v>
      </c>
      <c r="E650" s="17" t="s">
        <v>1631</v>
      </c>
      <c r="F650" s="24">
        <v>1103</v>
      </c>
      <c r="G650" s="24"/>
      <c r="H650" s="24"/>
      <c r="I650" s="26" t="s">
        <v>1008</v>
      </c>
      <c r="J650" s="26" t="s">
        <v>1632</v>
      </c>
      <c r="K650" s="34" t="s">
        <v>1633</v>
      </c>
    </row>
    <row r="651" spans="1:11" ht="15.75" thickBot="1" x14ac:dyDescent="0.3">
      <c r="A651" s="32" t="s">
        <v>851</v>
      </c>
      <c r="B651" s="24" t="s">
        <v>325</v>
      </c>
      <c r="C651" s="26" t="s">
        <v>1008</v>
      </c>
      <c r="D651" s="26">
        <v>9</v>
      </c>
      <c r="E651" s="17" t="s">
        <v>1634</v>
      </c>
      <c r="F651" s="24">
        <v>5331</v>
      </c>
      <c r="G651" s="24"/>
      <c r="H651" s="24"/>
      <c r="I651" s="26" t="s">
        <v>1008</v>
      </c>
      <c r="J651" s="26" t="s">
        <v>1223</v>
      </c>
      <c r="K651" s="34" t="s">
        <v>1630</v>
      </c>
    </row>
    <row r="652" spans="1:11" ht="15.75" thickBot="1" x14ac:dyDescent="0.3">
      <c r="A652" s="32" t="s">
        <v>851</v>
      </c>
      <c r="B652" s="24" t="s">
        <v>325</v>
      </c>
      <c r="C652" s="26" t="s">
        <v>1008</v>
      </c>
      <c r="D652" s="26">
        <v>9</v>
      </c>
      <c r="E652" s="17" t="s">
        <v>1635</v>
      </c>
      <c r="F652" s="24">
        <v>1138</v>
      </c>
      <c r="G652" s="24"/>
      <c r="H652" s="24"/>
      <c r="I652" s="26" t="s">
        <v>1008</v>
      </c>
      <c r="J652" s="26" t="s">
        <v>1632</v>
      </c>
      <c r="K652" s="34" t="s">
        <v>1632</v>
      </c>
    </row>
    <row r="653" spans="1:11" ht="15.75" thickBot="1" x14ac:dyDescent="0.3">
      <c r="A653" s="32" t="s">
        <v>851</v>
      </c>
      <c r="B653" s="24" t="s">
        <v>325</v>
      </c>
      <c r="C653" s="26" t="s">
        <v>1008</v>
      </c>
      <c r="D653" s="26">
        <v>9</v>
      </c>
      <c r="E653" s="17" t="s">
        <v>1636</v>
      </c>
      <c r="F653" s="24">
        <v>1140</v>
      </c>
      <c r="G653" s="24"/>
      <c r="H653" s="24"/>
      <c r="I653" s="26" t="s">
        <v>1008</v>
      </c>
      <c r="J653" s="26" t="s">
        <v>1632</v>
      </c>
      <c r="K653" s="34" t="s">
        <v>1632</v>
      </c>
    </row>
    <row r="654" spans="1:11" ht="15.75" thickBot="1" x14ac:dyDescent="0.3">
      <c r="A654" s="32" t="s">
        <v>851</v>
      </c>
      <c r="B654" s="24" t="s">
        <v>325</v>
      </c>
      <c r="C654" s="26" t="s">
        <v>1008</v>
      </c>
      <c r="D654" s="26">
        <v>9</v>
      </c>
      <c r="E654" s="17" t="s">
        <v>1637</v>
      </c>
      <c r="F654" s="24">
        <v>1155</v>
      </c>
      <c r="G654" s="24"/>
      <c r="H654" s="24"/>
      <c r="I654" s="26" t="s">
        <v>1008</v>
      </c>
      <c r="J654" s="26" t="s">
        <v>1223</v>
      </c>
      <c r="K654" s="34" t="s">
        <v>1638</v>
      </c>
    </row>
    <row r="655" spans="1:11" ht="15.75" thickBot="1" x14ac:dyDescent="0.3">
      <c r="A655" s="32" t="s">
        <v>851</v>
      </c>
      <c r="B655" s="24" t="s">
        <v>325</v>
      </c>
      <c r="C655" s="26" t="s">
        <v>1008</v>
      </c>
      <c r="D655" s="26">
        <v>9</v>
      </c>
      <c r="E655" s="17" t="s">
        <v>1639</v>
      </c>
      <c r="F655" s="24">
        <v>6331</v>
      </c>
      <c r="G655" s="24"/>
      <c r="H655" s="24"/>
      <c r="I655" s="26" t="s">
        <v>1008</v>
      </c>
      <c r="J655" s="26" t="s">
        <v>1223</v>
      </c>
      <c r="K655" s="34" t="s">
        <v>1630</v>
      </c>
    </row>
    <row r="656" spans="1:11" ht="15.75" thickBot="1" x14ac:dyDescent="0.3">
      <c r="A656" s="32" t="s">
        <v>851</v>
      </c>
      <c r="B656" s="24" t="s">
        <v>325</v>
      </c>
      <c r="C656" s="26" t="s">
        <v>1008</v>
      </c>
      <c r="D656" s="26">
        <v>9</v>
      </c>
      <c r="E656" s="17" t="s">
        <v>1640</v>
      </c>
      <c r="F656" s="24">
        <v>1086</v>
      </c>
      <c r="G656" s="24"/>
      <c r="H656" s="24"/>
      <c r="I656" s="26" t="s">
        <v>1008</v>
      </c>
      <c r="J656" s="26" t="s">
        <v>1223</v>
      </c>
      <c r="K656" s="34" t="s">
        <v>1641</v>
      </c>
    </row>
    <row r="657" spans="1:11" ht="15.75" thickBot="1" x14ac:dyDescent="0.3">
      <c r="A657" s="32" t="s">
        <v>851</v>
      </c>
      <c r="B657" s="24" t="s">
        <v>325</v>
      </c>
      <c r="C657" s="26" t="s">
        <v>1008</v>
      </c>
      <c r="D657" s="26">
        <v>9</v>
      </c>
      <c r="E657" s="17" t="s">
        <v>1642</v>
      </c>
      <c r="F657" s="24">
        <v>1236</v>
      </c>
      <c r="G657" s="24"/>
      <c r="H657" s="24"/>
      <c r="I657" s="26" t="s">
        <v>1008</v>
      </c>
      <c r="J657" s="26" t="s">
        <v>1632</v>
      </c>
      <c r="K657" s="34" t="s">
        <v>1633</v>
      </c>
    </row>
    <row r="658" spans="1:11" ht="15.75" thickBot="1" x14ac:dyDescent="0.3">
      <c r="A658" s="32" t="s">
        <v>851</v>
      </c>
      <c r="B658" s="24" t="s">
        <v>325</v>
      </c>
      <c r="C658" s="26" t="s">
        <v>1008</v>
      </c>
      <c r="D658" s="26">
        <v>9</v>
      </c>
      <c r="E658" s="17" t="s">
        <v>1643</v>
      </c>
      <c r="F658" s="24">
        <v>1170</v>
      </c>
      <c r="G658" s="24"/>
      <c r="H658" s="24"/>
      <c r="I658" s="26" t="s">
        <v>1008</v>
      </c>
      <c r="J658" s="26" t="s">
        <v>1632</v>
      </c>
      <c r="K658" s="34" t="s">
        <v>1644</v>
      </c>
    </row>
    <row r="659" spans="1:11" ht="15.75" thickBot="1" x14ac:dyDescent="0.3">
      <c r="A659" s="32" t="s">
        <v>851</v>
      </c>
      <c r="B659" s="24" t="s">
        <v>325</v>
      </c>
      <c r="C659" s="26" t="s">
        <v>1008</v>
      </c>
      <c r="D659" s="26">
        <v>9</v>
      </c>
      <c r="E659" s="17" t="s">
        <v>1645</v>
      </c>
      <c r="F659" s="24">
        <v>1174</v>
      </c>
      <c r="G659" s="24"/>
      <c r="H659" s="24"/>
      <c r="I659" s="26" t="s">
        <v>1008</v>
      </c>
      <c r="J659" s="26" t="s">
        <v>1632</v>
      </c>
      <c r="K659" s="34" t="s">
        <v>1632</v>
      </c>
    </row>
    <row r="660" spans="1:11" ht="15.75" thickBot="1" x14ac:dyDescent="0.3">
      <c r="A660" s="32" t="s">
        <v>851</v>
      </c>
      <c r="B660" s="24" t="s">
        <v>325</v>
      </c>
      <c r="C660" s="26" t="s">
        <v>1008</v>
      </c>
      <c r="D660" s="26">
        <v>9</v>
      </c>
      <c r="E660" s="17" t="s">
        <v>1646</v>
      </c>
      <c r="F660" s="24">
        <v>1122</v>
      </c>
      <c r="G660" s="24"/>
      <c r="H660" s="24"/>
      <c r="I660" s="26" t="s">
        <v>1008</v>
      </c>
      <c r="J660" s="26" t="s">
        <v>1223</v>
      </c>
      <c r="K660" s="34" t="s">
        <v>1641</v>
      </c>
    </row>
    <row r="661" spans="1:11" ht="15.75" thickBot="1" x14ac:dyDescent="0.3">
      <c r="A661" s="32" t="s">
        <v>851</v>
      </c>
      <c r="B661" s="24" t="s">
        <v>325</v>
      </c>
      <c r="C661" s="26" t="s">
        <v>1008</v>
      </c>
      <c r="D661" s="26">
        <v>9</v>
      </c>
      <c r="E661" s="17" t="s">
        <v>1647</v>
      </c>
      <c r="F661" s="24">
        <v>6648</v>
      </c>
      <c r="G661" s="24"/>
      <c r="H661" s="24"/>
      <c r="I661" s="26" t="s">
        <v>1008</v>
      </c>
      <c r="J661" s="26" t="s">
        <v>1223</v>
      </c>
      <c r="K661" s="34" t="s">
        <v>1630</v>
      </c>
    </row>
    <row r="662" spans="1:11" ht="15.75" thickBot="1" x14ac:dyDescent="0.3">
      <c r="A662" s="32" t="s">
        <v>851</v>
      </c>
      <c r="B662" s="24" t="s">
        <v>325</v>
      </c>
      <c r="C662" s="26" t="s">
        <v>1008</v>
      </c>
      <c r="D662" s="26">
        <v>9</v>
      </c>
      <c r="E662" s="17" t="s">
        <v>1648</v>
      </c>
      <c r="F662" s="24">
        <v>1127</v>
      </c>
      <c r="G662" s="24"/>
      <c r="H662" s="24"/>
      <c r="I662" s="26" t="s">
        <v>1008</v>
      </c>
      <c r="J662" s="26" t="s">
        <v>1223</v>
      </c>
      <c r="K662" s="34" t="s">
        <v>1630</v>
      </c>
    </row>
    <row r="663" spans="1:11" ht="15.75" thickBot="1" x14ac:dyDescent="0.3">
      <c r="A663" s="32" t="s">
        <v>851</v>
      </c>
      <c r="B663" s="24" t="s">
        <v>325</v>
      </c>
      <c r="C663" s="26" t="s">
        <v>1008</v>
      </c>
      <c r="D663" s="26">
        <v>9</v>
      </c>
      <c r="E663" s="17" t="s">
        <v>1649</v>
      </c>
      <c r="F663" s="24">
        <v>1181</v>
      </c>
      <c r="G663" s="24"/>
      <c r="H663" s="24"/>
      <c r="I663" s="26" t="s">
        <v>1008</v>
      </c>
      <c r="J663" s="26" t="s">
        <v>1223</v>
      </c>
      <c r="K663" s="34" t="s">
        <v>1641</v>
      </c>
    </row>
    <row r="664" spans="1:11" ht="15.75" thickBot="1" x14ac:dyDescent="0.3">
      <c r="A664" s="32" t="s">
        <v>851</v>
      </c>
      <c r="B664" s="24" t="s">
        <v>325</v>
      </c>
      <c r="C664" s="26" t="s">
        <v>1008</v>
      </c>
      <c r="D664" s="26">
        <v>9</v>
      </c>
      <c r="E664" s="17" t="s">
        <v>1650</v>
      </c>
      <c r="F664" s="24">
        <v>1183</v>
      </c>
      <c r="G664" s="24"/>
      <c r="H664" s="24"/>
      <c r="I664" s="26" t="s">
        <v>1008</v>
      </c>
      <c r="J664" s="26" t="s">
        <v>1223</v>
      </c>
      <c r="K664" s="34" t="s">
        <v>1223</v>
      </c>
    </row>
    <row r="665" spans="1:11" ht="15.75" thickBot="1" x14ac:dyDescent="0.3">
      <c r="A665" s="32" t="s">
        <v>851</v>
      </c>
      <c r="B665" s="24" t="s">
        <v>325</v>
      </c>
      <c r="C665" s="26" t="s">
        <v>1008</v>
      </c>
      <c r="D665" s="26">
        <v>9</v>
      </c>
      <c r="E665" s="17" t="s">
        <v>1650</v>
      </c>
      <c r="F665" s="24">
        <v>4444</v>
      </c>
      <c r="G665" s="24"/>
      <c r="H665" s="24"/>
      <c r="I665" s="26" t="s">
        <v>1008</v>
      </c>
      <c r="J665" s="26" t="s">
        <v>1223</v>
      </c>
      <c r="K665" s="34" t="s">
        <v>1223</v>
      </c>
    </row>
    <row r="666" spans="1:11" ht="15.75" thickBot="1" x14ac:dyDescent="0.3">
      <c r="A666" s="32" t="s">
        <v>851</v>
      </c>
      <c r="B666" s="24" t="s">
        <v>325</v>
      </c>
      <c r="C666" s="26" t="s">
        <v>1008</v>
      </c>
      <c r="D666" s="26">
        <v>9</v>
      </c>
      <c r="E666" s="17" t="s">
        <v>1651</v>
      </c>
      <c r="F666" s="24">
        <v>1186</v>
      </c>
      <c r="G666" s="24"/>
      <c r="H666" s="24"/>
      <c r="I666" s="26" t="s">
        <v>1008</v>
      </c>
      <c r="J666" s="26" t="s">
        <v>1632</v>
      </c>
      <c r="K666" s="34" t="s">
        <v>1632</v>
      </c>
    </row>
    <row r="667" spans="1:11" ht="15.75" thickBot="1" x14ac:dyDescent="0.3">
      <c r="A667" s="32" t="s">
        <v>851</v>
      </c>
      <c r="B667" s="24" t="s">
        <v>325</v>
      </c>
      <c r="C667" s="26" t="s">
        <v>1008</v>
      </c>
      <c r="D667" s="26">
        <v>9</v>
      </c>
      <c r="E667" s="17" t="s">
        <v>1652</v>
      </c>
      <c r="F667" s="24">
        <v>1175</v>
      </c>
      <c r="G667" s="24"/>
      <c r="H667" s="24"/>
      <c r="I667" s="26" t="s">
        <v>1008</v>
      </c>
      <c r="J667" s="26" t="s">
        <v>1223</v>
      </c>
      <c r="K667" s="34" t="s">
        <v>1653</v>
      </c>
    </row>
    <row r="668" spans="1:11" ht="15.75" thickBot="1" x14ac:dyDescent="0.3">
      <c r="A668" s="32" t="s">
        <v>851</v>
      </c>
      <c r="B668" s="24" t="s">
        <v>325</v>
      </c>
      <c r="C668" s="26" t="s">
        <v>1008</v>
      </c>
      <c r="D668" s="26">
        <v>9</v>
      </c>
      <c r="E668" s="17" t="s">
        <v>1654</v>
      </c>
      <c r="F668" s="24">
        <v>1116</v>
      </c>
      <c r="G668" s="24"/>
      <c r="H668" s="24"/>
      <c r="I668" s="26" t="s">
        <v>1008</v>
      </c>
      <c r="J668" s="26" t="s">
        <v>1223</v>
      </c>
      <c r="K668" s="34" t="s">
        <v>1641</v>
      </c>
    </row>
    <row r="669" spans="1:11" ht="15.75" thickBot="1" x14ac:dyDescent="0.3">
      <c r="A669" s="32" t="s">
        <v>851</v>
      </c>
      <c r="B669" s="24" t="s">
        <v>325</v>
      </c>
      <c r="C669" s="26" t="s">
        <v>1008</v>
      </c>
      <c r="D669" s="26">
        <v>9</v>
      </c>
      <c r="E669" s="17" t="s">
        <v>1655</v>
      </c>
      <c r="F669" s="24">
        <v>1129</v>
      </c>
      <c r="G669" s="24"/>
      <c r="H669" s="24"/>
      <c r="I669" s="26" t="s">
        <v>1008</v>
      </c>
      <c r="J669" s="26" t="s">
        <v>1223</v>
      </c>
      <c r="K669" s="34" t="s">
        <v>1223</v>
      </c>
    </row>
    <row r="670" spans="1:11" ht="15.75" thickBot="1" x14ac:dyDescent="0.3">
      <c r="A670" s="32" t="s">
        <v>851</v>
      </c>
      <c r="B670" s="24" t="s">
        <v>325</v>
      </c>
      <c r="C670" s="26" t="s">
        <v>1008</v>
      </c>
      <c r="D670" s="26">
        <v>9</v>
      </c>
      <c r="E670" s="17" t="s">
        <v>1656</v>
      </c>
      <c r="F670" s="24">
        <v>1158</v>
      </c>
      <c r="G670" s="24"/>
      <c r="H670" s="24"/>
      <c r="I670" s="26" t="s">
        <v>1008</v>
      </c>
      <c r="J670" s="26" t="s">
        <v>1632</v>
      </c>
      <c r="K670" s="34" t="s">
        <v>1657</v>
      </c>
    </row>
    <row r="671" spans="1:11" ht="15.75" thickBot="1" x14ac:dyDescent="0.3">
      <c r="A671" s="32" t="s">
        <v>851</v>
      </c>
      <c r="B671" s="24" t="s">
        <v>325</v>
      </c>
      <c r="C671" s="26" t="s">
        <v>1008</v>
      </c>
      <c r="D671" s="26">
        <v>9</v>
      </c>
      <c r="E671" s="17" t="s">
        <v>1658</v>
      </c>
      <c r="F671" s="24">
        <v>1201</v>
      </c>
      <c r="G671" s="24"/>
      <c r="H671" s="24"/>
      <c r="I671" s="26" t="s">
        <v>1008</v>
      </c>
      <c r="J671" s="26" t="s">
        <v>1223</v>
      </c>
      <c r="K671" s="34" t="s">
        <v>1630</v>
      </c>
    </row>
    <row r="672" spans="1:11" ht="15.75" thickBot="1" x14ac:dyDescent="0.3">
      <c r="A672" s="32" t="s">
        <v>851</v>
      </c>
      <c r="B672" s="24" t="s">
        <v>325</v>
      </c>
      <c r="C672" s="26" t="s">
        <v>1008</v>
      </c>
      <c r="D672" s="26">
        <v>9</v>
      </c>
      <c r="E672" s="17" t="s">
        <v>1659</v>
      </c>
      <c r="F672" s="24">
        <v>5332</v>
      </c>
      <c r="G672" s="24"/>
      <c r="H672" s="24"/>
      <c r="I672" s="26" t="s">
        <v>1008</v>
      </c>
      <c r="J672" s="26" t="s">
        <v>1632</v>
      </c>
      <c r="K672" s="34" t="s">
        <v>1632</v>
      </c>
    </row>
    <row r="673" spans="1:11" ht="15.75" thickBot="1" x14ac:dyDescent="0.3">
      <c r="A673" s="32" t="s">
        <v>851</v>
      </c>
      <c r="B673" s="24" t="s">
        <v>325</v>
      </c>
      <c r="C673" s="26" t="s">
        <v>1008</v>
      </c>
      <c r="D673" s="26">
        <v>9</v>
      </c>
      <c r="E673" s="17" t="s">
        <v>1660</v>
      </c>
      <c r="F673" s="24">
        <v>1217</v>
      </c>
      <c r="G673" s="24"/>
      <c r="H673" s="24"/>
      <c r="I673" s="26" t="s">
        <v>1008</v>
      </c>
      <c r="J673" s="26" t="s">
        <v>1223</v>
      </c>
      <c r="K673" s="34" t="s">
        <v>1630</v>
      </c>
    </row>
    <row r="674" spans="1:11" ht="15.75" thickBot="1" x14ac:dyDescent="0.3">
      <c r="A674" s="32" t="s">
        <v>851</v>
      </c>
      <c r="B674" s="24" t="s">
        <v>325</v>
      </c>
      <c r="C674" s="26" t="s">
        <v>1008</v>
      </c>
      <c r="D674" s="26">
        <v>9</v>
      </c>
      <c r="E674" s="17" t="s">
        <v>1661</v>
      </c>
      <c r="F674" s="24">
        <v>1228</v>
      </c>
      <c r="G674" s="24"/>
      <c r="H674" s="24"/>
      <c r="I674" s="26" t="s">
        <v>1008</v>
      </c>
      <c r="J674" s="26" t="s">
        <v>1632</v>
      </c>
      <c r="K674" s="34" t="s">
        <v>1632</v>
      </c>
    </row>
    <row r="675" spans="1:11" ht="15.75" thickBot="1" x14ac:dyDescent="0.3">
      <c r="A675" s="32" t="s">
        <v>851</v>
      </c>
      <c r="B675" s="24" t="s">
        <v>325</v>
      </c>
      <c r="C675" s="26" t="s">
        <v>1008</v>
      </c>
      <c r="D675" s="26">
        <v>10</v>
      </c>
      <c r="E675" s="17" t="s">
        <v>1662</v>
      </c>
      <c r="F675" s="24">
        <v>1149</v>
      </c>
      <c r="G675" s="24"/>
      <c r="H675" s="24"/>
      <c r="I675" s="26" t="s">
        <v>1008</v>
      </c>
      <c r="J675" s="26" t="s">
        <v>1225</v>
      </c>
      <c r="K675" s="34" t="s">
        <v>854</v>
      </c>
    </row>
    <row r="676" spans="1:11" ht="15.75" thickBot="1" x14ac:dyDescent="0.3">
      <c r="A676" s="32" t="s">
        <v>851</v>
      </c>
      <c r="B676" s="24" t="s">
        <v>325</v>
      </c>
      <c r="C676" s="26" t="s">
        <v>1008</v>
      </c>
      <c r="D676" s="26">
        <v>10</v>
      </c>
      <c r="E676" s="17" t="s">
        <v>1663</v>
      </c>
      <c r="F676" s="24">
        <v>1109</v>
      </c>
      <c r="G676" s="24"/>
      <c r="H676" s="24"/>
      <c r="I676" s="26" t="s">
        <v>1008</v>
      </c>
      <c r="J676" s="26" t="s">
        <v>1225</v>
      </c>
      <c r="K676" s="34" t="s">
        <v>854</v>
      </c>
    </row>
    <row r="677" spans="1:11" ht="15.75" thickBot="1" x14ac:dyDescent="0.3">
      <c r="A677" s="32" t="s">
        <v>851</v>
      </c>
      <c r="B677" s="24" t="s">
        <v>325</v>
      </c>
      <c r="C677" s="26" t="s">
        <v>1008</v>
      </c>
      <c r="D677" s="26">
        <v>10</v>
      </c>
      <c r="E677" s="17" t="s">
        <v>1664</v>
      </c>
      <c r="F677" s="24">
        <v>1182</v>
      </c>
      <c r="G677" s="24"/>
      <c r="H677" s="24"/>
      <c r="I677" s="26" t="s">
        <v>1008</v>
      </c>
      <c r="J677" s="26" t="s">
        <v>1225</v>
      </c>
      <c r="K677" s="34" t="s">
        <v>1665</v>
      </c>
    </row>
    <row r="678" spans="1:11" ht="15.75" thickBot="1" x14ac:dyDescent="0.3">
      <c r="A678" s="32" t="s">
        <v>851</v>
      </c>
      <c r="B678" s="24" t="s">
        <v>325</v>
      </c>
      <c r="C678" s="26" t="s">
        <v>1008</v>
      </c>
      <c r="D678" s="26">
        <v>10</v>
      </c>
      <c r="E678" s="17" t="s">
        <v>1666</v>
      </c>
      <c r="F678" s="24">
        <v>1165</v>
      </c>
      <c r="G678" s="24"/>
      <c r="H678" s="24"/>
      <c r="I678" s="26" t="s">
        <v>1008</v>
      </c>
      <c r="J678" s="26" t="s">
        <v>1225</v>
      </c>
      <c r="K678" s="34" t="s">
        <v>854</v>
      </c>
    </row>
    <row r="679" spans="1:11" ht="15.75" thickBot="1" x14ac:dyDescent="0.3">
      <c r="A679" s="32" t="s">
        <v>851</v>
      </c>
      <c r="B679" s="24" t="s">
        <v>325</v>
      </c>
      <c r="C679" s="26" t="s">
        <v>1008</v>
      </c>
      <c r="D679" s="26">
        <v>10</v>
      </c>
      <c r="E679" s="17" t="s">
        <v>1667</v>
      </c>
      <c r="F679" s="24">
        <v>1094</v>
      </c>
      <c r="G679" s="24"/>
      <c r="H679" s="24"/>
      <c r="I679" s="26" t="s">
        <v>1008</v>
      </c>
      <c r="J679" s="26" t="s">
        <v>1225</v>
      </c>
      <c r="K679" s="34" t="s">
        <v>1668</v>
      </c>
    </row>
    <row r="680" spans="1:11" ht="15.75" thickBot="1" x14ac:dyDescent="0.3">
      <c r="A680" s="32" t="s">
        <v>851</v>
      </c>
      <c r="B680" s="24" t="s">
        <v>325</v>
      </c>
      <c r="C680" s="26" t="s">
        <v>1008</v>
      </c>
      <c r="D680" s="26">
        <v>10</v>
      </c>
      <c r="E680" s="17" t="s">
        <v>1669</v>
      </c>
      <c r="F680" s="24">
        <v>1190</v>
      </c>
      <c r="G680" s="24"/>
      <c r="H680" s="24"/>
      <c r="I680" s="26" t="s">
        <v>1008</v>
      </c>
      <c r="J680" s="26" t="s">
        <v>1225</v>
      </c>
      <c r="K680" s="34" t="s">
        <v>1225</v>
      </c>
    </row>
    <row r="681" spans="1:11" ht="15.75" thickBot="1" x14ac:dyDescent="0.3">
      <c r="A681" s="32" t="s">
        <v>851</v>
      </c>
      <c r="B681" s="24" t="s">
        <v>325</v>
      </c>
      <c r="C681" s="26" t="s">
        <v>1008</v>
      </c>
      <c r="D681" s="26">
        <v>10</v>
      </c>
      <c r="E681" s="17" t="s">
        <v>1670</v>
      </c>
      <c r="F681" s="24">
        <v>1117</v>
      </c>
      <c r="G681" s="24"/>
      <c r="H681" s="24"/>
      <c r="I681" s="26" t="s">
        <v>1008</v>
      </c>
      <c r="J681" s="26" t="s">
        <v>1225</v>
      </c>
      <c r="K681" s="34" t="s">
        <v>1665</v>
      </c>
    </row>
    <row r="682" spans="1:11" ht="15.75" thickBot="1" x14ac:dyDescent="0.3">
      <c r="A682" s="32" t="s">
        <v>851</v>
      </c>
      <c r="B682" s="24" t="s">
        <v>325</v>
      </c>
      <c r="C682" s="26" t="s">
        <v>1008</v>
      </c>
      <c r="D682" s="26">
        <v>10</v>
      </c>
      <c r="E682" s="17" t="s">
        <v>1671</v>
      </c>
      <c r="F682" s="24">
        <v>1191</v>
      </c>
      <c r="G682" s="24"/>
      <c r="H682" s="24"/>
      <c r="I682" s="26" t="s">
        <v>1008</v>
      </c>
      <c r="J682" s="26" t="s">
        <v>1225</v>
      </c>
      <c r="K682" s="34" t="s">
        <v>1668</v>
      </c>
    </row>
    <row r="683" spans="1:11" ht="15.75" thickBot="1" x14ac:dyDescent="0.3">
      <c r="A683" s="32" t="s">
        <v>851</v>
      </c>
      <c r="B683" s="24" t="s">
        <v>325</v>
      </c>
      <c r="C683" s="26" t="s">
        <v>1008</v>
      </c>
      <c r="D683" s="26">
        <v>10</v>
      </c>
      <c r="E683" s="17" t="s">
        <v>1672</v>
      </c>
      <c r="F683" s="24">
        <v>1214</v>
      </c>
      <c r="G683" s="24"/>
      <c r="H683" s="24"/>
      <c r="I683" s="26" t="s">
        <v>1008</v>
      </c>
      <c r="J683" s="26" t="s">
        <v>1225</v>
      </c>
      <c r="K683" s="34" t="s">
        <v>1225</v>
      </c>
    </row>
    <row r="684" spans="1:11" ht="15.75" thickBot="1" x14ac:dyDescent="0.3">
      <c r="A684" s="32" t="s">
        <v>851</v>
      </c>
      <c r="B684" s="24" t="s">
        <v>325</v>
      </c>
      <c r="C684" s="26" t="s">
        <v>1008</v>
      </c>
      <c r="D684" s="26">
        <v>10</v>
      </c>
      <c r="E684" s="17" t="s">
        <v>1673</v>
      </c>
      <c r="F684" s="24">
        <v>1184</v>
      </c>
      <c r="G684" s="24"/>
      <c r="H684" s="24"/>
      <c r="I684" s="26" t="s">
        <v>1008</v>
      </c>
      <c r="J684" s="26" t="s">
        <v>1225</v>
      </c>
      <c r="K684" s="34" t="s">
        <v>1668</v>
      </c>
    </row>
    <row r="685" spans="1:11" ht="15.75" thickBot="1" x14ac:dyDescent="0.3">
      <c r="A685" s="32" t="s">
        <v>851</v>
      </c>
      <c r="B685" s="24" t="s">
        <v>325</v>
      </c>
      <c r="C685" s="26" t="s">
        <v>1008</v>
      </c>
      <c r="D685" s="26">
        <v>10</v>
      </c>
      <c r="E685" s="17" t="s">
        <v>1674</v>
      </c>
      <c r="F685" s="24">
        <v>1087</v>
      </c>
      <c r="G685" s="24"/>
      <c r="H685" s="24"/>
      <c r="I685" s="26" t="s">
        <v>1008</v>
      </c>
      <c r="J685" s="26" t="s">
        <v>1225</v>
      </c>
      <c r="K685" s="34" t="s">
        <v>1668</v>
      </c>
    </row>
    <row r="686" spans="1:11" ht="15.75" thickBot="1" x14ac:dyDescent="0.3">
      <c r="A686" s="32" t="s">
        <v>851</v>
      </c>
      <c r="B686" s="24" t="s">
        <v>325</v>
      </c>
      <c r="C686" s="26" t="s">
        <v>1008</v>
      </c>
      <c r="D686" s="26">
        <v>10</v>
      </c>
      <c r="E686" s="17" t="s">
        <v>1675</v>
      </c>
      <c r="F686" s="24">
        <v>1169</v>
      </c>
      <c r="G686" s="24"/>
      <c r="H686" s="24"/>
      <c r="I686" s="26" t="s">
        <v>1008</v>
      </c>
      <c r="J686" s="26" t="s">
        <v>1225</v>
      </c>
      <c r="K686" s="34" t="s">
        <v>1668</v>
      </c>
    </row>
    <row r="687" spans="1:11" ht="15.75" thickBot="1" x14ac:dyDescent="0.3">
      <c r="A687" s="32" t="s">
        <v>851</v>
      </c>
      <c r="B687" s="24" t="s">
        <v>325</v>
      </c>
      <c r="C687" s="26" t="s">
        <v>1008</v>
      </c>
      <c r="D687" s="26">
        <v>10</v>
      </c>
      <c r="E687" s="17" t="s">
        <v>1676</v>
      </c>
      <c r="F687" s="24">
        <v>1219</v>
      </c>
      <c r="G687" s="24"/>
      <c r="H687" s="24"/>
      <c r="I687" s="26" t="s">
        <v>1008</v>
      </c>
      <c r="J687" s="26" t="s">
        <v>1225</v>
      </c>
      <c r="K687" s="34" t="s">
        <v>1668</v>
      </c>
    </row>
    <row r="688" spans="1:11" ht="15.75" thickBot="1" x14ac:dyDescent="0.3">
      <c r="A688" s="32" t="s">
        <v>851</v>
      </c>
      <c r="B688" s="24" t="s">
        <v>325</v>
      </c>
      <c r="C688" s="26" t="s">
        <v>1008</v>
      </c>
      <c r="D688" s="26">
        <v>10</v>
      </c>
      <c r="E688" s="17" t="s">
        <v>1677</v>
      </c>
      <c r="F688" s="24">
        <v>1106</v>
      </c>
      <c r="G688" s="24"/>
      <c r="H688" s="24"/>
      <c r="I688" s="26" t="s">
        <v>1008</v>
      </c>
      <c r="J688" s="26" t="s">
        <v>1225</v>
      </c>
      <c r="K688" s="34" t="s">
        <v>854</v>
      </c>
    </row>
    <row r="689" spans="1:11" ht="15.75" thickBot="1" x14ac:dyDescent="0.3">
      <c r="A689" s="32" t="s">
        <v>851</v>
      </c>
      <c r="B689" s="24" t="s">
        <v>325</v>
      </c>
      <c r="C689" s="26" t="s">
        <v>1008</v>
      </c>
      <c r="D689" s="26">
        <v>10</v>
      </c>
      <c r="E689" s="17" t="s">
        <v>1678</v>
      </c>
      <c r="F689" s="24">
        <v>1223</v>
      </c>
      <c r="G689" s="24"/>
      <c r="H689" s="24"/>
      <c r="I689" s="26" t="s">
        <v>1008</v>
      </c>
      <c r="J689" s="26" t="s">
        <v>1225</v>
      </c>
      <c r="K689" s="34" t="s">
        <v>854</v>
      </c>
    </row>
    <row r="690" spans="1:11" ht="15.75" thickBot="1" x14ac:dyDescent="0.3">
      <c r="A690" s="32" t="s">
        <v>851</v>
      </c>
      <c r="B690" s="24" t="s">
        <v>325</v>
      </c>
      <c r="C690" s="26" t="s">
        <v>1008</v>
      </c>
      <c r="D690" s="26">
        <v>10</v>
      </c>
      <c r="E690" s="17" t="s">
        <v>1679</v>
      </c>
      <c r="F690" s="24">
        <v>1226</v>
      </c>
      <c r="G690" s="24"/>
      <c r="H690" s="24"/>
      <c r="I690" s="26" t="s">
        <v>1008</v>
      </c>
      <c r="J690" s="26" t="s">
        <v>1225</v>
      </c>
      <c r="K690" s="34" t="s">
        <v>1665</v>
      </c>
    </row>
    <row r="691" spans="1:11" ht="15.75" thickBot="1" x14ac:dyDescent="0.3">
      <c r="A691" s="32" t="s">
        <v>851</v>
      </c>
      <c r="B691" s="24" t="s">
        <v>325</v>
      </c>
      <c r="C691" s="26" t="s">
        <v>1008</v>
      </c>
      <c r="D691" s="26">
        <v>10</v>
      </c>
      <c r="E691" s="17" t="s">
        <v>1680</v>
      </c>
      <c r="F691" s="24">
        <v>4450</v>
      </c>
      <c r="G691" s="24"/>
      <c r="H691" s="24"/>
      <c r="I691" s="26" t="s">
        <v>1008</v>
      </c>
      <c r="J691" s="26" t="s">
        <v>1225</v>
      </c>
      <c r="K691" s="34" t="s">
        <v>1225</v>
      </c>
    </row>
    <row r="692" spans="1:11" ht="15.75" thickBot="1" x14ac:dyDescent="0.3">
      <c r="A692" s="32" t="s">
        <v>851</v>
      </c>
      <c r="B692" s="24" t="s">
        <v>325</v>
      </c>
      <c r="C692" s="26" t="s">
        <v>1008</v>
      </c>
      <c r="D692" s="26">
        <v>10</v>
      </c>
      <c r="E692" s="17" t="s">
        <v>1681</v>
      </c>
      <c r="F692" s="24">
        <v>1218</v>
      </c>
      <c r="G692" s="24"/>
      <c r="H692" s="24"/>
      <c r="I692" s="26" t="s">
        <v>1008</v>
      </c>
      <c r="J692" s="26" t="s">
        <v>1225</v>
      </c>
      <c r="K692" s="34" t="s">
        <v>1225</v>
      </c>
    </row>
    <row r="693" spans="1:11" ht="15.75" thickBot="1" x14ac:dyDescent="0.3">
      <c r="A693" s="32" t="s">
        <v>851</v>
      </c>
      <c r="B693" s="24" t="s">
        <v>325</v>
      </c>
      <c r="C693" s="26" t="s">
        <v>1008</v>
      </c>
      <c r="D693" s="26">
        <v>10</v>
      </c>
      <c r="E693" s="17" t="s">
        <v>1682</v>
      </c>
      <c r="F693" s="24">
        <v>1222</v>
      </c>
      <c r="G693" s="24"/>
      <c r="H693" s="24"/>
      <c r="I693" s="26" t="s">
        <v>1008</v>
      </c>
      <c r="J693" s="26" t="s">
        <v>1225</v>
      </c>
      <c r="K693" s="34" t="s">
        <v>854</v>
      </c>
    </row>
    <row r="694" spans="1:11" ht="15.75" thickBot="1" x14ac:dyDescent="0.3">
      <c r="A694" s="32" t="s">
        <v>851</v>
      </c>
      <c r="B694" s="24" t="s">
        <v>325</v>
      </c>
      <c r="C694" s="26" t="s">
        <v>1226</v>
      </c>
      <c r="D694" s="26">
        <v>1</v>
      </c>
      <c r="E694" s="17" t="s">
        <v>1683</v>
      </c>
      <c r="F694" s="24">
        <v>2594</v>
      </c>
      <c r="G694" s="24"/>
      <c r="H694" s="24"/>
      <c r="I694" s="26" t="s">
        <v>1002</v>
      </c>
      <c r="J694" s="26" t="s">
        <v>1226</v>
      </c>
      <c r="K694" s="34" t="s">
        <v>1684</v>
      </c>
    </row>
    <row r="695" spans="1:11" ht="15.75" thickBot="1" x14ac:dyDescent="0.3">
      <c r="A695" s="32" t="s">
        <v>851</v>
      </c>
      <c r="B695" s="24" t="s">
        <v>325</v>
      </c>
      <c r="C695" s="26" t="s">
        <v>1226</v>
      </c>
      <c r="D695" s="26">
        <v>1</v>
      </c>
      <c r="E695" s="17" t="s">
        <v>1685</v>
      </c>
      <c r="F695" s="24">
        <v>2604</v>
      </c>
      <c r="G695" s="24"/>
      <c r="H695" s="24"/>
      <c r="I695" s="26" t="s">
        <v>1002</v>
      </c>
      <c r="J695" s="26" t="s">
        <v>1226</v>
      </c>
      <c r="K695" s="34" t="s">
        <v>1226</v>
      </c>
    </row>
    <row r="696" spans="1:11" ht="15.75" thickBot="1" x14ac:dyDescent="0.3">
      <c r="A696" s="32" t="s">
        <v>851</v>
      </c>
      <c r="B696" s="24" t="s">
        <v>325</v>
      </c>
      <c r="C696" s="26" t="s">
        <v>1226</v>
      </c>
      <c r="D696" s="26">
        <v>1</v>
      </c>
      <c r="E696" s="17" t="s">
        <v>1686</v>
      </c>
      <c r="F696" s="24">
        <v>2606</v>
      </c>
      <c r="G696" s="24"/>
      <c r="H696" s="24"/>
      <c r="I696" s="26" t="s">
        <v>1002</v>
      </c>
      <c r="J696" s="26" t="s">
        <v>1226</v>
      </c>
      <c r="K696" s="34" t="s">
        <v>1687</v>
      </c>
    </row>
    <row r="697" spans="1:11" ht="15.75" thickBot="1" x14ac:dyDescent="0.3">
      <c r="A697" s="32" t="s">
        <v>851</v>
      </c>
      <c r="B697" s="24" t="s">
        <v>325</v>
      </c>
      <c r="C697" s="26" t="s">
        <v>1226</v>
      </c>
      <c r="D697" s="26">
        <v>1</v>
      </c>
      <c r="E697" s="17" t="s">
        <v>1688</v>
      </c>
      <c r="F697" s="24">
        <v>2643</v>
      </c>
      <c r="G697" s="24"/>
      <c r="H697" s="24"/>
      <c r="I697" s="26" t="s">
        <v>1002</v>
      </c>
      <c r="J697" s="26" t="s">
        <v>1226</v>
      </c>
      <c r="K697" s="34" t="s">
        <v>1226</v>
      </c>
    </row>
    <row r="698" spans="1:11" ht="15.75" thickBot="1" x14ac:dyDescent="0.3">
      <c r="A698" s="32" t="s">
        <v>851</v>
      </c>
      <c r="B698" s="24" t="s">
        <v>325</v>
      </c>
      <c r="C698" s="26" t="s">
        <v>1226</v>
      </c>
      <c r="D698" s="26">
        <v>1</v>
      </c>
      <c r="E698" s="17" t="s">
        <v>1689</v>
      </c>
      <c r="F698" s="24">
        <v>2696</v>
      </c>
      <c r="G698" s="24"/>
      <c r="H698" s="24"/>
      <c r="I698" s="26" t="s">
        <v>1002</v>
      </c>
      <c r="J698" s="26" t="s">
        <v>1226</v>
      </c>
      <c r="K698" s="34" t="s">
        <v>1247</v>
      </c>
    </row>
    <row r="699" spans="1:11" ht="15.75" thickBot="1" x14ac:dyDescent="0.3">
      <c r="A699" s="32" t="s">
        <v>851</v>
      </c>
      <c r="B699" s="24" t="s">
        <v>325</v>
      </c>
      <c r="C699" s="26" t="s">
        <v>1226</v>
      </c>
      <c r="D699" s="26">
        <v>1</v>
      </c>
      <c r="E699" s="17" t="s">
        <v>1690</v>
      </c>
      <c r="F699" s="24">
        <v>2623</v>
      </c>
      <c r="G699" s="24"/>
      <c r="H699" s="24"/>
      <c r="I699" s="26" t="s">
        <v>1002</v>
      </c>
      <c r="J699" s="26" t="s">
        <v>1226</v>
      </c>
      <c r="K699" s="34" t="s">
        <v>1684</v>
      </c>
    </row>
    <row r="700" spans="1:11" ht="15.75" thickBot="1" x14ac:dyDescent="0.3">
      <c r="A700" s="32" t="s">
        <v>851</v>
      </c>
      <c r="B700" s="24" t="s">
        <v>325</v>
      </c>
      <c r="C700" s="26" t="s">
        <v>1226</v>
      </c>
      <c r="D700" s="26">
        <v>1</v>
      </c>
      <c r="E700" s="17" t="s">
        <v>935</v>
      </c>
      <c r="F700" s="24">
        <v>2642</v>
      </c>
      <c r="G700" s="24"/>
      <c r="H700" s="24"/>
      <c r="I700" s="26" t="s">
        <v>1002</v>
      </c>
      <c r="J700" s="26" t="s">
        <v>1226</v>
      </c>
      <c r="K700" s="34" t="s">
        <v>1226</v>
      </c>
    </row>
    <row r="701" spans="1:11" ht="15.75" thickBot="1" x14ac:dyDescent="0.3">
      <c r="A701" s="32" t="s">
        <v>851</v>
      </c>
      <c r="B701" s="24" t="s">
        <v>325</v>
      </c>
      <c r="C701" s="26" t="s">
        <v>1226</v>
      </c>
      <c r="D701" s="26">
        <v>1</v>
      </c>
      <c r="E701" s="17" t="s">
        <v>1691</v>
      </c>
      <c r="F701" s="24">
        <v>2645</v>
      </c>
      <c r="G701" s="24"/>
      <c r="H701" s="24"/>
      <c r="I701" s="26" t="s">
        <v>1002</v>
      </c>
      <c r="J701" s="26" t="s">
        <v>1226</v>
      </c>
      <c r="K701" s="34" t="s">
        <v>1687</v>
      </c>
    </row>
    <row r="702" spans="1:11" ht="15.75" thickBot="1" x14ac:dyDescent="0.3">
      <c r="A702" s="32" t="s">
        <v>851</v>
      </c>
      <c r="B702" s="24" t="s">
        <v>325</v>
      </c>
      <c r="C702" s="26" t="s">
        <v>1226</v>
      </c>
      <c r="D702" s="26">
        <v>1</v>
      </c>
      <c r="E702" s="17" t="s">
        <v>1692</v>
      </c>
      <c r="F702" s="24">
        <v>2647</v>
      </c>
      <c r="G702" s="24"/>
      <c r="H702" s="24"/>
      <c r="I702" s="26" t="s">
        <v>1002</v>
      </c>
      <c r="J702" s="26" t="s">
        <v>1226</v>
      </c>
      <c r="K702" s="34" t="s">
        <v>1247</v>
      </c>
    </row>
    <row r="703" spans="1:11" ht="15.75" thickBot="1" x14ac:dyDescent="0.3">
      <c r="A703" s="32" t="s">
        <v>851</v>
      </c>
      <c r="B703" s="24" t="s">
        <v>325</v>
      </c>
      <c r="C703" s="26" t="s">
        <v>1226</v>
      </c>
      <c r="D703" s="26">
        <v>1</v>
      </c>
      <c r="E703" s="17" t="s">
        <v>1693</v>
      </c>
      <c r="F703" s="24">
        <v>2618</v>
      </c>
      <c r="G703" s="24"/>
      <c r="H703" s="24"/>
      <c r="I703" s="26" t="s">
        <v>1002</v>
      </c>
      <c r="J703" s="26" t="s">
        <v>1226</v>
      </c>
      <c r="K703" s="34" t="s">
        <v>1226</v>
      </c>
    </row>
    <row r="704" spans="1:11" ht="15.75" thickBot="1" x14ac:dyDescent="0.3">
      <c r="A704" s="32" t="s">
        <v>851</v>
      </c>
      <c r="B704" s="24" t="s">
        <v>325</v>
      </c>
      <c r="C704" s="26" t="s">
        <v>1226</v>
      </c>
      <c r="D704" s="26">
        <v>1</v>
      </c>
      <c r="E704" s="17" t="s">
        <v>1501</v>
      </c>
      <c r="F704" s="24">
        <v>2625</v>
      </c>
      <c r="G704" s="24"/>
      <c r="H704" s="24"/>
      <c r="I704" s="26" t="s">
        <v>1002</v>
      </c>
      <c r="J704" s="26" t="s">
        <v>1226</v>
      </c>
      <c r="K704" s="34" t="s">
        <v>1226</v>
      </c>
    </row>
    <row r="705" spans="1:11" ht="15.75" thickBot="1" x14ac:dyDescent="0.3">
      <c r="A705" s="32" t="s">
        <v>851</v>
      </c>
      <c r="B705" s="24" t="s">
        <v>325</v>
      </c>
      <c r="C705" s="26" t="s">
        <v>1226</v>
      </c>
      <c r="D705" s="26">
        <v>1</v>
      </c>
      <c r="E705" s="17" t="s">
        <v>1694</v>
      </c>
      <c r="F705" s="24">
        <v>2638</v>
      </c>
      <c r="G705" s="24"/>
      <c r="H705" s="24"/>
      <c r="I705" s="26" t="s">
        <v>1002</v>
      </c>
      <c r="J705" s="26" t="s">
        <v>1226</v>
      </c>
      <c r="K705" s="34" t="s">
        <v>1226</v>
      </c>
    </row>
    <row r="706" spans="1:11" ht="15.75" thickBot="1" x14ac:dyDescent="0.3">
      <c r="A706" s="32" t="s">
        <v>851</v>
      </c>
      <c r="B706" s="24" t="s">
        <v>325</v>
      </c>
      <c r="C706" s="26" t="s">
        <v>1226</v>
      </c>
      <c r="D706" s="26">
        <v>1</v>
      </c>
      <c r="E706" s="17" t="s">
        <v>1695</v>
      </c>
      <c r="F706" s="24">
        <v>5004</v>
      </c>
      <c r="G706" s="24"/>
      <c r="H706" s="24"/>
      <c r="I706" s="26" t="s">
        <v>1002</v>
      </c>
      <c r="J706" s="26" t="s">
        <v>1226</v>
      </c>
      <c r="K706" s="34" t="s">
        <v>1247</v>
      </c>
    </row>
    <row r="707" spans="1:11" ht="15.75" thickBot="1" x14ac:dyDescent="0.3">
      <c r="A707" s="32" t="s">
        <v>851</v>
      </c>
      <c r="B707" s="24" t="s">
        <v>325</v>
      </c>
      <c r="C707" s="26" t="s">
        <v>1226</v>
      </c>
      <c r="D707" s="26">
        <v>1</v>
      </c>
      <c r="E707" s="17" t="s">
        <v>1696</v>
      </c>
      <c r="F707" s="24">
        <v>2601</v>
      </c>
      <c r="G707" s="24"/>
      <c r="H707" s="24"/>
      <c r="I707" s="26" t="s">
        <v>1002</v>
      </c>
      <c r="J707" s="26" t="s">
        <v>1226</v>
      </c>
      <c r="K707" s="34" t="s">
        <v>1226</v>
      </c>
    </row>
    <row r="708" spans="1:11" ht="15.75" thickBot="1" x14ac:dyDescent="0.3">
      <c r="A708" s="32" t="s">
        <v>851</v>
      </c>
      <c r="B708" s="24" t="s">
        <v>325</v>
      </c>
      <c r="C708" s="26" t="s">
        <v>1226</v>
      </c>
      <c r="D708" s="26">
        <v>1</v>
      </c>
      <c r="E708" s="17" t="s">
        <v>1697</v>
      </c>
      <c r="F708" s="24">
        <v>2609</v>
      </c>
      <c r="G708" s="24"/>
      <c r="H708" s="24"/>
      <c r="I708" s="26" t="s">
        <v>1002</v>
      </c>
      <c r="J708" s="26" t="s">
        <v>1226</v>
      </c>
      <c r="K708" s="34" t="s">
        <v>1226</v>
      </c>
    </row>
    <row r="709" spans="1:11" ht="15.75" thickBot="1" x14ac:dyDescent="0.3">
      <c r="A709" s="32" t="s">
        <v>851</v>
      </c>
      <c r="B709" s="24" t="s">
        <v>325</v>
      </c>
      <c r="C709" s="26" t="s">
        <v>1226</v>
      </c>
      <c r="D709" s="26">
        <v>1</v>
      </c>
      <c r="E709" s="17" t="s">
        <v>1698</v>
      </c>
      <c r="F709" s="24">
        <v>2613</v>
      </c>
      <c r="G709" s="24"/>
      <c r="H709" s="24"/>
      <c r="I709" s="26" t="s">
        <v>1002</v>
      </c>
      <c r="J709" s="26" t="s">
        <v>1226</v>
      </c>
      <c r="K709" s="34" t="s">
        <v>1226</v>
      </c>
    </row>
    <row r="710" spans="1:11" ht="15.75" thickBot="1" x14ac:dyDescent="0.3">
      <c r="A710" s="32" t="s">
        <v>851</v>
      </c>
      <c r="B710" s="24" t="s">
        <v>325</v>
      </c>
      <c r="C710" s="26" t="s">
        <v>1226</v>
      </c>
      <c r="D710" s="26">
        <v>1</v>
      </c>
      <c r="E710" s="17" t="s">
        <v>1698</v>
      </c>
      <c r="F710" s="24">
        <v>4719</v>
      </c>
      <c r="G710" s="24"/>
      <c r="H710" s="24"/>
      <c r="I710" s="26" t="s">
        <v>1002</v>
      </c>
      <c r="J710" s="26" t="s">
        <v>1226</v>
      </c>
      <c r="K710" s="34" t="s">
        <v>1226</v>
      </c>
    </row>
    <row r="711" spans="1:11" ht="15.75" thickBot="1" x14ac:dyDescent="0.3">
      <c r="A711" s="32" t="s">
        <v>851</v>
      </c>
      <c r="B711" s="24" t="s">
        <v>325</v>
      </c>
      <c r="C711" s="26" t="s">
        <v>1226</v>
      </c>
      <c r="D711" s="26">
        <v>1</v>
      </c>
      <c r="E711" s="17" t="s">
        <v>1699</v>
      </c>
      <c r="F711" s="24">
        <v>2688</v>
      </c>
      <c r="G711" s="24"/>
      <c r="H711" s="24"/>
      <c r="I711" s="26" t="s">
        <v>1002</v>
      </c>
      <c r="J711" s="26" t="s">
        <v>1226</v>
      </c>
      <c r="K711" s="34" t="s">
        <v>1684</v>
      </c>
    </row>
    <row r="712" spans="1:11" ht="15.75" thickBot="1" x14ac:dyDescent="0.3">
      <c r="A712" s="32" t="s">
        <v>851</v>
      </c>
      <c r="B712" s="24" t="s">
        <v>325</v>
      </c>
      <c r="C712" s="26" t="s">
        <v>1226</v>
      </c>
      <c r="D712" s="26">
        <v>1</v>
      </c>
      <c r="E712" s="17" t="s">
        <v>1700</v>
      </c>
      <c r="F712" s="24">
        <v>2619</v>
      </c>
      <c r="G712" s="24"/>
      <c r="H712" s="24"/>
      <c r="I712" s="26" t="s">
        <v>1002</v>
      </c>
      <c r="J712" s="26" t="s">
        <v>1226</v>
      </c>
      <c r="K712" s="34" t="s">
        <v>1226</v>
      </c>
    </row>
    <row r="713" spans="1:11" ht="15.75" thickBot="1" x14ac:dyDescent="0.3">
      <c r="A713" s="32" t="s">
        <v>851</v>
      </c>
      <c r="B713" s="24" t="s">
        <v>325</v>
      </c>
      <c r="C713" s="26" t="s">
        <v>1226</v>
      </c>
      <c r="D713" s="26">
        <v>1</v>
      </c>
      <c r="E713" s="17" t="s">
        <v>1701</v>
      </c>
      <c r="F713" s="24">
        <v>2597</v>
      </c>
      <c r="G713" s="24"/>
      <c r="H713" s="24"/>
      <c r="I713" s="26" t="s">
        <v>1002</v>
      </c>
      <c r="J713" s="26" t="s">
        <v>1226</v>
      </c>
      <c r="K713" s="34" t="s">
        <v>1226</v>
      </c>
    </row>
    <row r="714" spans="1:11" ht="15.75" thickBot="1" x14ac:dyDescent="0.3">
      <c r="A714" s="32" t="s">
        <v>851</v>
      </c>
      <c r="B714" s="24" t="s">
        <v>325</v>
      </c>
      <c r="C714" s="26" t="s">
        <v>1226</v>
      </c>
      <c r="D714" s="26">
        <v>1</v>
      </c>
      <c r="E714" s="17" t="s">
        <v>997</v>
      </c>
      <c r="F714" s="24">
        <v>2676</v>
      </c>
      <c r="G714" s="24"/>
      <c r="H714" s="24"/>
      <c r="I714" s="26" t="s">
        <v>1002</v>
      </c>
      <c r="J714" s="26" t="s">
        <v>1226</v>
      </c>
      <c r="K714" s="34" t="s">
        <v>1226</v>
      </c>
    </row>
    <row r="715" spans="1:11" ht="15.75" thickBot="1" x14ac:dyDescent="0.3">
      <c r="A715" s="32" t="s">
        <v>851</v>
      </c>
      <c r="B715" s="24" t="s">
        <v>325</v>
      </c>
      <c r="C715" s="26" t="s">
        <v>1226</v>
      </c>
      <c r="D715" s="26">
        <v>1</v>
      </c>
      <c r="E715" s="17" t="s">
        <v>1412</v>
      </c>
      <c r="F715" s="24">
        <v>2664</v>
      </c>
      <c r="G715" s="24"/>
      <c r="H715" s="24"/>
      <c r="I715" s="26" t="s">
        <v>1002</v>
      </c>
      <c r="J715" s="26" t="s">
        <v>1226</v>
      </c>
      <c r="K715" s="34" t="s">
        <v>1226</v>
      </c>
    </row>
    <row r="716" spans="1:11" ht="15.75" thickBot="1" x14ac:dyDescent="0.3">
      <c r="A716" s="32" t="s">
        <v>851</v>
      </c>
      <c r="B716" s="24" t="s">
        <v>325</v>
      </c>
      <c r="C716" s="26" t="s">
        <v>1226</v>
      </c>
      <c r="D716" s="26">
        <v>1</v>
      </c>
      <c r="E716" s="17" t="s">
        <v>1621</v>
      </c>
      <c r="F716" s="24">
        <v>2679</v>
      </c>
      <c r="G716" s="24"/>
      <c r="H716" s="24"/>
      <c r="I716" s="26" t="s">
        <v>1002</v>
      </c>
      <c r="J716" s="26" t="s">
        <v>1226</v>
      </c>
      <c r="K716" s="34" t="s">
        <v>1684</v>
      </c>
    </row>
    <row r="717" spans="1:11" ht="15.75" thickBot="1" x14ac:dyDescent="0.3">
      <c r="A717" s="32" t="s">
        <v>851</v>
      </c>
      <c r="B717" s="24" t="s">
        <v>325</v>
      </c>
      <c r="C717" s="26" t="s">
        <v>1226</v>
      </c>
      <c r="D717" s="26">
        <v>1</v>
      </c>
      <c r="E717" s="17" t="s">
        <v>977</v>
      </c>
      <c r="F717" s="24">
        <v>2681</v>
      </c>
      <c r="G717" s="24"/>
      <c r="H717" s="24"/>
      <c r="I717" s="26" t="s">
        <v>1002</v>
      </c>
      <c r="J717" s="26" t="s">
        <v>1226</v>
      </c>
      <c r="K717" s="34" t="s">
        <v>1247</v>
      </c>
    </row>
    <row r="718" spans="1:11" ht="15.75" thickBot="1" x14ac:dyDescent="0.3">
      <c r="A718" s="32" t="s">
        <v>851</v>
      </c>
      <c r="B718" s="24" t="s">
        <v>325</v>
      </c>
      <c r="C718" s="26" t="s">
        <v>1226</v>
      </c>
      <c r="D718" s="26">
        <v>1</v>
      </c>
      <c r="E718" s="17" t="s">
        <v>1702</v>
      </c>
      <c r="F718" s="24">
        <v>2663</v>
      </c>
      <c r="G718" s="24"/>
      <c r="H718" s="24"/>
      <c r="I718" s="26" t="s">
        <v>1002</v>
      </c>
      <c r="J718" s="26" t="s">
        <v>1226</v>
      </c>
      <c r="K718" s="34" t="s">
        <v>1226</v>
      </c>
    </row>
    <row r="719" spans="1:11" ht="15.75" thickBot="1" x14ac:dyDescent="0.3">
      <c r="A719" s="32" t="s">
        <v>851</v>
      </c>
      <c r="B719" s="24" t="s">
        <v>325</v>
      </c>
      <c r="C719" s="26" t="s">
        <v>1226</v>
      </c>
      <c r="D719" s="26">
        <v>1</v>
      </c>
      <c r="E719" s="17" t="s">
        <v>1703</v>
      </c>
      <c r="F719" s="24">
        <v>2682</v>
      </c>
      <c r="G719" s="24"/>
      <c r="H719" s="24"/>
      <c r="I719" s="26" t="s">
        <v>1002</v>
      </c>
      <c r="J719" s="26" t="s">
        <v>1226</v>
      </c>
      <c r="K719" s="34" t="s">
        <v>1247</v>
      </c>
    </row>
    <row r="720" spans="1:11" ht="15.75" thickBot="1" x14ac:dyDescent="0.3">
      <c r="A720" s="32" t="s">
        <v>851</v>
      </c>
      <c r="B720" s="24" t="s">
        <v>325</v>
      </c>
      <c r="C720" s="26" t="s">
        <v>1226</v>
      </c>
      <c r="D720" s="26">
        <v>1</v>
      </c>
      <c r="E720" s="17" t="s">
        <v>1704</v>
      </c>
      <c r="F720" s="24">
        <v>2686</v>
      </c>
      <c r="G720" s="24"/>
      <c r="H720" s="24"/>
      <c r="I720" s="26" t="s">
        <v>1002</v>
      </c>
      <c r="J720" s="26" t="s">
        <v>1226</v>
      </c>
      <c r="K720" s="34" t="s">
        <v>1226</v>
      </c>
    </row>
    <row r="721" spans="1:11" ht="15.75" thickBot="1" x14ac:dyDescent="0.3">
      <c r="A721" s="32" t="s">
        <v>851</v>
      </c>
      <c r="B721" s="24" t="s">
        <v>325</v>
      </c>
      <c r="C721" s="26" t="s">
        <v>1226</v>
      </c>
      <c r="D721" s="26">
        <v>1</v>
      </c>
      <c r="E721" s="17" t="s">
        <v>1493</v>
      </c>
      <c r="F721" s="24">
        <v>5007</v>
      </c>
      <c r="G721" s="24"/>
      <c r="H721" s="24"/>
      <c r="I721" s="26" t="s">
        <v>1002</v>
      </c>
      <c r="J721" s="26" t="s">
        <v>1226</v>
      </c>
      <c r="K721" s="34" t="s">
        <v>1226</v>
      </c>
    </row>
    <row r="722" spans="1:11" ht="15.75" thickBot="1" x14ac:dyDescent="0.3">
      <c r="A722" s="32" t="s">
        <v>851</v>
      </c>
      <c r="B722" s="24" t="s">
        <v>325</v>
      </c>
      <c r="C722" s="26" t="s">
        <v>1226</v>
      </c>
      <c r="D722" s="26">
        <v>1</v>
      </c>
      <c r="E722" s="17" t="s">
        <v>1494</v>
      </c>
      <c r="F722" s="24">
        <v>5558</v>
      </c>
      <c r="G722" s="24"/>
      <c r="H722" s="24"/>
      <c r="I722" s="26" t="s">
        <v>1002</v>
      </c>
      <c r="J722" s="26" t="s">
        <v>1226</v>
      </c>
      <c r="K722" s="34" t="s">
        <v>1226</v>
      </c>
    </row>
    <row r="723" spans="1:11" ht="15.75" thickBot="1" x14ac:dyDescent="0.3">
      <c r="A723" s="32" t="s">
        <v>851</v>
      </c>
      <c r="B723" s="24" t="s">
        <v>325</v>
      </c>
      <c r="C723" s="26" t="s">
        <v>1226</v>
      </c>
      <c r="D723" s="26">
        <v>2</v>
      </c>
      <c r="E723" s="17" t="s">
        <v>1705</v>
      </c>
      <c r="F723" s="24">
        <v>2600</v>
      </c>
      <c r="G723" s="24"/>
      <c r="H723" s="24"/>
      <c r="I723" s="26" t="s">
        <v>1002</v>
      </c>
      <c r="J723" s="26" t="s">
        <v>1706</v>
      </c>
      <c r="K723" s="34" t="s">
        <v>1286</v>
      </c>
    </row>
    <row r="724" spans="1:11" ht="15.75" thickBot="1" x14ac:dyDescent="0.3">
      <c r="A724" s="32" t="s">
        <v>851</v>
      </c>
      <c r="B724" s="24" t="s">
        <v>325</v>
      </c>
      <c r="C724" s="26" t="s">
        <v>1226</v>
      </c>
      <c r="D724" s="26">
        <v>2</v>
      </c>
      <c r="E724" s="17" t="s">
        <v>1707</v>
      </c>
      <c r="F724" s="24">
        <v>2621</v>
      </c>
      <c r="G724" s="24"/>
      <c r="H724" s="24"/>
      <c r="I724" s="26" t="s">
        <v>1002</v>
      </c>
      <c r="J724" s="26" t="s">
        <v>1706</v>
      </c>
      <c r="K724" s="34" t="s">
        <v>1708</v>
      </c>
    </row>
    <row r="725" spans="1:11" ht="15.75" thickBot="1" x14ac:dyDescent="0.3">
      <c r="A725" s="32" t="s">
        <v>851</v>
      </c>
      <c r="B725" s="24" t="s">
        <v>325</v>
      </c>
      <c r="C725" s="26" t="s">
        <v>1226</v>
      </c>
      <c r="D725" s="26">
        <v>2</v>
      </c>
      <c r="E725" s="17" t="s">
        <v>1709</v>
      </c>
      <c r="F725" s="24">
        <v>2624</v>
      </c>
      <c r="G725" s="24"/>
      <c r="H725" s="24"/>
      <c r="I725" s="26" t="s">
        <v>1002</v>
      </c>
      <c r="J725" s="26" t="s">
        <v>1706</v>
      </c>
      <c r="K725" s="34" t="s">
        <v>1708</v>
      </c>
    </row>
    <row r="726" spans="1:11" ht="15.75" thickBot="1" x14ac:dyDescent="0.3">
      <c r="A726" s="32" t="s">
        <v>851</v>
      </c>
      <c r="B726" s="24" t="s">
        <v>325</v>
      </c>
      <c r="C726" s="26" t="s">
        <v>1226</v>
      </c>
      <c r="D726" s="26">
        <v>2</v>
      </c>
      <c r="E726" s="17" t="s">
        <v>1710</v>
      </c>
      <c r="F726" s="24">
        <v>2655</v>
      </c>
      <c r="G726" s="24"/>
      <c r="H726" s="24"/>
      <c r="I726" s="26" t="s">
        <v>1002</v>
      </c>
      <c r="J726" s="26" t="s">
        <v>1706</v>
      </c>
      <c r="K726" s="34" t="s">
        <v>1708</v>
      </c>
    </row>
    <row r="727" spans="1:11" ht="15.75" thickBot="1" x14ac:dyDescent="0.3">
      <c r="A727" s="32" t="s">
        <v>851</v>
      </c>
      <c r="B727" s="24" t="s">
        <v>325</v>
      </c>
      <c r="C727" s="26" t="s">
        <v>1226</v>
      </c>
      <c r="D727" s="26">
        <v>2</v>
      </c>
      <c r="E727" s="17" t="s">
        <v>1710</v>
      </c>
      <c r="F727" s="24">
        <v>4721</v>
      </c>
      <c r="G727" s="24"/>
      <c r="H727" s="24"/>
      <c r="I727" s="26" t="s">
        <v>1002</v>
      </c>
      <c r="J727" s="26" t="s">
        <v>1706</v>
      </c>
      <c r="K727" s="34" t="s">
        <v>1708</v>
      </c>
    </row>
    <row r="728" spans="1:11" ht="15.75" thickBot="1" x14ac:dyDescent="0.3">
      <c r="A728" s="32" t="s">
        <v>851</v>
      </c>
      <c r="B728" s="24" t="s">
        <v>325</v>
      </c>
      <c r="C728" s="26" t="s">
        <v>1226</v>
      </c>
      <c r="D728" s="26">
        <v>2</v>
      </c>
      <c r="E728" s="17" t="s">
        <v>1711</v>
      </c>
      <c r="F728" s="24">
        <v>2658</v>
      </c>
      <c r="G728" s="24"/>
      <c r="H728" s="24"/>
      <c r="I728" s="26" t="s">
        <v>1002</v>
      </c>
      <c r="J728" s="26" t="s">
        <v>1706</v>
      </c>
      <c r="K728" s="34" t="s">
        <v>1708</v>
      </c>
    </row>
    <row r="729" spans="1:11" ht="15.75" thickBot="1" x14ac:dyDescent="0.3">
      <c r="A729" s="32" t="s">
        <v>851</v>
      </c>
      <c r="B729" s="24" t="s">
        <v>325</v>
      </c>
      <c r="C729" s="26" t="s">
        <v>1226</v>
      </c>
      <c r="D729" s="26">
        <v>2</v>
      </c>
      <c r="E729" s="17" t="s">
        <v>1712</v>
      </c>
      <c r="F729" s="24">
        <v>2628</v>
      </c>
      <c r="G729" s="24"/>
      <c r="H729" s="24"/>
      <c r="I729" s="26" t="s">
        <v>1002</v>
      </c>
      <c r="J729" s="26" t="s">
        <v>1706</v>
      </c>
      <c r="K729" s="34" t="s">
        <v>1286</v>
      </c>
    </row>
    <row r="730" spans="1:11" ht="15.75" thickBot="1" x14ac:dyDescent="0.3">
      <c r="A730" s="32" t="s">
        <v>851</v>
      </c>
      <c r="B730" s="24" t="s">
        <v>325</v>
      </c>
      <c r="C730" s="26" t="s">
        <v>1226</v>
      </c>
      <c r="D730" s="26">
        <v>2</v>
      </c>
      <c r="E730" s="17" t="s">
        <v>1426</v>
      </c>
      <c r="F730" s="24">
        <v>2656</v>
      </c>
      <c r="G730" s="24"/>
      <c r="H730" s="24"/>
      <c r="I730" s="26" t="s">
        <v>1002</v>
      </c>
      <c r="J730" s="26" t="s">
        <v>1706</v>
      </c>
      <c r="K730" s="34" t="s">
        <v>1286</v>
      </c>
    </row>
    <row r="731" spans="1:11" ht="15.75" thickBot="1" x14ac:dyDescent="0.3">
      <c r="A731" s="32" t="s">
        <v>851</v>
      </c>
      <c r="B731" s="24" t="s">
        <v>325</v>
      </c>
      <c r="C731" s="26" t="s">
        <v>1226</v>
      </c>
      <c r="D731" s="26">
        <v>2</v>
      </c>
      <c r="E731" s="17" t="s">
        <v>1713</v>
      </c>
      <c r="F731" s="24">
        <v>2595</v>
      </c>
      <c r="G731" s="24"/>
      <c r="H731" s="24"/>
      <c r="I731" s="26" t="s">
        <v>1002</v>
      </c>
      <c r="J731" s="26" t="s">
        <v>1706</v>
      </c>
      <c r="K731" s="34" t="s">
        <v>1708</v>
      </c>
    </row>
    <row r="732" spans="1:11" ht="15.75" thickBot="1" x14ac:dyDescent="0.3">
      <c r="A732" s="32" t="s">
        <v>851</v>
      </c>
      <c r="B732" s="24" t="s">
        <v>325</v>
      </c>
      <c r="C732" s="26" t="s">
        <v>1226</v>
      </c>
      <c r="D732" s="26">
        <v>2</v>
      </c>
      <c r="E732" s="17" t="s">
        <v>1128</v>
      </c>
      <c r="F732" s="24">
        <v>2666</v>
      </c>
      <c r="G732" s="24"/>
      <c r="H732" s="24"/>
      <c r="I732" s="26" t="s">
        <v>1002</v>
      </c>
      <c r="J732" s="26" t="s">
        <v>1706</v>
      </c>
      <c r="K732" s="34" t="s">
        <v>1286</v>
      </c>
    </row>
    <row r="733" spans="1:11" ht="15.75" thickBot="1" x14ac:dyDescent="0.3">
      <c r="A733" s="32" t="s">
        <v>851</v>
      </c>
      <c r="B733" s="24" t="s">
        <v>325</v>
      </c>
      <c r="C733" s="26" t="s">
        <v>1226</v>
      </c>
      <c r="D733" s="26">
        <v>2</v>
      </c>
      <c r="E733" s="17" t="s">
        <v>976</v>
      </c>
      <c r="F733" s="24">
        <v>2603</v>
      </c>
      <c r="G733" s="24"/>
      <c r="H733" s="24"/>
      <c r="I733" s="26" t="s">
        <v>1002</v>
      </c>
      <c r="J733" s="26" t="s">
        <v>1706</v>
      </c>
      <c r="K733" s="34" t="s">
        <v>1708</v>
      </c>
    </row>
    <row r="734" spans="1:11" ht="15.75" thickBot="1" x14ac:dyDescent="0.3">
      <c r="A734" s="32" t="s">
        <v>851</v>
      </c>
      <c r="B734" s="24" t="s">
        <v>325</v>
      </c>
      <c r="C734" s="26" t="s">
        <v>1226</v>
      </c>
      <c r="D734" s="26">
        <v>2</v>
      </c>
      <c r="E734" s="17" t="s">
        <v>1714</v>
      </c>
      <c r="F734" s="24">
        <v>2596</v>
      </c>
      <c r="G734" s="24"/>
      <c r="H734" s="24"/>
      <c r="I734" s="26" t="s">
        <v>1002</v>
      </c>
      <c r="J734" s="26" t="s">
        <v>1706</v>
      </c>
      <c r="K734" s="34" t="s">
        <v>1708</v>
      </c>
    </row>
    <row r="735" spans="1:11" ht="15.75" thickBot="1" x14ac:dyDescent="0.3">
      <c r="A735" s="32" t="s">
        <v>851</v>
      </c>
      <c r="B735" s="24" t="s">
        <v>325</v>
      </c>
      <c r="C735" s="26" t="s">
        <v>1226</v>
      </c>
      <c r="D735" s="26">
        <v>2</v>
      </c>
      <c r="E735" s="17" t="s">
        <v>1715</v>
      </c>
      <c r="F735" s="24">
        <v>2680</v>
      </c>
      <c r="G735" s="24"/>
      <c r="H735" s="24"/>
      <c r="I735" s="26" t="s">
        <v>1002</v>
      </c>
      <c r="J735" s="26" t="s">
        <v>1706</v>
      </c>
      <c r="K735" s="34" t="s">
        <v>1286</v>
      </c>
    </row>
    <row r="736" spans="1:11" ht="15.75" thickBot="1" x14ac:dyDescent="0.3">
      <c r="A736" s="32" t="s">
        <v>851</v>
      </c>
      <c r="B736" s="24" t="s">
        <v>325</v>
      </c>
      <c r="C736" s="26" t="s">
        <v>1226</v>
      </c>
      <c r="D736" s="26">
        <v>2</v>
      </c>
      <c r="E736" s="17" t="s">
        <v>1716</v>
      </c>
      <c r="F736" s="24">
        <v>2598</v>
      </c>
      <c r="G736" s="24"/>
      <c r="H736" s="24"/>
      <c r="I736" s="26" t="s">
        <v>1002</v>
      </c>
      <c r="J736" s="26" t="s">
        <v>1706</v>
      </c>
      <c r="K736" s="34" t="s">
        <v>1708</v>
      </c>
    </row>
    <row r="737" spans="1:11" ht="15.75" thickBot="1" x14ac:dyDescent="0.3">
      <c r="A737" s="32" t="s">
        <v>851</v>
      </c>
      <c r="B737" s="24" t="s">
        <v>325</v>
      </c>
      <c r="C737" s="26" t="s">
        <v>1226</v>
      </c>
      <c r="D737" s="26">
        <v>2</v>
      </c>
      <c r="E737" s="17" t="s">
        <v>1717</v>
      </c>
      <c r="F737" s="24">
        <v>2652</v>
      </c>
      <c r="G737" s="24"/>
      <c r="H737" s="24"/>
      <c r="I737" s="26" t="s">
        <v>1002</v>
      </c>
      <c r="J737" s="26" t="s">
        <v>1706</v>
      </c>
      <c r="K737" s="34" t="s">
        <v>1718</v>
      </c>
    </row>
    <row r="738" spans="1:11" ht="15.75" thickBot="1" x14ac:dyDescent="0.3">
      <c r="A738" s="32" t="s">
        <v>851</v>
      </c>
      <c r="B738" s="24" t="s">
        <v>325</v>
      </c>
      <c r="C738" s="26" t="s">
        <v>1226</v>
      </c>
      <c r="D738" s="26">
        <v>3</v>
      </c>
      <c r="E738" s="17" t="s">
        <v>1719</v>
      </c>
      <c r="F738" s="24">
        <v>2599</v>
      </c>
      <c r="G738" s="24"/>
      <c r="H738" s="24"/>
      <c r="I738" s="26" t="s">
        <v>1002</v>
      </c>
      <c r="J738" s="26" t="s">
        <v>1720</v>
      </c>
      <c r="K738" s="34" t="s">
        <v>1721</v>
      </c>
    </row>
    <row r="739" spans="1:11" ht="15.75" thickBot="1" x14ac:dyDescent="0.3">
      <c r="A739" s="32" t="s">
        <v>851</v>
      </c>
      <c r="B739" s="24" t="s">
        <v>325</v>
      </c>
      <c r="C739" s="26" t="s">
        <v>1226</v>
      </c>
      <c r="D739" s="26">
        <v>3</v>
      </c>
      <c r="E739" s="17" t="s">
        <v>1719</v>
      </c>
      <c r="F739" s="24">
        <v>4725</v>
      </c>
      <c r="G739" s="24"/>
      <c r="H739" s="24"/>
      <c r="I739" s="26" t="s">
        <v>1002</v>
      </c>
      <c r="J739" s="26" t="s">
        <v>1720</v>
      </c>
      <c r="K739" s="34" t="s">
        <v>1721</v>
      </c>
    </row>
    <row r="740" spans="1:11" ht="15.75" thickBot="1" x14ac:dyDescent="0.3">
      <c r="A740" s="32" t="s">
        <v>851</v>
      </c>
      <c r="B740" s="24" t="s">
        <v>325</v>
      </c>
      <c r="C740" s="26" t="s">
        <v>1226</v>
      </c>
      <c r="D740" s="26">
        <v>3</v>
      </c>
      <c r="E740" s="17" t="s">
        <v>1722</v>
      </c>
      <c r="F740" s="24">
        <v>2634</v>
      </c>
      <c r="G740" s="24"/>
      <c r="H740" s="24"/>
      <c r="I740" s="26" t="s">
        <v>1002</v>
      </c>
      <c r="J740" s="26" t="s">
        <v>1720</v>
      </c>
      <c r="K740" s="34" t="s">
        <v>1723</v>
      </c>
    </row>
    <row r="741" spans="1:11" ht="15.75" thickBot="1" x14ac:dyDescent="0.3">
      <c r="A741" s="32" t="s">
        <v>851</v>
      </c>
      <c r="B741" s="24" t="s">
        <v>325</v>
      </c>
      <c r="C741" s="26" t="s">
        <v>1226</v>
      </c>
      <c r="D741" s="26">
        <v>3</v>
      </c>
      <c r="E741" s="17" t="s">
        <v>1724</v>
      </c>
      <c r="F741" s="24">
        <v>2633</v>
      </c>
      <c r="G741" s="24"/>
      <c r="H741" s="24"/>
      <c r="I741" s="26" t="s">
        <v>1002</v>
      </c>
      <c r="J741" s="26" t="s">
        <v>1720</v>
      </c>
      <c r="K741" s="34" t="s">
        <v>1725</v>
      </c>
    </row>
    <row r="742" spans="1:11" ht="15.75" thickBot="1" x14ac:dyDescent="0.3">
      <c r="A742" s="32" t="s">
        <v>851</v>
      </c>
      <c r="B742" s="24" t="s">
        <v>325</v>
      </c>
      <c r="C742" s="26" t="s">
        <v>1226</v>
      </c>
      <c r="D742" s="26">
        <v>3</v>
      </c>
      <c r="E742" s="17" t="s">
        <v>913</v>
      </c>
      <c r="F742" s="24">
        <v>2605</v>
      </c>
      <c r="G742" s="24"/>
      <c r="H742" s="24"/>
      <c r="I742" s="26" t="s">
        <v>1002</v>
      </c>
      <c r="J742" s="26" t="s">
        <v>1720</v>
      </c>
      <c r="K742" s="34" t="s">
        <v>1720</v>
      </c>
    </row>
    <row r="743" spans="1:11" ht="15.75" thickBot="1" x14ac:dyDescent="0.3">
      <c r="A743" s="32" t="s">
        <v>851</v>
      </c>
      <c r="B743" s="24" t="s">
        <v>325</v>
      </c>
      <c r="C743" s="26" t="s">
        <v>1226</v>
      </c>
      <c r="D743" s="26">
        <v>3</v>
      </c>
      <c r="E743" s="17" t="s">
        <v>1531</v>
      </c>
      <c r="F743" s="24">
        <v>5570</v>
      </c>
      <c r="G743" s="24"/>
      <c r="H743" s="24"/>
      <c r="I743" s="26" t="s">
        <v>1002</v>
      </c>
      <c r="J743" s="26" t="s">
        <v>1720</v>
      </c>
      <c r="K743" s="34" t="s">
        <v>1726</v>
      </c>
    </row>
    <row r="744" spans="1:11" ht="15.75" thickBot="1" x14ac:dyDescent="0.3">
      <c r="A744" s="32" t="s">
        <v>851</v>
      </c>
      <c r="B744" s="24" t="s">
        <v>325</v>
      </c>
      <c r="C744" s="26" t="s">
        <v>1226</v>
      </c>
      <c r="D744" s="26">
        <v>3</v>
      </c>
      <c r="E744" s="17" t="s">
        <v>1403</v>
      </c>
      <c r="F744" s="24">
        <v>2641</v>
      </c>
      <c r="G744" s="24"/>
      <c r="H744" s="24"/>
      <c r="I744" s="26" t="s">
        <v>1002</v>
      </c>
      <c r="J744" s="26" t="s">
        <v>1720</v>
      </c>
      <c r="K744" s="34" t="s">
        <v>1726</v>
      </c>
    </row>
    <row r="745" spans="1:11" ht="15.75" thickBot="1" x14ac:dyDescent="0.3">
      <c r="A745" s="32" t="s">
        <v>851</v>
      </c>
      <c r="B745" s="24" t="s">
        <v>325</v>
      </c>
      <c r="C745" s="26" t="s">
        <v>1226</v>
      </c>
      <c r="D745" s="26">
        <v>3</v>
      </c>
      <c r="E745" s="17" t="s">
        <v>1727</v>
      </c>
      <c r="F745" s="24">
        <v>2610</v>
      </c>
      <c r="G745" s="24"/>
      <c r="H745" s="24"/>
      <c r="I745" s="26" t="s">
        <v>1002</v>
      </c>
      <c r="J745" s="26" t="s">
        <v>1720</v>
      </c>
      <c r="K745" s="34" t="s">
        <v>1721</v>
      </c>
    </row>
    <row r="746" spans="1:11" ht="15.75" thickBot="1" x14ac:dyDescent="0.3">
      <c r="A746" s="32" t="s">
        <v>851</v>
      </c>
      <c r="B746" s="24" t="s">
        <v>325</v>
      </c>
      <c r="C746" s="26" t="s">
        <v>1226</v>
      </c>
      <c r="D746" s="26">
        <v>3</v>
      </c>
      <c r="E746" s="17" t="s">
        <v>1728</v>
      </c>
      <c r="F746" s="24">
        <v>2690</v>
      </c>
      <c r="G746" s="24"/>
      <c r="H746" s="24"/>
      <c r="I746" s="26" t="s">
        <v>1002</v>
      </c>
      <c r="J746" s="26" t="s">
        <v>1720</v>
      </c>
      <c r="K746" s="34" t="s">
        <v>1725</v>
      </c>
    </row>
    <row r="747" spans="1:11" ht="15.75" thickBot="1" x14ac:dyDescent="0.3">
      <c r="A747" s="32" t="s">
        <v>851</v>
      </c>
      <c r="B747" s="24" t="s">
        <v>325</v>
      </c>
      <c r="C747" s="26" t="s">
        <v>1226</v>
      </c>
      <c r="D747" s="26">
        <v>3</v>
      </c>
      <c r="E747" s="17" t="s">
        <v>1729</v>
      </c>
      <c r="F747" s="24">
        <v>4720</v>
      </c>
      <c r="G747" s="24"/>
      <c r="H747" s="24"/>
      <c r="I747" s="26" t="s">
        <v>1002</v>
      </c>
      <c r="J747" s="26" t="s">
        <v>1720</v>
      </c>
      <c r="K747" s="34" t="s">
        <v>1720</v>
      </c>
    </row>
    <row r="748" spans="1:11" ht="15.75" thickBot="1" x14ac:dyDescent="0.3">
      <c r="A748" s="32" t="s">
        <v>851</v>
      </c>
      <c r="B748" s="24" t="s">
        <v>325</v>
      </c>
      <c r="C748" s="26" t="s">
        <v>1226</v>
      </c>
      <c r="D748" s="26">
        <v>3</v>
      </c>
      <c r="E748" s="17" t="s">
        <v>1730</v>
      </c>
      <c r="F748" s="24">
        <v>2691</v>
      </c>
      <c r="G748" s="24"/>
      <c r="H748" s="24"/>
      <c r="I748" s="26" t="s">
        <v>1002</v>
      </c>
      <c r="J748" s="26" t="s">
        <v>1720</v>
      </c>
      <c r="K748" s="34" t="s">
        <v>1720</v>
      </c>
    </row>
    <row r="749" spans="1:11" ht="15.75" thickBot="1" x14ac:dyDescent="0.3">
      <c r="A749" s="32" t="s">
        <v>851</v>
      </c>
      <c r="B749" s="24" t="s">
        <v>325</v>
      </c>
      <c r="C749" s="26" t="s">
        <v>1226</v>
      </c>
      <c r="D749" s="26">
        <v>3</v>
      </c>
      <c r="E749" s="17" t="s">
        <v>1731</v>
      </c>
      <c r="F749" s="24">
        <v>2698</v>
      </c>
      <c r="G749" s="24"/>
      <c r="H749" s="24"/>
      <c r="I749" s="26" t="s">
        <v>1002</v>
      </c>
      <c r="J749" s="26" t="s">
        <v>1720</v>
      </c>
      <c r="K749" s="34" t="s">
        <v>1723</v>
      </c>
    </row>
    <row r="750" spans="1:11" ht="15.75" thickBot="1" x14ac:dyDescent="0.3">
      <c r="A750" s="32" t="s">
        <v>851</v>
      </c>
      <c r="B750" s="24" t="s">
        <v>325</v>
      </c>
      <c r="C750" s="26" t="s">
        <v>1226</v>
      </c>
      <c r="D750" s="26">
        <v>3</v>
      </c>
      <c r="E750" s="17" t="s">
        <v>1425</v>
      </c>
      <c r="F750" s="24">
        <v>2627</v>
      </c>
      <c r="G750" s="24"/>
      <c r="H750" s="24"/>
      <c r="I750" s="26" t="s">
        <v>1002</v>
      </c>
      <c r="J750" s="26" t="s">
        <v>1720</v>
      </c>
      <c r="K750" s="34" t="s">
        <v>1732</v>
      </c>
    </row>
    <row r="751" spans="1:11" ht="15.75" thickBot="1" x14ac:dyDescent="0.3">
      <c r="A751" s="32" t="s">
        <v>851</v>
      </c>
      <c r="B751" s="24" t="s">
        <v>325</v>
      </c>
      <c r="C751" s="26" t="s">
        <v>1226</v>
      </c>
      <c r="D751" s="26">
        <v>3</v>
      </c>
      <c r="E751" s="17" t="s">
        <v>1733</v>
      </c>
      <c r="F751" s="24">
        <v>2654</v>
      </c>
      <c r="G751" s="24"/>
      <c r="H751" s="24"/>
      <c r="I751" s="26" t="s">
        <v>1002</v>
      </c>
      <c r="J751" s="26" t="s">
        <v>1720</v>
      </c>
      <c r="K751" s="34" t="s">
        <v>1721</v>
      </c>
    </row>
    <row r="752" spans="1:11" ht="15.75" thickBot="1" x14ac:dyDescent="0.3">
      <c r="A752" s="32" t="s">
        <v>851</v>
      </c>
      <c r="B752" s="24" t="s">
        <v>325</v>
      </c>
      <c r="C752" s="26" t="s">
        <v>1226</v>
      </c>
      <c r="D752" s="26">
        <v>3</v>
      </c>
      <c r="E752" s="17" t="s">
        <v>1734</v>
      </c>
      <c r="F752" s="24">
        <v>2678</v>
      </c>
      <c r="G752" s="24"/>
      <c r="H752" s="24"/>
      <c r="I752" s="26" t="s">
        <v>1002</v>
      </c>
      <c r="J752" s="26" t="s">
        <v>1720</v>
      </c>
      <c r="K752" s="34" t="s">
        <v>1721</v>
      </c>
    </row>
    <row r="753" spans="1:11" ht="15.75" thickBot="1" x14ac:dyDescent="0.3">
      <c r="A753" s="32" t="s">
        <v>851</v>
      </c>
      <c r="B753" s="24" t="s">
        <v>325</v>
      </c>
      <c r="C753" s="26" t="s">
        <v>1226</v>
      </c>
      <c r="D753" s="26">
        <v>3</v>
      </c>
      <c r="E753" s="17" t="s">
        <v>1735</v>
      </c>
      <c r="F753" s="24">
        <v>2672</v>
      </c>
      <c r="G753" s="24"/>
      <c r="H753" s="24"/>
      <c r="I753" s="26" t="s">
        <v>1002</v>
      </c>
      <c r="J753" s="26" t="s">
        <v>1720</v>
      </c>
      <c r="K753" s="34" t="s">
        <v>1732</v>
      </c>
    </row>
    <row r="754" spans="1:11" ht="15.75" thickBot="1" x14ac:dyDescent="0.3">
      <c r="A754" s="32" t="s">
        <v>851</v>
      </c>
      <c r="B754" s="24" t="s">
        <v>325</v>
      </c>
      <c r="C754" s="26" t="s">
        <v>1226</v>
      </c>
      <c r="D754" s="26">
        <v>3</v>
      </c>
      <c r="E754" s="17" t="s">
        <v>1736</v>
      </c>
      <c r="F754" s="24">
        <v>2659</v>
      </c>
      <c r="G754" s="24"/>
      <c r="H754" s="24"/>
      <c r="I754" s="26" t="s">
        <v>1002</v>
      </c>
      <c r="J754" s="26" t="s">
        <v>1720</v>
      </c>
      <c r="K754" s="34" t="s">
        <v>1732</v>
      </c>
    </row>
    <row r="755" spans="1:11" ht="15.75" thickBot="1" x14ac:dyDescent="0.3">
      <c r="A755" s="32" t="s">
        <v>851</v>
      </c>
      <c r="B755" s="24" t="s">
        <v>325</v>
      </c>
      <c r="C755" s="26" t="s">
        <v>1226</v>
      </c>
      <c r="D755" s="26">
        <v>3</v>
      </c>
      <c r="E755" s="17" t="s">
        <v>1737</v>
      </c>
      <c r="F755" s="24">
        <v>2662</v>
      </c>
      <c r="G755" s="24"/>
      <c r="H755" s="24"/>
      <c r="I755" s="26" t="s">
        <v>1002</v>
      </c>
      <c r="J755" s="26" t="s">
        <v>1720</v>
      </c>
      <c r="K755" s="34" t="s">
        <v>1721</v>
      </c>
    </row>
    <row r="756" spans="1:11" ht="15.75" thickBot="1" x14ac:dyDescent="0.3">
      <c r="A756" s="32" t="s">
        <v>851</v>
      </c>
      <c r="B756" s="24" t="s">
        <v>325</v>
      </c>
      <c r="C756" s="26" t="s">
        <v>1226</v>
      </c>
      <c r="D756" s="26">
        <v>3</v>
      </c>
      <c r="E756" s="17" t="s">
        <v>1738</v>
      </c>
      <c r="F756" s="24">
        <v>2608</v>
      </c>
      <c r="G756" s="24"/>
      <c r="H756" s="24"/>
      <c r="I756" s="26" t="s">
        <v>1002</v>
      </c>
      <c r="J756" s="26" t="s">
        <v>1720</v>
      </c>
      <c r="K756" s="34" t="s">
        <v>1720</v>
      </c>
    </row>
    <row r="757" spans="1:11" ht="15.75" thickBot="1" x14ac:dyDescent="0.3">
      <c r="A757" s="32" t="s">
        <v>851</v>
      </c>
      <c r="B757" s="24" t="s">
        <v>325</v>
      </c>
      <c r="C757" s="26" t="s">
        <v>1226</v>
      </c>
      <c r="D757" s="26">
        <v>3</v>
      </c>
      <c r="E757" s="17" t="s">
        <v>1739</v>
      </c>
      <c r="F757" s="24">
        <v>2629</v>
      </c>
      <c r="G757" s="24"/>
      <c r="H757" s="24"/>
      <c r="I757" s="26" t="s">
        <v>1002</v>
      </c>
      <c r="J757" s="26" t="s">
        <v>1720</v>
      </c>
      <c r="K757" s="34" t="s">
        <v>1725</v>
      </c>
    </row>
    <row r="758" spans="1:11" ht="15.75" thickBot="1" x14ac:dyDescent="0.3">
      <c r="A758" s="32" t="s">
        <v>851</v>
      </c>
      <c r="B758" s="24" t="s">
        <v>325</v>
      </c>
      <c r="C758" s="26" t="s">
        <v>1226</v>
      </c>
      <c r="D758" s="26">
        <v>3</v>
      </c>
      <c r="E758" s="17" t="s">
        <v>1740</v>
      </c>
      <c r="F758" s="24">
        <v>2668</v>
      </c>
      <c r="G758" s="24"/>
      <c r="H758" s="24"/>
      <c r="I758" s="26" t="s">
        <v>1002</v>
      </c>
      <c r="J758" s="26" t="s">
        <v>1720</v>
      </c>
      <c r="K758" s="34" t="s">
        <v>1741</v>
      </c>
    </row>
    <row r="759" spans="1:11" ht="15.75" thickBot="1" x14ac:dyDescent="0.3">
      <c r="A759" s="32" t="s">
        <v>851</v>
      </c>
      <c r="B759" s="24" t="s">
        <v>325</v>
      </c>
      <c r="C759" s="26" t="s">
        <v>1226</v>
      </c>
      <c r="D759" s="26">
        <v>3</v>
      </c>
      <c r="E759" s="17" t="s">
        <v>1742</v>
      </c>
      <c r="F759" s="24">
        <v>2660</v>
      </c>
      <c r="G759" s="24"/>
      <c r="H759" s="24"/>
      <c r="I759" s="26" t="s">
        <v>1002</v>
      </c>
      <c r="J759" s="26" t="s">
        <v>1720</v>
      </c>
      <c r="K759" s="34" t="s">
        <v>1732</v>
      </c>
    </row>
    <row r="760" spans="1:11" ht="15.75" thickBot="1" x14ac:dyDescent="0.3">
      <c r="A760" s="32" t="s">
        <v>851</v>
      </c>
      <c r="B760" s="24" t="s">
        <v>325</v>
      </c>
      <c r="C760" s="26" t="s">
        <v>1226</v>
      </c>
      <c r="D760" s="26">
        <v>3</v>
      </c>
      <c r="E760" s="17" t="s">
        <v>1743</v>
      </c>
      <c r="F760" s="24">
        <v>2669</v>
      </c>
      <c r="G760" s="24"/>
      <c r="H760" s="24"/>
      <c r="I760" s="26" t="s">
        <v>1002</v>
      </c>
      <c r="J760" s="26" t="s">
        <v>1720</v>
      </c>
      <c r="K760" s="34" t="s">
        <v>1726</v>
      </c>
    </row>
    <row r="761" spans="1:11" ht="15.75" thickBot="1" x14ac:dyDescent="0.3">
      <c r="A761" s="32" t="s">
        <v>851</v>
      </c>
      <c r="B761" s="24" t="s">
        <v>325</v>
      </c>
      <c r="C761" s="26" t="s">
        <v>1226</v>
      </c>
      <c r="D761" s="26">
        <v>3</v>
      </c>
      <c r="E761" s="17" t="s">
        <v>1744</v>
      </c>
      <c r="F761" s="24">
        <v>2671</v>
      </c>
      <c r="G761" s="24"/>
      <c r="H761" s="24"/>
      <c r="I761" s="26" t="s">
        <v>1002</v>
      </c>
      <c r="J761" s="26" t="s">
        <v>1720</v>
      </c>
      <c r="K761" s="34" t="s">
        <v>1725</v>
      </c>
    </row>
    <row r="762" spans="1:11" ht="15.75" thickBot="1" x14ac:dyDescent="0.3">
      <c r="A762" s="32" t="s">
        <v>851</v>
      </c>
      <c r="B762" s="24" t="s">
        <v>325</v>
      </c>
      <c r="C762" s="26" t="s">
        <v>1226</v>
      </c>
      <c r="D762" s="26">
        <v>3</v>
      </c>
      <c r="E762" s="17" t="s">
        <v>1745</v>
      </c>
      <c r="F762" s="24">
        <v>2639</v>
      </c>
      <c r="G762" s="24"/>
      <c r="H762" s="24"/>
      <c r="I762" s="26" t="s">
        <v>1002</v>
      </c>
      <c r="J762" s="26" t="s">
        <v>1720</v>
      </c>
      <c r="K762" s="34" t="s">
        <v>1723</v>
      </c>
    </row>
    <row r="763" spans="1:11" ht="15.75" thickBot="1" x14ac:dyDescent="0.3">
      <c r="A763" s="32" t="s">
        <v>851</v>
      </c>
      <c r="B763" s="24" t="s">
        <v>325</v>
      </c>
      <c r="C763" s="26" t="s">
        <v>1226</v>
      </c>
      <c r="D763" s="26">
        <v>3</v>
      </c>
      <c r="E763" s="17" t="s">
        <v>1746</v>
      </c>
      <c r="F763" s="24">
        <v>2674</v>
      </c>
      <c r="G763" s="24"/>
      <c r="H763" s="24"/>
      <c r="I763" s="26" t="s">
        <v>1002</v>
      </c>
      <c r="J763" s="26" t="s">
        <v>1720</v>
      </c>
      <c r="K763" s="34" t="s">
        <v>1725</v>
      </c>
    </row>
    <row r="764" spans="1:11" ht="15.75" thickBot="1" x14ac:dyDescent="0.3">
      <c r="A764" s="32" t="s">
        <v>851</v>
      </c>
      <c r="B764" s="24" t="s">
        <v>325</v>
      </c>
      <c r="C764" s="26" t="s">
        <v>1226</v>
      </c>
      <c r="D764" s="26">
        <v>3</v>
      </c>
      <c r="E764" s="17" t="s">
        <v>1747</v>
      </c>
      <c r="F764" s="24">
        <v>2631</v>
      </c>
      <c r="G764" s="24"/>
      <c r="H764" s="24"/>
      <c r="I764" s="26" t="s">
        <v>1002</v>
      </c>
      <c r="J764" s="26" t="s">
        <v>1720</v>
      </c>
      <c r="K764" s="34" t="s">
        <v>1720</v>
      </c>
    </row>
    <row r="765" spans="1:11" ht="15.75" thickBot="1" x14ac:dyDescent="0.3">
      <c r="A765" s="32" t="s">
        <v>851</v>
      </c>
      <c r="B765" s="24" t="s">
        <v>325</v>
      </c>
      <c r="C765" s="26" t="s">
        <v>1226</v>
      </c>
      <c r="D765" s="26">
        <v>3</v>
      </c>
      <c r="E765" s="17" t="s">
        <v>1748</v>
      </c>
      <c r="F765" s="24">
        <v>2689</v>
      </c>
      <c r="G765" s="24"/>
      <c r="H765" s="24"/>
      <c r="I765" s="26" t="s">
        <v>1002</v>
      </c>
      <c r="J765" s="26" t="s">
        <v>1720</v>
      </c>
      <c r="K765" s="34" t="s">
        <v>1723</v>
      </c>
    </row>
    <row r="766" spans="1:11" ht="15.75" thickBot="1" x14ac:dyDescent="0.3">
      <c r="A766" s="32" t="s">
        <v>851</v>
      </c>
      <c r="B766" s="24" t="s">
        <v>325</v>
      </c>
      <c r="C766" s="26" t="s">
        <v>1226</v>
      </c>
      <c r="D766" s="26">
        <v>3</v>
      </c>
      <c r="E766" s="17" t="s">
        <v>1749</v>
      </c>
      <c r="F766" s="24">
        <v>2693</v>
      </c>
      <c r="G766" s="24"/>
      <c r="H766" s="24"/>
      <c r="I766" s="26" t="s">
        <v>1002</v>
      </c>
      <c r="J766" s="26" t="s">
        <v>1720</v>
      </c>
      <c r="K766" s="34" t="s">
        <v>1726</v>
      </c>
    </row>
    <row r="767" spans="1:11" ht="15.75" thickBot="1" x14ac:dyDescent="0.3">
      <c r="A767" s="32" t="s">
        <v>851</v>
      </c>
      <c r="B767" s="24" t="s">
        <v>325</v>
      </c>
      <c r="C767" s="26" t="s">
        <v>1226</v>
      </c>
      <c r="D767" s="26">
        <v>3</v>
      </c>
      <c r="E767" s="17" t="s">
        <v>1750</v>
      </c>
      <c r="F767" s="24">
        <v>2607</v>
      </c>
      <c r="G767" s="24"/>
      <c r="H767" s="24"/>
      <c r="I767" s="26" t="s">
        <v>1002</v>
      </c>
      <c r="J767" s="26" t="s">
        <v>1720</v>
      </c>
      <c r="K767" s="34" t="s">
        <v>1726</v>
      </c>
    </row>
    <row r="768" spans="1:11" ht="15.75" thickBot="1" x14ac:dyDescent="0.3">
      <c r="A768" s="32" t="s">
        <v>851</v>
      </c>
      <c r="B768" s="24" t="s">
        <v>325</v>
      </c>
      <c r="C768" s="26" t="s">
        <v>1226</v>
      </c>
      <c r="D768" s="26">
        <v>4</v>
      </c>
      <c r="E768" s="17" t="s">
        <v>1751</v>
      </c>
      <c r="F768" s="24">
        <v>5883</v>
      </c>
      <c r="G768" s="24"/>
      <c r="H768" s="24"/>
      <c r="I768" s="26" t="s">
        <v>1002</v>
      </c>
      <c r="J768" s="26" t="s">
        <v>1706</v>
      </c>
      <c r="K768" s="34" t="s">
        <v>1752</v>
      </c>
    </row>
    <row r="769" spans="1:11" ht="15.75" thickBot="1" x14ac:dyDescent="0.3">
      <c r="A769" s="32" t="s">
        <v>851</v>
      </c>
      <c r="B769" s="24" t="s">
        <v>325</v>
      </c>
      <c r="C769" s="26" t="s">
        <v>1226</v>
      </c>
      <c r="D769" s="26">
        <v>4</v>
      </c>
      <c r="E769" s="17" t="s">
        <v>1753</v>
      </c>
      <c r="F769" s="24">
        <v>2626</v>
      </c>
      <c r="G769" s="24"/>
      <c r="H769" s="24"/>
      <c r="I769" s="26" t="s">
        <v>1002</v>
      </c>
      <c r="J769" s="26" t="s">
        <v>1706</v>
      </c>
      <c r="K769" s="34" t="s">
        <v>1708</v>
      </c>
    </row>
    <row r="770" spans="1:11" ht="15.75" thickBot="1" x14ac:dyDescent="0.3">
      <c r="A770" s="32" t="s">
        <v>851</v>
      </c>
      <c r="B770" s="24" t="s">
        <v>325</v>
      </c>
      <c r="C770" s="26" t="s">
        <v>1226</v>
      </c>
      <c r="D770" s="26">
        <v>4</v>
      </c>
      <c r="E770" s="17" t="s">
        <v>1754</v>
      </c>
      <c r="F770" s="24">
        <v>2620</v>
      </c>
      <c r="G770" s="24"/>
      <c r="H770" s="24"/>
      <c r="I770" s="26" t="s">
        <v>1002</v>
      </c>
      <c r="J770" s="26" t="s">
        <v>1706</v>
      </c>
      <c r="K770" s="34" t="s">
        <v>1752</v>
      </c>
    </row>
    <row r="771" spans="1:11" ht="15.75" thickBot="1" x14ac:dyDescent="0.3">
      <c r="A771" s="32" t="s">
        <v>851</v>
      </c>
      <c r="B771" s="24" t="s">
        <v>325</v>
      </c>
      <c r="C771" s="26" t="s">
        <v>1226</v>
      </c>
      <c r="D771" s="26">
        <v>4</v>
      </c>
      <c r="E771" s="17" t="s">
        <v>1755</v>
      </c>
      <c r="F771" s="24">
        <v>2622</v>
      </c>
      <c r="G771" s="24"/>
      <c r="H771" s="24"/>
      <c r="I771" s="26" t="s">
        <v>1002</v>
      </c>
      <c r="J771" s="26" t="s">
        <v>1706</v>
      </c>
      <c r="K771" s="34" t="s">
        <v>1752</v>
      </c>
    </row>
    <row r="772" spans="1:11" ht="15.75" thickBot="1" x14ac:dyDescent="0.3">
      <c r="A772" s="32" t="s">
        <v>851</v>
      </c>
      <c r="B772" s="24" t="s">
        <v>325</v>
      </c>
      <c r="C772" s="26" t="s">
        <v>1226</v>
      </c>
      <c r="D772" s="26">
        <v>4</v>
      </c>
      <c r="E772" s="17" t="s">
        <v>1756</v>
      </c>
      <c r="F772" s="24">
        <v>2617</v>
      </c>
      <c r="G772" s="24"/>
      <c r="H772" s="24"/>
      <c r="I772" s="26" t="s">
        <v>1002</v>
      </c>
      <c r="J772" s="26" t="s">
        <v>1226</v>
      </c>
      <c r="K772" s="34" t="s">
        <v>1757</v>
      </c>
    </row>
    <row r="773" spans="1:11" ht="15.75" thickBot="1" x14ac:dyDescent="0.3">
      <c r="A773" s="32" t="s">
        <v>851</v>
      </c>
      <c r="B773" s="24" t="s">
        <v>325</v>
      </c>
      <c r="C773" s="26" t="s">
        <v>1226</v>
      </c>
      <c r="D773" s="26">
        <v>4</v>
      </c>
      <c r="E773" s="17" t="s">
        <v>1758</v>
      </c>
      <c r="F773" s="24">
        <v>2697</v>
      </c>
      <c r="G773" s="24"/>
      <c r="H773" s="24"/>
      <c r="I773" s="26" t="s">
        <v>1002</v>
      </c>
      <c r="J773" s="26" t="s">
        <v>1706</v>
      </c>
      <c r="K773" s="34" t="s">
        <v>1752</v>
      </c>
    </row>
    <row r="774" spans="1:11" ht="15.75" thickBot="1" x14ac:dyDescent="0.3">
      <c r="A774" s="32" t="s">
        <v>851</v>
      </c>
      <c r="B774" s="24" t="s">
        <v>325</v>
      </c>
      <c r="C774" s="26" t="s">
        <v>1226</v>
      </c>
      <c r="D774" s="26">
        <v>4</v>
      </c>
      <c r="E774" s="17" t="s">
        <v>1759</v>
      </c>
      <c r="F774" s="24">
        <v>2650</v>
      </c>
      <c r="G774" s="24"/>
      <c r="H774" s="24"/>
      <c r="I774" s="26" t="s">
        <v>1002</v>
      </c>
      <c r="J774" s="26" t="s">
        <v>1706</v>
      </c>
      <c r="K774" s="34" t="s">
        <v>1708</v>
      </c>
    </row>
    <row r="775" spans="1:11" ht="15.75" thickBot="1" x14ac:dyDescent="0.3">
      <c r="A775" s="32" t="s">
        <v>851</v>
      </c>
      <c r="B775" s="24" t="s">
        <v>325</v>
      </c>
      <c r="C775" s="26" t="s">
        <v>1226</v>
      </c>
      <c r="D775" s="26">
        <v>4</v>
      </c>
      <c r="E775" s="17" t="s">
        <v>1760</v>
      </c>
      <c r="F775" s="24">
        <v>2649</v>
      </c>
      <c r="G775" s="24"/>
      <c r="H775" s="24"/>
      <c r="I775" s="26" t="s">
        <v>1002</v>
      </c>
      <c r="J775" s="26" t="s">
        <v>1706</v>
      </c>
      <c r="K775" s="34" t="s">
        <v>1708</v>
      </c>
    </row>
    <row r="776" spans="1:11" ht="15.75" thickBot="1" x14ac:dyDescent="0.3">
      <c r="A776" s="32" t="s">
        <v>851</v>
      </c>
      <c r="B776" s="24" t="s">
        <v>325</v>
      </c>
      <c r="C776" s="26" t="s">
        <v>1226</v>
      </c>
      <c r="D776" s="26">
        <v>4</v>
      </c>
      <c r="E776" s="17" t="s">
        <v>1761</v>
      </c>
      <c r="F776" s="24">
        <v>5569</v>
      </c>
      <c r="G776" s="24"/>
      <c r="H776" s="24"/>
      <c r="I776" s="26" t="s">
        <v>1002</v>
      </c>
      <c r="J776" s="26" t="s">
        <v>1706</v>
      </c>
      <c r="K776" s="34" t="s">
        <v>1708</v>
      </c>
    </row>
    <row r="777" spans="1:11" ht="15.75" thickBot="1" x14ac:dyDescent="0.3">
      <c r="A777" s="32" t="s">
        <v>851</v>
      </c>
      <c r="B777" s="24" t="s">
        <v>325</v>
      </c>
      <c r="C777" s="26" t="s">
        <v>1226</v>
      </c>
      <c r="D777" s="26">
        <v>4</v>
      </c>
      <c r="E777" s="17" t="s">
        <v>1762</v>
      </c>
      <c r="F777" s="24">
        <v>2612</v>
      </c>
      <c r="G777" s="24"/>
      <c r="H777" s="24"/>
      <c r="I777" s="26" t="s">
        <v>1002</v>
      </c>
      <c r="J777" s="26" t="s">
        <v>1706</v>
      </c>
      <c r="K777" s="34" t="s">
        <v>1752</v>
      </c>
    </row>
    <row r="778" spans="1:11" ht="15.75" thickBot="1" x14ac:dyDescent="0.3">
      <c r="A778" s="32" t="s">
        <v>851</v>
      </c>
      <c r="B778" s="24" t="s">
        <v>325</v>
      </c>
      <c r="C778" s="26" t="s">
        <v>1226</v>
      </c>
      <c r="D778" s="26">
        <v>4</v>
      </c>
      <c r="E778" s="17" t="s">
        <v>1763</v>
      </c>
      <c r="F778" s="24">
        <v>2651</v>
      </c>
      <c r="G778" s="24"/>
      <c r="H778" s="24"/>
      <c r="I778" s="26" t="s">
        <v>1002</v>
      </c>
      <c r="J778" s="26" t="s">
        <v>1706</v>
      </c>
      <c r="K778" s="34" t="s">
        <v>1708</v>
      </c>
    </row>
    <row r="779" spans="1:11" ht="15.75" thickBot="1" x14ac:dyDescent="0.3">
      <c r="A779" s="32" t="s">
        <v>851</v>
      </c>
      <c r="B779" s="24" t="s">
        <v>325</v>
      </c>
      <c r="C779" s="26" t="s">
        <v>1226</v>
      </c>
      <c r="D779" s="26">
        <v>4</v>
      </c>
      <c r="E779" s="17" t="s">
        <v>1764</v>
      </c>
      <c r="F779" s="24">
        <v>2665</v>
      </c>
      <c r="G779" s="24"/>
      <c r="H779" s="24"/>
      <c r="I779" s="26" t="s">
        <v>1002</v>
      </c>
      <c r="J779" s="26" t="s">
        <v>1226</v>
      </c>
      <c r="K779" s="34" t="s">
        <v>1757</v>
      </c>
    </row>
    <row r="780" spans="1:11" ht="15.75" thickBot="1" x14ac:dyDescent="0.3">
      <c r="A780" s="32" t="s">
        <v>851</v>
      </c>
      <c r="B780" s="24" t="s">
        <v>325</v>
      </c>
      <c r="C780" s="26" t="s">
        <v>1226</v>
      </c>
      <c r="D780" s="26">
        <v>4</v>
      </c>
      <c r="E780" s="17" t="s">
        <v>1765</v>
      </c>
      <c r="F780" s="24">
        <v>2667</v>
      </c>
      <c r="G780" s="24"/>
      <c r="H780" s="24"/>
      <c r="I780" s="26" t="s">
        <v>1002</v>
      </c>
      <c r="J780" s="26" t="s">
        <v>1706</v>
      </c>
      <c r="K780" s="34" t="s">
        <v>1752</v>
      </c>
    </row>
    <row r="781" spans="1:11" ht="15.75" thickBot="1" x14ac:dyDescent="0.3">
      <c r="A781" s="32" t="s">
        <v>851</v>
      </c>
      <c r="B781" s="24" t="s">
        <v>325</v>
      </c>
      <c r="C781" s="26" t="s">
        <v>1226</v>
      </c>
      <c r="D781" s="26">
        <v>4</v>
      </c>
      <c r="E781" s="17" t="s">
        <v>1766</v>
      </c>
      <c r="F781" s="24">
        <v>2632</v>
      </c>
      <c r="G781" s="24"/>
      <c r="H781" s="24"/>
      <c r="I781" s="26" t="s">
        <v>1002</v>
      </c>
      <c r="J781" s="26" t="s">
        <v>1706</v>
      </c>
      <c r="K781" s="34" t="s">
        <v>1752</v>
      </c>
    </row>
    <row r="782" spans="1:11" ht="15.75" thickBot="1" x14ac:dyDescent="0.3">
      <c r="A782" s="32" t="s">
        <v>851</v>
      </c>
      <c r="B782" s="24" t="s">
        <v>325</v>
      </c>
      <c r="C782" s="26" t="s">
        <v>1226</v>
      </c>
      <c r="D782" s="26">
        <v>4</v>
      </c>
      <c r="E782" s="17" t="s">
        <v>1767</v>
      </c>
      <c r="F782" s="24">
        <v>2677</v>
      </c>
      <c r="G782" s="24"/>
      <c r="H782" s="24"/>
      <c r="I782" s="26" t="s">
        <v>1002</v>
      </c>
      <c r="J782" s="26" t="s">
        <v>1706</v>
      </c>
      <c r="K782" s="34" t="s">
        <v>1752</v>
      </c>
    </row>
    <row r="783" spans="1:11" ht="15.75" thickBot="1" x14ac:dyDescent="0.3">
      <c r="A783" s="32" t="s">
        <v>851</v>
      </c>
      <c r="B783" s="24" t="s">
        <v>325</v>
      </c>
      <c r="C783" s="26" t="s">
        <v>1226</v>
      </c>
      <c r="D783" s="26">
        <v>4</v>
      </c>
      <c r="E783" s="17" t="s">
        <v>945</v>
      </c>
      <c r="F783" s="24">
        <v>2640</v>
      </c>
      <c r="G783" s="24"/>
      <c r="H783" s="24"/>
      <c r="I783" s="26" t="s">
        <v>1002</v>
      </c>
      <c r="J783" s="26" t="s">
        <v>1706</v>
      </c>
      <c r="K783" s="34" t="s">
        <v>1752</v>
      </c>
    </row>
    <row r="784" spans="1:11" ht="15.75" thickBot="1" x14ac:dyDescent="0.3">
      <c r="A784" s="32" t="s">
        <v>851</v>
      </c>
      <c r="B784" s="24" t="s">
        <v>325</v>
      </c>
      <c r="C784" s="26" t="s">
        <v>1226</v>
      </c>
      <c r="D784" s="26">
        <v>4</v>
      </c>
      <c r="E784" s="17" t="s">
        <v>1768</v>
      </c>
      <c r="F784" s="24">
        <v>2687</v>
      </c>
      <c r="G784" s="24"/>
      <c r="H784" s="24"/>
      <c r="I784" s="26" t="s">
        <v>1002</v>
      </c>
      <c r="J784" s="26" t="s">
        <v>1226</v>
      </c>
      <c r="K784" s="34" t="s">
        <v>1757</v>
      </c>
    </row>
    <row r="785" spans="1:11" ht="15.75" thickBot="1" x14ac:dyDescent="0.3">
      <c r="A785" s="32" t="s">
        <v>851</v>
      </c>
      <c r="B785" s="24" t="s">
        <v>325</v>
      </c>
      <c r="C785" s="26" t="s">
        <v>1226</v>
      </c>
      <c r="D785" s="26">
        <v>4</v>
      </c>
      <c r="E785" s="17" t="s">
        <v>1769</v>
      </c>
      <c r="F785" s="24">
        <v>6638</v>
      </c>
      <c r="G785" s="24"/>
      <c r="H785" s="24"/>
      <c r="I785" s="26" t="s">
        <v>1002</v>
      </c>
      <c r="J785" s="26" t="s">
        <v>1226</v>
      </c>
      <c r="K785" s="34" t="s">
        <v>1757</v>
      </c>
    </row>
    <row r="786" spans="1:11" ht="15.75" thickBot="1" x14ac:dyDescent="0.3">
      <c r="A786" s="32" t="s">
        <v>851</v>
      </c>
      <c r="B786" s="24" t="s">
        <v>325</v>
      </c>
      <c r="C786" s="26" t="s">
        <v>1226</v>
      </c>
      <c r="D786" s="26">
        <v>5</v>
      </c>
      <c r="E786" s="17" t="s">
        <v>1770</v>
      </c>
      <c r="F786" s="24">
        <v>2602</v>
      </c>
      <c r="G786" s="24"/>
      <c r="H786" s="24"/>
      <c r="I786" s="26" t="s">
        <v>1002</v>
      </c>
      <c r="J786" s="26" t="s">
        <v>1706</v>
      </c>
      <c r="K786" s="34" t="s">
        <v>1718</v>
      </c>
    </row>
    <row r="787" spans="1:11" ht="15.75" thickBot="1" x14ac:dyDescent="0.3">
      <c r="A787" s="32" t="s">
        <v>851</v>
      </c>
      <c r="B787" s="24" t="s">
        <v>325</v>
      </c>
      <c r="C787" s="26" t="s">
        <v>1226</v>
      </c>
      <c r="D787" s="26">
        <v>5</v>
      </c>
      <c r="E787" s="17" t="s">
        <v>1771</v>
      </c>
      <c r="F787" s="24">
        <v>2615</v>
      </c>
      <c r="G787" s="24"/>
      <c r="H787" s="24"/>
      <c r="I787" s="26" t="s">
        <v>1002</v>
      </c>
      <c r="J787" s="26" t="s">
        <v>1720</v>
      </c>
      <c r="K787" s="34" t="s">
        <v>1741</v>
      </c>
    </row>
    <row r="788" spans="1:11" ht="15.75" thickBot="1" x14ac:dyDescent="0.3">
      <c r="A788" s="32" t="s">
        <v>851</v>
      </c>
      <c r="B788" s="24" t="s">
        <v>325</v>
      </c>
      <c r="C788" s="26" t="s">
        <v>1226</v>
      </c>
      <c r="D788" s="26">
        <v>5</v>
      </c>
      <c r="E788" s="17" t="s">
        <v>1772</v>
      </c>
      <c r="F788" s="24">
        <v>2616</v>
      </c>
      <c r="G788" s="24"/>
      <c r="H788" s="24"/>
      <c r="I788" s="26" t="s">
        <v>1002</v>
      </c>
      <c r="J788" s="26" t="s">
        <v>1706</v>
      </c>
      <c r="K788" s="34" t="s">
        <v>1718</v>
      </c>
    </row>
    <row r="789" spans="1:11" ht="15.75" thickBot="1" x14ac:dyDescent="0.3">
      <c r="A789" s="32" t="s">
        <v>851</v>
      </c>
      <c r="B789" s="24" t="s">
        <v>325</v>
      </c>
      <c r="C789" s="26" t="s">
        <v>1226</v>
      </c>
      <c r="D789" s="26">
        <v>5</v>
      </c>
      <c r="E789" s="17" t="s">
        <v>1773</v>
      </c>
      <c r="F789" s="24">
        <v>2675</v>
      </c>
      <c r="G789" s="24"/>
      <c r="H789" s="24"/>
      <c r="I789" s="26" t="s">
        <v>1002</v>
      </c>
      <c r="J789" s="26" t="s">
        <v>1706</v>
      </c>
      <c r="K789" s="34" t="s">
        <v>1718</v>
      </c>
    </row>
    <row r="790" spans="1:11" ht="15.75" thickBot="1" x14ac:dyDescent="0.3">
      <c r="A790" s="32" t="s">
        <v>851</v>
      </c>
      <c r="B790" s="24" t="s">
        <v>325</v>
      </c>
      <c r="C790" s="26" t="s">
        <v>1226</v>
      </c>
      <c r="D790" s="26">
        <v>5</v>
      </c>
      <c r="E790" s="17" t="s">
        <v>1774</v>
      </c>
      <c r="F790" s="24">
        <v>2695</v>
      </c>
      <c r="G790" s="24"/>
      <c r="H790" s="24"/>
      <c r="I790" s="26" t="s">
        <v>1002</v>
      </c>
      <c r="J790" s="26" t="s">
        <v>1706</v>
      </c>
      <c r="K790" s="34" t="s">
        <v>1718</v>
      </c>
    </row>
    <row r="791" spans="1:11" ht="15.75" thickBot="1" x14ac:dyDescent="0.3">
      <c r="A791" s="32" t="s">
        <v>851</v>
      </c>
      <c r="B791" s="24" t="s">
        <v>325</v>
      </c>
      <c r="C791" s="26" t="s">
        <v>1226</v>
      </c>
      <c r="D791" s="26">
        <v>5</v>
      </c>
      <c r="E791" s="17" t="s">
        <v>1775</v>
      </c>
      <c r="F791" s="24">
        <v>2635</v>
      </c>
      <c r="G791" s="24"/>
      <c r="H791" s="24"/>
      <c r="I791" s="26" t="s">
        <v>1002</v>
      </c>
      <c r="J791" s="26" t="s">
        <v>1706</v>
      </c>
      <c r="K791" s="34" t="s">
        <v>1718</v>
      </c>
    </row>
    <row r="792" spans="1:11" ht="15.75" thickBot="1" x14ac:dyDescent="0.3">
      <c r="A792" s="32" t="s">
        <v>851</v>
      </c>
      <c r="B792" s="24" t="s">
        <v>325</v>
      </c>
      <c r="C792" s="26" t="s">
        <v>1226</v>
      </c>
      <c r="D792" s="26">
        <v>5</v>
      </c>
      <c r="E792" s="17" t="s">
        <v>1776</v>
      </c>
      <c r="F792" s="24">
        <v>2636</v>
      </c>
      <c r="G792" s="24"/>
      <c r="H792" s="24"/>
      <c r="I792" s="26" t="s">
        <v>1002</v>
      </c>
      <c r="J792" s="26" t="s">
        <v>1720</v>
      </c>
      <c r="K792" s="34" t="s">
        <v>1741</v>
      </c>
    </row>
    <row r="793" spans="1:11" ht="15.75" thickBot="1" x14ac:dyDescent="0.3">
      <c r="A793" s="32" t="s">
        <v>851</v>
      </c>
      <c r="B793" s="24" t="s">
        <v>325</v>
      </c>
      <c r="C793" s="26" t="s">
        <v>1226</v>
      </c>
      <c r="D793" s="26">
        <v>5</v>
      </c>
      <c r="E793" s="17" t="s">
        <v>1777</v>
      </c>
      <c r="F793" s="24">
        <v>2648</v>
      </c>
      <c r="G793" s="24"/>
      <c r="H793" s="24"/>
      <c r="I793" s="26" t="s">
        <v>1002</v>
      </c>
      <c r="J793" s="26" t="s">
        <v>1720</v>
      </c>
      <c r="K793" s="34" t="s">
        <v>1741</v>
      </c>
    </row>
    <row r="794" spans="1:11" ht="15.75" thickBot="1" x14ac:dyDescent="0.3">
      <c r="A794" s="32" t="s">
        <v>851</v>
      </c>
      <c r="B794" s="24" t="s">
        <v>325</v>
      </c>
      <c r="C794" s="26" t="s">
        <v>1226</v>
      </c>
      <c r="D794" s="26">
        <v>5</v>
      </c>
      <c r="E794" s="17" t="s">
        <v>1778</v>
      </c>
      <c r="F794" s="24">
        <v>2670</v>
      </c>
      <c r="G794" s="24"/>
      <c r="H794" s="24"/>
      <c r="I794" s="26" t="s">
        <v>1002</v>
      </c>
      <c r="J794" s="26" t="s">
        <v>1720</v>
      </c>
      <c r="K794" s="34" t="s">
        <v>1741</v>
      </c>
    </row>
    <row r="795" spans="1:11" ht="15.75" thickBot="1" x14ac:dyDescent="0.3">
      <c r="A795" s="32" t="s">
        <v>851</v>
      </c>
      <c r="B795" s="24" t="s">
        <v>325</v>
      </c>
      <c r="C795" s="26" t="s">
        <v>1226</v>
      </c>
      <c r="D795" s="26">
        <v>5</v>
      </c>
      <c r="E795" s="17" t="s">
        <v>1779</v>
      </c>
      <c r="F795" s="24">
        <v>5006</v>
      </c>
      <c r="G795" s="24"/>
      <c r="H795" s="24"/>
      <c r="I795" s="26" t="s">
        <v>1002</v>
      </c>
      <c r="J795" s="26" t="s">
        <v>1706</v>
      </c>
      <c r="K795" s="34" t="s">
        <v>1718</v>
      </c>
    </row>
    <row r="796" spans="1:11" ht="15.75" thickBot="1" x14ac:dyDescent="0.3">
      <c r="A796" s="32" t="s">
        <v>851</v>
      </c>
      <c r="B796" s="24" t="s">
        <v>325</v>
      </c>
      <c r="C796" s="26" t="s">
        <v>1226</v>
      </c>
      <c r="D796" s="26">
        <v>5</v>
      </c>
      <c r="E796" s="17" t="s">
        <v>1780</v>
      </c>
      <c r="F796" s="24">
        <v>6373</v>
      </c>
      <c r="G796" s="24"/>
      <c r="H796" s="24"/>
      <c r="I796" s="26" t="s">
        <v>1002</v>
      </c>
      <c r="J796" s="26" t="s">
        <v>1720</v>
      </c>
      <c r="K796" s="34" t="s">
        <v>1741</v>
      </c>
    </row>
    <row r="797" spans="1:11" ht="15.75" thickBot="1" x14ac:dyDescent="0.3">
      <c r="A797" s="32" t="s">
        <v>851</v>
      </c>
      <c r="B797" s="24" t="s">
        <v>325</v>
      </c>
      <c r="C797" s="26" t="s">
        <v>1226</v>
      </c>
      <c r="D797" s="26">
        <v>5</v>
      </c>
      <c r="E797" s="17" t="s">
        <v>1781</v>
      </c>
      <c r="F797" s="24">
        <v>2657</v>
      </c>
      <c r="G797" s="24"/>
      <c r="H797" s="24"/>
      <c r="I797" s="26" t="s">
        <v>1002</v>
      </c>
      <c r="J797" s="26" t="s">
        <v>1720</v>
      </c>
      <c r="K797" s="34" t="s">
        <v>1741</v>
      </c>
    </row>
    <row r="798" spans="1:11" ht="15.75" thickBot="1" x14ac:dyDescent="0.3">
      <c r="A798" s="32" t="s">
        <v>851</v>
      </c>
      <c r="B798" s="24" t="s">
        <v>325</v>
      </c>
      <c r="C798" s="26" t="s">
        <v>1226</v>
      </c>
      <c r="D798" s="26">
        <v>5</v>
      </c>
      <c r="E798" s="17" t="s">
        <v>1782</v>
      </c>
      <c r="F798" s="24">
        <v>2661</v>
      </c>
      <c r="G798" s="24"/>
      <c r="H798" s="24"/>
      <c r="I798" s="26" t="s">
        <v>1002</v>
      </c>
      <c r="J798" s="26" t="s">
        <v>1720</v>
      </c>
      <c r="K798" s="34" t="s">
        <v>1741</v>
      </c>
    </row>
    <row r="799" spans="1:11" ht="15.75" thickBot="1" x14ac:dyDescent="0.3">
      <c r="A799" s="32" t="s">
        <v>851</v>
      </c>
      <c r="B799" s="24" t="s">
        <v>325</v>
      </c>
      <c r="C799" s="26" t="s">
        <v>1226</v>
      </c>
      <c r="D799" s="26">
        <v>5</v>
      </c>
      <c r="E799" s="17" t="s">
        <v>1783</v>
      </c>
      <c r="F799" s="24">
        <v>2611</v>
      </c>
      <c r="G799" s="24"/>
      <c r="H799" s="24"/>
      <c r="I799" s="26" t="s">
        <v>1002</v>
      </c>
      <c r="J799" s="26" t="s">
        <v>1720</v>
      </c>
      <c r="K799" s="34" t="s">
        <v>1741</v>
      </c>
    </row>
    <row r="800" spans="1:11" ht="15.75" thickBot="1" x14ac:dyDescent="0.3">
      <c r="A800" s="32" t="s">
        <v>851</v>
      </c>
      <c r="B800" s="24" t="s">
        <v>325</v>
      </c>
      <c r="C800" s="26" t="s">
        <v>1226</v>
      </c>
      <c r="D800" s="26">
        <v>5</v>
      </c>
      <c r="E800" s="17" t="s">
        <v>1784</v>
      </c>
      <c r="F800" s="24">
        <v>2637</v>
      </c>
      <c r="G800" s="24"/>
      <c r="H800" s="24"/>
      <c r="I800" s="26" t="s">
        <v>1002</v>
      </c>
      <c r="J800" s="26" t="s">
        <v>1720</v>
      </c>
      <c r="K800" s="34" t="s">
        <v>1741</v>
      </c>
    </row>
    <row r="801" spans="1:11" ht="15.75" thickBot="1" x14ac:dyDescent="0.3">
      <c r="A801" s="32" t="s">
        <v>851</v>
      </c>
      <c r="B801" s="24" t="s">
        <v>325</v>
      </c>
      <c r="C801" s="26" t="s">
        <v>1226</v>
      </c>
      <c r="D801" s="26">
        <v>5</v>
      </c>
      <c r="E801" s="17" t="s">
        <v>1785</v>
      </c>
      <c r="F801" s="24">
        <v>2614</v>
      </c>
      <c r="G801" s="24"/>
      <c r="H801" s="24"/>
      <c r="I801" s="26" t="s">
        <v>1002</v>
      </c>
      <c r="J801" s="26" t="s">
        <v>1720</v>
      </c>
      <c r="K801" s="34" t="s">
        <v>1741</v>
      </c>
    </row>
    <row r="802" spans="1:11" ht="15.75" thickBot="1" x14ac:dyDescent="0.3">
      <c r="A802" s="32" t="s">
        <v>851</v>
      </c>
      <c r="B802" s="24" t="s">
        <v>325</v>
      </c>
      <c r="C802" s="26" t="s">
        <v>1226</v>
      </c>
      <c r="D802" s="26">
        <v>5</v>
      </c>
      <c r="E802" s="17" t="s">
        <v>1786</v>
      </c>
      <c r="F802" s="24">
        <v>2683</v>
      </c>
      <c r="G802" s="24"/>
      <c r="H802" s="24"/>
      <c r="I802" s="26" t="s">
        <v>1002</v>
      </c>
      <c r="J802" s="26" t="s">
        <v>1720</v>
      </c>
      <c r="K802" s="34" t="s">
        <v>1741</v>
      </c>
    </row>
    <row r="803" spans="1:11" ht="15.75" thickBot="1" x14ac:dyDescent="0.3">
      <c r="A803" s="32" t="s">
        <v>851</v>
      </c>
      <c r="B803" s="24" t="s">
        <v>325</v>
      </c>
      <c r="C803" s="26" t="s">
        <v>1226</v>
      </c>
      <c r="D803" s="26">
        <v>5</v>
      </c>
      <c r="E803" s="17" t="s">
        <v>1677</v>
      </c>
      <c r="F803" s="24">
        <v>2685</v>
      </c>
      <c r="G803" s="24"/>
      <c r="H803" s="24"/>
      <c r="I803" s="26" t="s">
        <v>1002</v>
      </c>
      <c r="J803" s="26" t="s">
        <v>1706</v>
      </c>
      <c r="K803" s="34" t="s">
        <v>1718</v>
      </c>
    </row>
    <row r="804" spans="1:11" ht="15.75" thickBot="1" x14ac:dyDescent="0.3">
      <c r="A804" s="32" t="s">
        <v>851</v>
      </c>
      <c r="B804" s="24" t="s">
        <v>325</v>
      </c>
      <c r="C804" s="26" t="s">
        <v>1226</v>
      </c>
      <c r="D804" s="26">
        <v>5</v>
      </c>
      <c r="E804" s="17" t="s">
        <v>1787</v>
      </c>
      <c r="F804" s="24">
        <v>2692</v>
      </c>
      <c r="G804" s="24"/>
      <c r="H804" s="24"/>
      <c r="I804" s="26" t="s">
        <v>1002</v>
      </c>
      <c r="J804" s="26" t="s">
        <v>1706</v>
      </c>
      <c r="K804" s="34" t="s">
        <v>1718</v>
      </c>
    </row>
    <row r="805" spans="1:11" ht="15.75" thickBot="1" x14ac:dyDescent="0.3">
      <c r="A805" s="32" t="s">
        <v>851</v>
      </c>
      <c r="B805" s="24" t="s">
        <v>325</v>
      </c>
      <c r="C805" s="26" t="s">
        <v>1226</v>
      </c>
      <c r="D805" s="26">
        <v>5</v>
      </c>
      <c r="E805" s="17" t="s">
        <v>1788</v>
      </c>
      <c r="F805" s="24">
        <v>2694</v>
      </c>
      <c r="G805" s="24"/>
      <c r="H805" s="24"/>
      <c r="I805" s="26" t="s">
        <v>1002</v>
      </c>
      <c r="J805" s="26" t="s">
        <v>1720</v>
      </c>
      <c r="K805" s="34" t="s">
        <v>1741</v>
      </c>
    </row>
    <row r="806" spans="1:11" ht="15.75" thickBot="1" x14ac:dyDescent="0.3">
      <c r="A806" s="32" t="s">
        <v>851</v>
      </c>
      <c r="B806" s="24" t="s">
        <v>325</v>
      </c>
      <c r="C806" s="26" t="s">
        <v>1142</v>
      </c>
      <c r="D806" s="26">
        <v>1</v>
      </c>
      <c r="E806" s="17" t="s">
        <v>1481</v>
      </c>
      <c r="F806" s="24">
        <v>1801</v>
      </c>
      <c r="G806" s="24"/>
      <c r="H806" s="24"/>
      <c r="I806" s="26" t="s">
        <v>1142</v>
      </c>
      <c r="J806" s="26" t="s">
        <v>1142</v>
      </c>
      <c r="K806" s="34" t="s">
        <v>1229</v>
      </c>
    </row>
    <row r="807" spans="1:11" ht="15.75" thickBot="1" x14ac:dyDescent="0.3">
      <c r="A807" s="32" t="s">
        <v>851</v>
      </c>
      <c r="B807" s="24" t="s">
        <v>325</v>
      </c>
      <c r="C807" s="26" t="s">
        <v>1142</v>
      </c>
      <c r="D807" s="26">
        <v>1</v>
      </c>
      <c r="E807" s="17" t="s">
        <v>1789</v>
      </c>
      <c r="F807" s="24">
        <v>1809</v>
      </c>
      <c r="G807" s="24"/>
      <c r="H807" s="24"/>
      <c r="I807" s="26" t="s">
        <v>1142</v>
      </c>
      <c r="J807" s="26" t="s">
        <v>1142</v>
      </c>
      <c r="K807" s="34" t="s">
        <v>1229</v>
      </c>
    </row>
    <row r="808" spans="1:11" ht="15.75" thickBot="1" x14ac:dyDescent="0.3">
      <c r="A808" s="32" t="s">
        <v>851</v>
      </c>
      <c r="B808" s="24" t="s">
        <v>325</v>
      </c>
      <c r="C808" s="26" t="s">
        <v>1142</v>
      </c>
      <c r="D808" s="26">
        <v>1</v>
      </c>
      <c r="E808" s="17" t="s">
        <v>1790</v>
      </c>
      <c r="F808" s="24">
        <v>1790</v>
      </c>
      <c r="G808" s="24"/>
      <c r="H808" s="24"/>
      <c r="I808" s="26" t="s">
        <v>1142</v>
      </c>
      <c r="J808" s="26" t="s">
        <v>1142</v>
      </c>
      <c r="K808" s="34" t="s">
        <v>1317</v>
      </c>
    </row>
    <row r="809" spans="1:11" ht="15.75" thickBot="1" x14ac:dyDescent="0.3">
      <c r="A809" s="32" t="s">
        <v>851</v>
      </c>
      <c r="B809" s="24" t="s">
        <v>325</v>
      </c>
      <c r="C809" s="26" t="s">
        <v>1142</v>
      </c>
      <c r="D809" s="26">
        <v>1</v>
      </c>
      <c r="E809" s="17" t="s">
        <v>1791</v>
      </c>
      <c r="F809" s="24">
        <v>4537</v>
      </c>
      <c r="G809" s="24"/>
      <c r="H809" s="24"/>
      <c r="I809" s="26" t="s">
        <v>1142</v>
      </c>
      <c r="J809" s="26" t="s">
        <v>1142</v>
      </c>
      <c r="K809" s="34" t="s">
        <v>1229</v>
      </c>
    </row>
    <row r="810" spans="1:11" ht="15.75" thickBot="1" x14ac:dyDescent="0.3">
      <c r="A810" s="32" t="s">
        <v>851</v>
      </c>
      <c r="B810" s="24" t="s">
        <v>325</v>
      </c>
      <c r="C810" s="26" t="s">
        <v>1142</v>
      </c>
      <c r="D810" s="26">
        <v>1</v>
      </c>
      <c r="E810" s="17" t="s">
        <v>1089</v>
      </c>
      <c r="F810" s="24">
        <v>1828</v>
      </c>
      <c r="G810" s="24"/>
      <c r="H810" s="24"/>
      <c r="I810" s="26" t="s">
        <v>1142</v>
      </c>
      <c r="J810" s="26" t="s">
        <v>1142</v>
      </c>
      <c r="K810" s="34" t="s">
        <v>1229</v>
      </c>
    </row>
    <row r="811" spans="1:11" ht="15.75" thickBot="1" x14ac:dyDescent="0.3">
      <c r="A811" s="32" t="s">
        <v>851</v>
      </c>
      <c r="B811" s="24" t="s">
        <v>325</v>
      </c>
      <c r="C811" s="26" t="s">
        <v>1142</v>
      </c>
      <c r="D811" s="26">
        <v>1</v>
      </c>
      <c r="E811" s="17" t="s">
        <v>1792</v>
      </c>
      <c r="F811" s="24">
        <v>1725</v>
      </c>
      <c r="G811" s="24"/>
      <c r="H811" s="24"/>
      <c r="I811" s="26" t="s">
        <v>1142</v>
      </c>
      <c r="J811" s="26" t="s">
        <v>1142</v>
      </c>
      <c r="K811" s="34" t="s">
        <v>1231</v>
      </c>
    </row>
    <row r="812" spans="1:11" ht="15.75" thickBot="1" x14ac:dyDescent="0.3">
      <c r="A812" s="32" t="s">
        <v>851</v>
      </c>
      <c r="B812" s="24" t="s">
        <v>325</v>
      </c>
      <c r="C812" s="26" t="s">
        <v>1142</v>
      </c>
      <c r="D812" s="26">
        <v>1</v>
      </c>
      <c r="E812" s="17" t="s">
        <v>1793</v>
      </c>
      <c r="F812" s="24">
        <v>1839</v>
      </c>
      <c r="G812" s="24"/>
      <c r="H812" s="24"/>
      <c r="I812" s="26" t="s">
        <v>1142</v>
      </c>
      <c r="J812" s="26" t="s">
        <v>1142</v>
      </c>
      <c r="K812" s="34" t="s">
        <v>1229</v>
      </c>
    </row>
    <row r="813" spans="1:11" ht="15.75" thickBot="1" x14ac:dyDescent="0.3">
      <c r="A813" s="32" t="s">
        <v>851</v>
      </c>
      <c r="B813" s="24" t="s">
        <v>325</v>
      </c>
      <c r="C813" s="26" t="s">
        <v>1142</v>
      </c>
      <c r="D813" s="26">
        <v>1</v>
      </c>
      <c r="E813" s="17" t="s">
        <v>1794</v>
      </c>
      <c r="F813" s="24">
        <v>1859</v>
      </c>
      <c r="G813" s="24"/>
      <c r="H813" s="24"/>
      <c r="I813" s="26" t="s">
        <v>1142</v>
      </c>
      <c r="J813" s="26" t="s">
        <v>1142</v>
      </c>
      <c r="K813" s="34" t="s">
        <v>1231</v>
      </c>
    </row>
    <row r="814" spans="1:11" ht="15.75" thickBot="1" x14ac:dyDescent="0.3">
      <c r="A814" s="32" t="s">
        <v>851</v>
      </c>
      <c r="B814" s="24" t="s">
        <v>325</v>
      </c>
      <c r="C814" s="26" t="s">
        <v>1142</v>
      </c>
      <c r="D814" s="26">
        <v>1</v>
      </c>
      <c r="E814" s="17" t="s">
        <v>1795</v>
      </c>
      <c r="F814" s="24">
        <v>1869</v>
      </c>
      <c r="G814" s="24"/>
      <c r="H814" s="24"/>
      <c r="I814" s="26" t="s">
        <v>1142</v>
      </c>
      <c r="J814" s="26" t="s">
        <v>1142</v>
      </c>
      <c r="K814" s="34" t="s">
        <v>1317</v>
      </c>
    </row>
    <row r="815" spans="1:11" ht="15.75" thickBot="1" x14ac:dyDescent="0.3">
      <c r="A815" s="32" t="s">
        <v>851</v>
      </c>
      <c r="B815" s="24" t="s">
        <v>325</v>
      </c>
      <c r="C815" s="26" t="s">
        <v>1142</v>
      </c>
      <c r="D815" s="26">
        <v>1</v>
      </c>
      <c r="E815" s="17" t="s">
        <v>1796</v>
      </c>
      <c r="F815" s="24">
        <v>1724</v>
      </c>
      <c r="G815" s="24"/>
      <c r="H815" s="24"/>
      <c r="I815" s="26" t="s">
        <v>1142</v>
      </c>
      <c r="J815" s="26" t="s">
        <v>1142</v>
      </c>
      <c r="K815" s="34" t="s">
        <v>1229</v>
      </c>
    </row>
    <row r="816" spans="1:11" ht="15.75" thickBot="1" x14ac:dyDescent="0.3">
      <c r="A816" s="32" t="s">
        <v>851</v>
      </c>
      <c r="B816" s="24" t="s">
        <v>325</v>
      </c>
      <c r="C816" s="26" t="s">
        <v>1142</v>
      </c>
      <c r="D816" s="26">
        <v>1</v>
      </c>
      <c r="E816" s="17" t="s">
        <v>1493</v>
      </c>
      <c r="F816" s="24">
        <v>4966</v>
      </c>
      <c r="G816" s="24"/>
      <c r="H816" s="24"/>
      <c r="I816" s="26" t="s">
        <v>1142</v>
      </c>
      <c r="J816" s="26" t="s">
        <v>1142</v>
      </c>
      <c r="K816" s="34" t="s">
        <v>1229</v>
      </c>
    </row>
    <row r="817" spans="1:11" ht="15.75" thickBot="1" x14ac:dyDescent="0.3">
      <c r="A817" s="32" t="s">
        <v>851</v>
      </c>
      <c r="B817" s="24" t="s">
        <v>325</v>
      </c>
      <c r="C817" s="26" t="s">
        <v>1142</v>
      </c>
      <c r="D817" s="26">
        <v>2</v>
      </c>
      <c r="E817" s="17" t="s">
        <v>1797</v>
      </c>
      <c r="F817" s="24">
        <v>1803</v>
      </c>
      <c r="G817" s="24"/>
      <c r="H817" s="24"/>
      <c r="I817" s="26" t="s">
        <v>1142</v>
      </c>
      <c r="J817" s="26" t="s">
        <v>1142</v>
      </c>
      <c r="K817" s="34" t="s">
        <v>1233</v>
      </c>
    </row>
    <row r="818" spans="1:11" ht="15.75" thickBot="1" x14ac:dyDescent="0.3">
      <c r="A818" s="32" t="s">
        <v>851</v>
      </c>
      <c r="B818" s="24" t="s">
        <v>325</v>
      </c>
      <c r="C818" s="26" t="s">
        <v>1142</v>
      </c>
      <c r="D818" s="26">
        <v>2</v>
      </c>
      <c r="E818" s="17" t="s">
        <v>1798</v>
      </c>
      <c r="F818" s="24">
        <v>1835</v>
      </c>
      <c r="G818" s="24"/>
      <c r="H818" s="24"/>
      <c r="I818" s="26" t="s">
        <v>1142</v>
      </c>
      <c r="J818" s="26" t="s">
        <v>1142</v>
      </c>
      <c r="K818" s="34" t="s">
        <v>1235</v>
      </c>
    </row>
    <row r="819" spans="1:11" ht="15.75" thickBot="1" x14ac:dyDescent="0.3">
      <c r="A819" s="32" t="s">
        <v>851</v>
      </c>
      <c r="B819" s="24" t="s">
        <v>325</v>
      </c>
      <c r="C819" s="26" t="s">
        <v>1142</v>
      </c>
      <c r="D819" s="26">
        <v>2</v>
      </c>
      <c r="E819" s="17" t="s">
        <v>1799</v>
      </c>
      <c r="F819" s="24">
        <v>5830</v>
      </c>
      <c r="G819" s="24"/>
      <c r="H819" s="24"/>
      <c r="I819" s="26" t="s">
        <v>1142</v>
      </c>
      <c r="J819" s="26" t="s">
        <v>1142</v>
      </c>
      <c r="K819" s="34" t="s">
        <v>1235</v>
      </c>
    </row>
    <row r="820" spans="1:11" ht="15.75" thickBot="1" x14ac:dyDescent="0.3">
      <c r="A820" s="32" t="s">
        <v>851</v>
      </c>
      <c r="B820" s="24" t="s">
        <v>325</v>
      </c>
      <c r="C820" s="26" t="s">
        <v>1142</v>
      </c>
      <c r="D820" s="26">
        <v>2</v>
      </c>
      <c r="E820" s="17" t="s">
        <v>1800</v>
      </c>
      <c r="F820" s="24">
        <v>1786</v>
      </c>
      <c r="G820" s="24"/>
      <c r="H820" s="24"/>
      <c r="I820" s="26" t="s">
        <v>1142</v>
      </c>
      <c r="J820" s="26" t="s">
        <v>1142</v>
      </c>
      <c r="K820" s="34" t="s">
        <v>1801</v>
      </c>
    </row>
    <row r="821" spans="1:11" ht="15.75" thickBot="1" x14ac:dyDescent="0.3">
      <c r="A821" s="32" t="s">
        <v>851</v>
      </c>
      <c r="B821" s="24" t="s">
        <v>325</v>
      </c>
      <c r="C821" s="26" t="s">
        <v>1142</v>
      </c>
      <c r="D821" s="26">
        <v>2</v>
      </c>
      <c r="E821" s="17" t="s">
        <v>1802</v>
      </c>
      <c r="F821" s="24">
        <v>5987</v>
      </c>
      <c r="G821" s="24"/>
      <c r="H821" s="24"/>
      <c r="I821" s="26" t="s">
        <v>1142</v>
      </c>
      <c r="J821" s="26" t="s">
        <v>1142</v>
      </c>
      <c r="K821" s="34" t="s">
        <v>1803</v>
      </c>
    </row>
    <row r="822" spans="1:11" ht="15.75" thickBot="1" x14ac:dyDescent="0.3">
      <c r="A822" s="32" t="s">
        <v>851</v>
      </c>
      <c r="B822" s="24" t="s">
        <v>325</v>
      </c>
      <c r="C822" s="26" t="s">
        <v>1142</v>
      </c>
      <c r="D822" s="26">
        <v>2</v>
      </c>
      <c r="E822" s="17" t="s">
        <v>1804</v>
      </c>
      <c r="F822" s="24">
        <v>1929</v>
      </c>
      <c r="G822" s="24"/>
      <c r="H822" s="24"/>
      <c r="I822" s="26" t="s">
        <v>1142</v>
      </c>
      <c r="J822" s="26" t="s">
        <v>1142</v>
      </c>
      <c r="K822" s="34" t="s">
        <v>1245</v>
      </c>
    </row>
    <row r="823" spans="1:11" ht="15.75" thickBot="1" x14ac:dyDescent="0.3">
      <c r="A823" s="32" t="s">
        <v>851</v>
      </c>
      <c r="B823" s="24" t="s">
        <v>325</v>
      </c>
      <c r="C823" s="26" t="s">
        <v>1142</v>
      </c>
      <c r="D823" s="26">
        <v>2</v>
      </c>
      <c r="E823" s="17" t="s">
        <v>1805</v>
      </c>
      <c r="F823" s="24">
        <v>1824</v>
      </c>
      <c r="G823" s="24"/>
      <c r="H823" s="24"/>
      <c r="I823" s="26" t="s">
        <v>1142</v>
      </c>
      <c r="J823" s="26" t="s">
        <v>1142</v>
      </c>
      <c r="K823" s="34" t="s">
        <v>1803</v>
      </c>
    </row>
    <row r="824" spans="1:11" ht="15.75" thickBot="1" x14ac:dyDescent="0.3">
      <c r="A824" s="32" t="s">
        <v>851</v>
      </c>
      <c r="B824" s="24" t="s">
        <v>325</v>
      </c>
      <c r="C824" s="26" t="s">
        <v>1142</v>
      </c>
      <c r="D824" s="26">
        <v>2</v>
      </c>
      <c r="E824" s="17" t="s">
        <v>1806</v>
      </c>
      <c r="F824" s="24">
        <v>1743</v>
      </c>
      <c r="G824" s="24"/>
      <c r="H824" s="24"/>
      <c r="I824" s="26" t="s">
        <v>1142</v>
      </c>
      <c r="J824" s="26" t="s">
        <v>1142</v>
      </c>
      <c r="K824" s="34" t="s">
        <v>1803</v>
      </c>
    </row>
    <row r="825" spans="1:11" ht="15.75" thickBot="1" x14ac:dyDescent="0.3">
      <c r="A825" s="32" t="s">
        <v>851</v>
      </c>
      <c r="B825" s="24" t="s">
        <v>325</v>
      </c>
      <c r="C825" s="26" t="s">
        <v>1142</v>
      </c>
      <c r="D825" s="26">
        <v>2</v>
      </c>
      <c r="E825" s="17" t="s">
        <v>1807</v>
      </c>
      <c r="F825" s="24">
        <v>1758</v>
      </c>
      <c r="G825" s="24"/>
      <c r="H825" s="24"/>
      <c r="I825" s="26" t="s">
        <v>1142</v>
      </c>
      <c r="J825" s="26" t="s">
        <v>1142</v>
      </c>
      <c r="K825" s="34" t="s">
        <v>1801</v>
      </c>
    </row>
    <row r="826" spans="1:11" ht="15.75" thickBot="1" x14ac:dyDescent="0.3">
      <c r="A826" s="32" t="s">
        <v>851</v>
      </c>
      <c r="B826" s="24" t="s">
        <v>325</v>
      </c>
      <c r="C826" s="26" t="s">
        <v>1142</v>
      </c>
      <c r="D826" s="26">
        <v>2</v>
      </c>
      <c r="E826" s="17" t="s">
        <v>1808</v>
      </c>
      <c r="F826" s="24">
        <v>1858</v>
      </c>
      <c r="G826" s="24"/>
      <c r="H826" s="24"/>
      <c r="I826" s="26" t="s">
        <v>1142</v>
      </c>
      <c r="J826" s="26" t="s">
        <v>1142</v>
      </c>
      <c r="K826" s="34" t="s">
        <v>1235</v>
      </c>
    </row>
    <row r="827" spans="1:11" ht="15.75" thickBot="1" x14ac:dyDescent="0.3">
      <c r="A827" s="32" t="s">
        <v>851</v>
      </c>
      <c r="B827" s="24" t="s">
        <v>325</v>
      </c>
      <c r="C827" s="26" t="s">
        <v>1142</v>
      </c>
      <c r="D827" s="26">
        <v>2</v>
      </c>
      <c r="E827" s="17" t="s">
        <v>1809</v>
      </c>
      <c r="F827" s="24">
        <v>4551</v>
      </c>
      <c r="G827" s="24"/>
      <c r="H827" s="24"/>
      <c r="I827" s="26" t="s">
        <v>1142</v>
      </c>
      <c r="J827" s="26" t="s">
        <v>1142</v>
      </c>
      <c r="K827" s="34" t="s">
        <v>1235</v>
      </c>
    </row>
    <row r="828" spans="1:11" ht="15.75" thickBot="1" x14ac:dyDescent="0.3">
      <c r="A828" s="32" t="s">
        <v>851</v>
      </c>
      <c r="B828" s="24" t="s">
        <v>325</v>
      </c>
      <c r="C828" s="26" t="s">
        <v>1142</v>
      </c>
      <c r="D828" s="26">
        <v>2</v>
      </c>
      <c r="E828" s="17" t="s">
        <v>1810</v>
      </c>
      <c r="F828" s="24">
        <v>1884</v>
      </c>
      <c r="G828" s="24"/>
      <c r="H828" s="24"/>
      <c r="I828" s="26" t="s">
        <v>1142</v>
      </c>
      <c r="J828" s="26" t="s">
        <v>1142</v>
      </c>
      <c r="K828" s="34" t="s">
        <v>1235</v>
      </c>
    </row>
    <row r="829" spans="1:11" ht="15.75" thickBot="1" x14ac:dyDescent="0.3">
      <c r="A829" s="32" t="s">
        <v>851</v>
      </c>
      <c r="B829" s="24" t="s">
        <v>325</v>
      </c>
      <c r="C829" s="26" t="s">
        <v>1142</v>
      </c>
      <c r="D829" s="26">
        <v>2</v>
      </c>
      <c r="E829" s="17" t="s">
        <v>1811</v>
      </c>
      <c r="F829" s="24">
        <v>1827</v>
      </c>
      <c r="G829" s="24"/>
      <c r="H829" s="24"/>
      <c r="I829" s="26" t="s">
        <v>1142</v>
      </c>
      <c r="J829" s="26" t="s">
        <v>1142</v>
      </c>
      <c r="K829" s="34" t="s">
        <v>1235</v>
      </c>
    </row>
    <row r="830" spans="1:11" ht="15.75" thickBot="1" x14ac:dyDescent="0.3">
      <c r="A830" s="32" t="s">
        <v>851</v>
      </c>
      <c r="B830" s="24" t="s">
        <v>325</v>
      </c>
      <c r="C830" s="26" t="s">
        <v>1142</v>
      </c>
      <c r="D830" s="26">
        <v>3</v>
      </c>
      <c r="E830" s="17" t="s">
        <v>1812</v>
      </c>
      <c r="F830" s="24">
        <v>1926</v>
      </c>
      <c r="G830" s="24"/>
      <c r="H830" s="24"/>
      <c r="I830" s="26" t="s">
        <v>1142</v>
      </c>
      <c r="J830" s="26" t="s">
        <v>1237</v>
      </c>
      <c r="K830" s="34" t="s">
        <v>1238</v>
      </c>
    </row>
    <row r="831" spans="1:11" ht="15.75" thickBot="1" x14ac:dyDescent="0.3">
      <c r="A831" s="32" t="s">
        <v>851</v>
      </c>
      <c r="B831" s="24" t="s">
        <v>325</v>
      </c>
      <c r="C831" s="26" t="s">
        <v>1142</v>
      </c>
      <c r="D831" s="26">
        <v>3</v>
      </c>
      <c r="E831" s="17" t="s">
        <v>1813</v>
      </c>
      <c r="F831" s="24">
        <v>1760</v>
      </c>
      <c r="G831" s="24"/>
      <c r="H831" s="24"/>
      <c r="I831" s="26" t="s">
        <v>1142</v>
      </c>
      <c r="J831" s="26" t="s">
        <v>1237</v>
      </c>
      <c r="K831" s="34" t="s">
        <v>1238</v>
      </c>
    </row>
    <row r="832" spans="1:11" ht="15.75" thickBot="1" x14ac:dyDescent="0.3">
      <c r="A832" s="32" t="s">
        <v>851</v>
      </c>
      <c r="B832" s="24" t="s">
        <v>325</v>
      </c>
      <c r="C832" s="26" t="s">
        <v>1142</v>
      </c>
      <c r="D832" s="26">
        <v>3</v>
      </c>
      <c r="E832" s="17" t="s">
        <v>1814</v>
      </c>
      <c r="F832" s="24">
        <v>1765</v>
      </c>
      <c r="G832" s="24"/>
      <c r="H832" s="24"/>
      <c r="I832" s="26" t="s">
        <v>1142</v>
      </c>
      <c r="J832" s="26" t="s">
        <v>1237</v>
      </c>
      <c r="K832" s="34" t="s">
        <v>1815</v>
      </c>
    </row>
    <row r="833" spans="1:11" ht="15.75" thickBot="1" x14ac:dyDescent="0.3">
      <c r="A833" s="32" t="s">
        <v>851</v>
      </c>
      <c r="B833" s="24" t="s">
        <v>325</v>
      </c>
      <c r="C833" s="26" t="s">
        <v>1142</v>
      </c>
      <c r="D833" s="26">
        <v>3</v>
      </c>
      <c r="E833" s="17" t="s">
        <v>1816</v>
      </c>
      <c r="F833" s="24">
        <v>1876</v>
      </c>
      <c r="G833" s="24"/>
      <c r="H833" s="24"/>
      <c r="I833" s="26" t="s">
        <v>1142</v>
      </c>
      <c r="J833" s="26" t="s">
        <v>1237</v>
      </c>
      <c r="K833" s="34" t="s">
        <v>1272</v>
      </c>
    </row>
    <row r="834" spans="1:11" ht="15.75" thickBot="1" x14ac:dyDescent="0.3">
      <c r="A834" s="32" t="s">
        <v>851</v>
      </c>
      <c r="B834" s="24" t="s">
        <v>325</v>
      </c>
      <c r="C834" s="26" t="s">
        <v>1142</v>
      </c>
      <c r="D834" s="26">
        <v>3</v>
      </c>
      <c r="E834" s="17" t="s">
        <v>1817</v>
      </c>
      <c r="F834" s="24">
        <v>1750</v>
      </c>
      <c r="G834" s="24"/>
      <c r="H834" s="24"/>
      <c r="I834" s="26" t="s">
        <v>1142</v>
      </c>
      <c r="J834" s="26" t="s">
        <v>1237</v>
      </c>
      <c r="K834" s="34" t="s">
        <v>1272</v>
      </c>
    </row>
    <row r="835" spans="1:11" ht="15.75" thickBot="1" x14ac:dyDescent="0.3">
      <c r="A835" s="32" t="s">
        <v>851</v>
      </c>
      <c r="B835" s="24" t="s">
        <v>325</v>
      </c>
      <c r="C835" s="26" t="s">
        <v>1142</v>
      </c>
      <c r="D835" s="26">
        <v>3</v>
      </c>
      <c r="E835" s="17" t="s">
        <v>1818</v>
      </c>
      <c r="F835" s="24">
        <v>6152</v>
      </c>
      <c r="G835" s="24"/>
      <c r="H835" s="24"/>
      <c r="I835" s="26" t="s">
        <v>1142</v>
      </c>
      <c r="J835" s="26" t="s">
        <v>1237</v>
      </c>
      <c r="K835" s="34" t="s">
        <v>1272</v>
      </c>
    </row>
    <row r="836" spans="1:11" ht="15.75" thickBot="1" x14ac:dyDescent="0.3">
      <c r="A836" s="32" t="s">
        <v>851</v>
      </c>
      <c r="B836" s="24" t="s">
        <v>325</v>
      </c>
      <c r="C836" s="26" t="s">
        <v>1142</v>
      </c>
      <c r="D836" s="26">
        <v>3</v>
      </c>
      <c r="E836" s="17" t="s">
        <v>1819</v>
      </c>
      <c r="F836" s="24">
        <v>1793</v>
      </c>
      <c r="G836" s="24"/>
      <c r="H836" s="24"/>
      <c r="I836" s="26" t="s">
        <v>854</v>
      </c>
      <c r="J836" s="26" t="s">
        <v>1215</v>
      </c>
      <c r="K836" s="34" t="s">
        <v>1820</v>
      </c>
    </row>
    <row r="837" spans="1:11" ht="15.75" thickBot="1" x14ac:dyDescent="0.3">
      <c r="A837" s="32" t="s">
        <v>851</v>
      </c>
      <c r="B837" s="24" t="s">
        <v>325</v>
      </c>
      <c r="C837" s="26" t="s">
        <v>1142</v>
      </c>
      <c r="D837" s="26">
        <v>3</v>
      </c>
      <c r="E837" s="17" t="s">
        <v>1821</v>
      </c>
      <c r="F837" s="24">
        <v>1893</v>
      </c>
      <c r="G837" s="24"/>
      <c r="H837" s="24"/>
      <c r="I837" s="26" t="s">
        <v>1142</v>
      </c>
      <c r="J837" s="26" t="s">
        <v>1237</v>
      </c>
      <c r="K837" s="34" t="s">
        <v>1272</v>
      </c>
    </row>
    <row r="838" spans="1:11" ht="15.75" thickBot="1" x14ac:dyDescent="0.3">
      <c r="A838" s="32" t="s">
        <v>851</v>
      </c>
      <c r="B838" s="24" t="s">
        <v>325</v>
      </c>
      <c r="C838" s="26" t="s">
        <v>1142</v>
      </c>
      <c r="D838" s="26">
        <v>3</v>
      </c>
      <c r="E838" s="17" t="s">
        <v>1822</v>
      </c>
      <c r="F838" s="24">
        <v>1768</v>
      </c>
      <c r="G838" s="24"/>
      <c r="H838" s="24"/>
      <c r="I838" s="26" t="s">
        <v>1142</v>
      </c>
      <c r="J838" s="26" t="s">
        <v>1237</v>
      </c>
      <c r="K838" s="34" t="s">
        <v>1238</v>
      </c>
    </row>
    <row r="839" spans="1:11" ht="15.75" thickBot="1" x14ac:dyDescent="0.3">
      <c r="A839" s="32" t="s">
        <v>851</v>
      </c>
      <c r="B839" s="24" t="s">
        <v>325</v>
      </c>
      <c r="C839" s="26" t="s">
        <v>1142</v>
      </c>
      <c r="D839" s="26">
        <v>3</v>
      </c>
      <c r="E839" s="17" t="s">
        <v>1823</v>
      </c>
      <c r="F839" s="24">
        <v>1932</v>
      </c>
      <c r="G839" s="24"/>
      <c r="H839" s="24"/>
      <c r="I839" s="26" t="s">
        <v>1142</v>
      </c>
      <c r="J839" s="26" t="s">
        <v>1237</v>
      </c>
      <c r="K839" s="34" t="s">
        <v>1272</v>
      </c>
    </row>
    <row r="840" spans="1:11" ht="15.75" thickBot="1" x14ac:dyDescent="0.3">
      <c r="A840" s="32" t="s">
        <v>851</v>
      </c>
      <c r="B840" s="24" t="s">
        <v>325</v>
      </c>
      <c r="C840" s="26" t="s">
        <v>1142</v>
      </c>
      <c r="D840" s="26">
        <v>3</v>
      </c>
      <c r="E840" s="17" t="s">
        <v>1824</v>
      </c>
      <c r="F840" s="24">
        <v>1784</v>
      </c>
      <c r="G840" s="24"/>
      <c r="H840" s="24"/>
      <c r="I840" s="26" t="s">
        <v>1142</v>
      </c>
      <c r="J840" s="26" t="s">
        <v>1237</v>
      </c>
      <c r="K840" s="34" t="s">
        <v>1825</v>
      </c>
    </row>
    <row r="841" spans="1:11" ht="15.75" thickBot="1" x14ac:dyDescent="0.3">
      <c r="A841" s="32" t="s">
        <v>851</v>
      </c>
      <c r="B841" s="24" t="s">
        <v>325</v>
      </c>
      <c r="C841" s="26" t="s">
        <v>1142</v>
      </c>
      <c r="D841" s="26">
        <v>3</v>
      </c>
      <c r="E841" s="17" t="s">
        <v>1826</v>
      </c>
      <c r="F841" s="24">
        <v>1840</v>
      </c>
      <c r="G841" s="24"/>
      <c r="H841" s="24"/>
      <c r="I841" s="26" t="s">
        <v>1142</v>
      </c>
      <c r="J841" s="26" t="s">
        <v>1237</v>
      </c>
      <c r="K841" s="34" t="s">
        <v>1272</v>
      </c>
    </row>
    <row r="842" spans="1:11" ht="15.75" thickBot="1" x14ac:dyDescent="0.3">
      <c r="A842" s="32" t="s">
        <v>851</v>
      </c>
      <c r="B842" s="24" t="s">
        <v>325</v>
      </c>
      <c r="C842" s="26" t="s">
        <v>1142</v>
      </c>
      <c r="D842" s="26">
        <v>3</v>
      </c>
      <c r="E842" s="17" t="s">
        <v>1827</v>
      </c>
      <c r="F842" s="24">
        <v>1814</v>
      </c>
      <c r="G842" s="24"/>
      <c r="H842" s="24"/>
      <c r="I842" s="26" t="s">
        <v>1142</v>
      </c>
      <c r="J842" s="26" t="s">
        <v>1237</v>
      </c>
      <c r="K842" s="34" t="s">
        <v>1272</v>
      </c>
    </row>
    <row r="843" spans="1:11" ht="15.75" thickBot="1" x14ac:dyDescent="0.3">
      <c r="A843" s="32" t="s">
        <v>851</v>
      </c>
      <c r="B843" s="24" t="s">
        <v>325</v>
      </c>
      <c r="C843" s="26" t="s">
        <v>1142</v>
      </c>
      <c r="D843" s="26">
        <v>3</v>
      </c>
      <c r="E843" s="17" t="s">
        <v>1828</v>
      </c>
      <c r="F843" s="24">
        <v>1912</v>
      </c>
      <c r="G843" s="24"/>
      <c r="H843" s="24"/>
      <c r="I843" s="26" t="s">
        <v>1142</v>
      </c>
      <c r="J843" s="26" t="s">
        <v>1237</v>
      </c>
      <c r="K843" s="34" t="s">
        <v>1825</v>
      </c>
    </row>
    <row r="844" spans="1:11" ht="15.75" thickBot="1" x14ac:dyDescent="0.3">
      <c r="A844" s="32" t="s">
        <v>851</v>
      </c>
      <c r="B844" s="24" t="s">
        <v>325</v>
      </c>
      <c r="C844" s="26" t="s">
        <v>1142</v>
      </c>
      <c r="D844" s="26">
        <v>3</v>
      </c>
      <c r="E844" s="17" t="s">
        <v>1829</v>
      </c>
      <c r="F844" s="24">
        <v>1763</v>
      </c>
      <c r="G844" s="24"/>
      <c r="H844" s="24"/>
      <c r="I844" s="26" t="s">
        <v>1142</v>
      </c>
      <c r="J844" s="26" t="s">
        <v>1237</v>
      </c>
      <c r="K844" s="34" t="s">
        <v>1238</v>
      </c>
    </row>
    <row r="845" spans="1:11" ht="15.75" thickBot="1" x14ac:dyDescent="0.3">
      <c r="A845" s="32" t="s">
        <v>851</v>
      </c>
      <c r="B845" s="24" t="s">
        <v>325</v>
      </c>
      <c r="C845" s="26" t="s">
        <v>1142</v>
      </c>
      <c r="D845" s="26">
        <v>3</v>
      </c>
      <c r="E845" s="17" t="s">
        <v>1830</v>
      </c>
      <c r="F845" s="24">
        <v>1816</v>
      </c>
      <c r="G845" s="24"/>
      <c r="H845" s="24"/>
      <c r="I845" s="26" t="s">
        <v>1142</v>
      </c>
      <c r="J845" s="26" t="s">
        <v>1237</v>
      </c>
      <c r="K845" s="34" t="s">
        <v>1272</v>
      </c>
    </row>
    <row r="846" spans="1:11" ht="15.75" thickBot="1" x14ac:dyDescent="0.3">
      <c r="A846" s="32" t="s">
        <v>851</v>
      </c>
      <c r="B846" s="24" t="s">
        <v>325</v>
      </c>
      <c r="C846" s="26" t="s">
        <v>1142</v>
      </c>
      <c r="D846" s="26">
        <v>3</v>
      </c>
      <c r="E846" s="17" t="s">
        <v>1831</v>
      </c>
      <c r="F846" s="24">
        <v>1749</v>
      </c>
      <c r="G846" s="24"/>
      <c r="H846" s="24"/>
      <c r="I846" s="26" t="s">
        <v>1142</v>
      </c>
      <c r="J846" s="26" t="s">
        <v>1237</v>
      </c>
      <c r="K846" s="34" t="s">
        <v>1272</v>
      </c>
    </row>
    <row r="847" spans="1:11" ht="15.75" thickBot="1" x14ac:dyDescent="0.3">
      <c r="A847" s="32" t="s">
        <v>851</v>
      </c>
      <c r="B847" s="24" t="s">
        <v>325</v>
      </c>
      <c r="C847" s="26" t="s">
        <v>1142</v>
      </c>
      <c r="D847" s="26">
        <v>3</v>
      </c>
      <c r="E847" s="17" t="s">
        <v>1832</v>
      </c>
      <c r="F847" s="24">
        <v>1819</v>
      </c>
      <c r="G847" s="24"/>
      <c r="H847" s="24"/>
      <c r="I847" s="26" t="s">
        <v>1142</v>
      </c>
      <c r="J847" s="26" t="s">
        <v>1237</v>
      </c>
      <c r="K847" s="34" t="s">
        <v>1272</v>
      </c>
    </row>
    <row r="848" spans="1:11" ht="15.75" thickBot="1" x14ac:dyDescent="0.3">
      <c r="A848" s="32" t="s">
        <v>851</v>
      </c>
      <c r="B848" s="24" t="s">
        <v>325</v>
      </c>
      <c r="C848" s="26" t="s">
        <v>1142</v>
      </c>
      <c r="D848" s="26">
        <v>3</v>
      </c>
      <c r="E848" s="17" t="s">
        <v>1833</v>
      </c>
      <c r="F848" s="24">
        <v>1853</v>
      </c>
      <c r="G848" s="24"/>
      <c r="H848" s="24"/>
      <c r="I848" s="26" t="s">
        <v>1142</v>
      </c>
      <c r="J848" s="26" t="s">
        <v>1237</v>
      </c>
      <c r="K848" s="34" t="s">
        <v>1825</v>
      </c>
    </row>
    <row r="849" spans="1:11" ht="15.75" thickBot="1" x14ac:dyDescent="0.3">
      <c r="A849" s="32" t="s">
        <v>851</v>
      </c>
      <c r="B849" s="24" t="s">
        <v>325</v>
      </c>
      <c r="C849" s="26" t="s">
        <v>1142</v>
      </c>
      <c r="D849" s="26">
        <v>3</v>
      </c>
      <c r="E849" s="17" t="s">
        <v>1834</v>
      </c>
      <c r="F849" s="24">
        <v>1841</v>
      </c>
      <c r="G849" s="24"/>
      <c r="H849" s="24"/>
      <c r="I849" s="26" t="s">
        <v>1142</v>
      </c>
      <c r="J849" s="26" t="s">
        <v>1237</v>
      </c>
      <c r="K849" s="34" t="s">
        <v>1272</v>
      </c>
    </row>
    <row r="850" spans="1:11" ht="15.75" thickBot="1" x14ac:dyDescent="0.3">
      <c r="A850" s="32" t="s">
        <v>851</v>
      </c>
      <c r="B850" s="24" t="s">
        <v>325</v>
      </c>
      <c r="C850" s="26" t="s">
        <v>1142</v>
      </c>
      <c r="D850" s="26">
        <v>3</v>
      </c>
      <c r="E850" s="17" t="s">
        <v>1835</v>
      </c>
      <c r="F850" s="24">
        <v>1842</v>
      </c>
      <c r="G850" s="24"/>
      <c r="H850" s="24"/>
      <c r="I850" s="26" t="s">
        <v>1142</v>
      </c>
      <c r="J850" s="26" t="s">
        <v>1237</v>
      </c>
      <c r="K850" s="34" t="s">
        <v>1272</v>
      </c>
    </row>
    <row r="851" spans="1:11" ht="15.75" thickBot="1" x14ac:dyDescent="0.3">
      <c r="A851" s="32" t="s">
        <v>851</v>
      </c>
      <c r="B851" s="24" t="s">
        <v>325</v>
      </c>
      <c r="C851" s="26" t="s">
        <v>1142</v>
      </c>
      <c r="D851" s="26">
        <v>3</v>
      </c>
      <c r="E851" s="17" t="s">
        <v>1836</v>
      </c>
      <c r="F851" s="24">
        <v>1849</v>
      </c>
      <c r="G851" s="24"/>
      <c r="H851" s="24"/>
      <c r="I851" s="26" t="s">
        <v>1142</v>
      </c>
      <c r="J851" s="26" t="s">
        <v>1237</v>
      </c>
      <c r="K851" s="34" t="s">
        <v>1815</v>
      </c>
    </row>
    <row r="852" spans="1:11" ht="15.75" thickBot="1" x14ac:dyDescent="0.3">
      <c r="A852" s="32" t="s">
        <v>851</v>
      </c>
      <c r="B852" s="24" t="s">
        <v>325</v>
      </c>
      <c r="C852" s="26" t="s">
        <v>1142</v>
      </c>
      <c r="D852" s="26">
        <v>3</v>
      </c>
      <c r="E852" s="17" t="s">
        <v>1837</v>
      </c>
      <c r="F852" s="24">
        <v>1908</v>
      </c>
      <c r="G852" s="24"/>
      <c r="H852" s="24"/>
      <c r="I852" s="26" t="s">
        <v>1142</v>
      </c>
      <c r="J852" s="26" t="s">
        <v>1237</v>
      </c>
      <c r="K852" s="34" t="s">
        <v>1825</v>
      </c>
    </row>
    <row r="853" spans="1:11" ht="15.75" thickBot="1" x14ac:dyDescent="0.3">
      <c r="A853" s="32" t="s">
        <v>851</v>
      </c>
      <c r="B853" s="24" t="s">
        <v>325</v>
      </c>
      <c r="C853" s="26" t="s">
        <v>1142</v>
      </c>
      <c r="D853" s="26">
        <v>3</v>
      </c>
      <c r="E853" s="17" t="s">
        <v>1838</v>
      </c>
      <c r="F853" s="24">
        <v>4554</v>
      </c>
      <c r="G853" s="24"/>
      <c r="H853" s="24"/>
      <c r="I853" s="26" t="s">
        <v>1142</v>
      </c>
      <c r="J853" s="26" t="s">
        <v>1237</v>
      </c>
      <c r="K853" s="34" t="s">
        <v>1238</v>
      </c>
    </row>
    <row r="854" spans="1:11" ht="15.75" thickBot="1" x14ac:dyDescent="0.3">
      <c r="A854" s="32" t="s">
        <v>851</v>
      </c>
      <c r="B854" s="24" t="s">
        <v>325</v>
      </c>
      <c r="C854" s="26" t="s">
        <v>1142</v>
      </c>
      <c r="D854" s="26">
        <v>3</v>
      </c>
      <c r="E854" s="17" t="s">
        <v>1839</v>
      </c>
      <c r="F854" s="24">
        <v>1909</v>
      </c>
      <c r="G854" s="24"/>
      <c r="H854" s="24"/>
      <c r="I854" s="26" t="s">
        <v>1142</v>
      </c>
      <c r="J854" s="26" t="s">
        <v>1237</v>
      </c>
      <c r="K854" s="34" t="s">
        <v>1238</v>
      </c>
    </row>
    <row r="855" spans="1:11" ht="15.75" thickBot="1" x14ac:dyDescent="0.3">
      <c r="A855" s="32" t="s">
        <v>851</v>
      </c>
      <c r="B855" s="24" t="s">
        <v>325</v>
      </c>
      <c r="C855" s="26" t="s">
        <v>1142</v>
      </c>
      <c r="D855" s="26">
        <v>3</v>
      </c>
      <c r="E855" s="17" t="s">
        <v>1840</v>
      </c>
      <c r="F855" s="24">
        <v>1781</v>
      </c>
      <c r="G855" s="24"/>
      <c r="H855" s="24"/>
      <c r="I855" s="26" t="s">
        <v>854</v>
      </c>
      <c r="J855" s="26" t="s">
        <v>1215</v>
      </c>
      <c r="K855" s="34" t="s">
        <v>1820</v>
      </c>
    </row>
    <row r="856" spans="1:11" ht="15.75" thickBot="1" x14ac:dyDescent="0.3">
      <c r="A856" s="32" t="s">
        <v>851</v>
      </c>
      <c r="B856" s="24" t="s">
        <v>325</v>
      </c>
      <c r="C856" s="26" t="s">
        <v>1142</v>
      </c>
      <c r="D856" s="26">
        <v>3</v>
      </c>
      <c r="E856" s="17" t="s">
        <v>1841</v>
      </c>
      <c r="F856" s="24">
        <v>1927</v>
      </c>
      <c r="G856" s="24"/>
      <c r="H856" s="24"/>
      <c r="I856" s="26" t="s">
        <v>1142</v>
      </c>
      <c r="J856" s="26" t="s">
        <v>1237</v>
      </c>
      <c r="K856" s="34" t="s">
        <v>1815</v>
      </c>
    </row>
    <row r="857" spans="1:11" ht="15.75" thickBot="1" x14ac:dyDescent="0.3">
      <c r="A857" s="32" t="s">
        <v>851</v>
      </c>
      <c r="B857" s="24" t="s">
        <v>325</v>
      </c>
      <c r="C857" s="26" t="s">
        <v>1142</v>
      </c>
      <c r="D857" s="26">
        <v>3</v>
      </c>
      <c r="E857" s="17" t="s">
        <v>1842</v>
      </c>
      <c r="F857" s="24">
        <v>1916</v>
      </c>
      <c r="G857" s="24"/>
      <c r="H857" s="24"/>
      <c r="I857" s="26" t="s">
        <v>1142</v>
      </c>
      <c r="J857" s="26" t="s">
        <v>1237</v>
      </c>
      <c r="K857" s="34" t="s">
        <v>1272</v>
      </c>
    </row>
    <row r="858" spans="1:11" ht="15.75" thickBot="1" x14ac:dyDescent="0.3">
      <c r="A858" s="32" t="s">
        <v>851</v>
      </c>
      <c r="B858" s="24" t="s">
        <v>325</v>
      </c>
      <c r="C858" s="26" t="s">
        <v>1142</v>
      </c>
      <c r="D858" s="26">
        <v>4</v>
      </c>
      <c r="E858" s="17" t="s">
        <v>1843</v>
      </c>
      <c r="F858" s="24">
        <v>1808</v>
      </c>
      <c r="G858" s="24"/>
      <c r="H858" s="24"/>
      <c r="I858" s="26" t="s">
        <v>1142</v>
      </c>
      <c r="J858" s="26" t="s">
        <v>1844</v>
      </c>
      <c r="K858" s="34" t="s">
        <v>1845</v>
      </c>
    </row>
    <row r="859" spans="1:11" ht="15.75" thickBot="1" x14ac:dyDescent="0.3">
      <c r="A859" s="32" t="s">
        <v>851</v>
      </c>
      <c r="B859" s="24" t="s">
        <v>325</v>
      </c>
      <c r="C859" s="26" t="s">
        <v>1142</v>
      </c>
      <c r="D859" s="26">
        <v>4</v>
      </c>
      <c r="E859" s="17" t="s">
        <v>1846</v>
      </c>
      <c r="F859" s="24">
        <v>1762</v>
      </c>
      <c r="G859" s="24"/>
      <c r="H859" s="24"/>
      <c r="I859" s="26" t="s">
        <v>1142</v>
      </c>
      <c r="J859" s="26" t="s">
        <v>1240</v>
      </c>
      <c r="K859" s="34" t="s">
        <v>1847</v>
      </c>
    </row>
    <row r="860" spans="1:11" ht="15.75" thickBot="1" x14ac:dyDescent="0.3">
      <c r="A860" s="32" t="s">
        <v>851</v>
      </c>
      <c r="B860" s="24" t="s">
        <v>325</v>
      </c>
      <c r="C860" s="26" t="s">
        <v>1142</v>
      </c>
      <c r="D860" s="26">
        <v>4</v>
      </c>
      <c r="E860" s="17" t="s">
        <v>960</v>
      </c>
      <c r="F860" s="24">
        <v>1925</v>
      </c>
      <c r="G860" s="24"/>
      <c r="H860" s="24"/>
      <c r="I860" s="26" t="s">
        <v>1142</v>
      </c>
      <c r="J860" s="26" t="s">
        <v>1844</v>
      </c>
      <c r="K860" s="34" t="s">
        <v>1845</v>
      </c>
    </row>
    <row r="861" spans="1:11" ht="15.75" thickBot="1" x14ac:dyDescent="0.3">
      <c r="A861" s="32" t="s">
        <v>851</v>
      </c>
      <c r="B861" s="24" t="s">
        <v>325</v>
      </c>
      <c r="C861" s="26" t="s">
        <v>1142</v>
      </c>
      <c r="D861" s="26">
        <v>4</v>
      </c>
      <c r="E861" s="17" t="s">
        <v>1689</v>
      </c>
      <c r="F861" s="24">
        <v>1864</v>
      </c>
      <c r="G861" s="24"/>
      <c r="H861" s="24"/>
      <c r="I861" s="26" t="s">
        <v>1142</v>
      </c>
      <c r="J861" s="26" t="s">
        <v>1844</v>
      </c>
      <c r="K861" s="34" t="s">
        <v>1845</v>
      </c>
    </row>
    <row r="862" spans="1:11" ht="15.75" thickBot="1" x14ac:dyDescent="0.3">
      <c r="A862" s="32" t="s">
        <v>851</v>
      </c>
      <c r="B862" s="24" t="s">
        <v>325</v>
      </c>
      <c r="C862" s="26" t="s">
        <v>1142</v>
      </c>
      <c r="D862" s="26">
        <v>4</v>
      </c>
      <c r="E862" s="17" t="s">
        <v>1848</v>
      </c>
      <c r="F862" s="24">
        <v>1773</v>
      </c>
      <c r="G862" s="24"/>
      <c r="H862" s="24"/>
      <c r="I862" s="26" t="s">
        <v>1142</v>
      </c>
      <c r="J862" s="26" t="s">
        <v>1240</v>
      </c>
      <c r="K862" s="34" t="s">
        <v>1849</v>
      </c>
    </row>
    <row r="863" spans="1:11" ht="15.75" thickBot="1" x14ac:dyDescent="0.3">
      <c r="A863" s="32" t="s">
        <v>851</v>
      </c>
      <c r="B863" s="24" t="s">
        <v>325</v>
      </c>
      <c r="C863" s="26" t="s">
        <v>1142</v>
      </c>
      <c r="D863" s="26">
        <v>4</v>
      </c>
      <c r="E863" s="17" t="s">
        <v>1850</v>
      </c>
      <c r="F863" s="24">
        <v>1782</v>
      </c>
      <c r="G863" s="24"/>
      <c r="H863" s="24"/>
      <c r="I863" s="26" t="s">
        <v>1142</v>
      </c>
      <c r="J863" s="26" t="s">
        <v>1240</v>
      </c>
      <c r="K863" s="34" t="s">
        <v>1010</v>
      </c>
    </row>
    <row r="864" spans="1:11" ht="15.75" thickBot="1" x14ac:dyDescent="0.3">
      <c r="A864" s="32" t="s">
        <v>851</v>
      </c>
      <c r="B864" s="24" t="s">
        <v>325</v>
      </c>
      <c r="C864" s="26" t="s">
        <v>1142</v>
      </c>
      <c r="D864" s="26">
        <v>4</v>
      </c>
      <c r="E864" s="17" t="s">
        <v>1851</v>
      </c>
      <c r="F864" s="24">
        <v>1788</v>
      </c>
      <c r="G864" s="24"/>
      <c r="H864" s="24"/>
      <c r="I864" s="26" t="s">
        <v>1142</v>
      </c>
      <c r="J864" s="26" t="s">
        <v>1240</v>
      </c>
      <c r="K864" s="34" t="s">
        <v>1010</v>
      </c>
    </row>
    <row r="865" spans="1:11" ht="15.75" thickBot="1" x14ac:dyDescent="0.3">
      <c r="A865" s="32" t="s">
        <v>851</v>
      </c>
      <c r="B865" s="24" t="s">
        <v>325</v>
      </c>
      <c r="C865" s="26" t="s">
        <v>1142</v>
      </c>
      <c r="D865" s="26">
        <v>4</v>
      </c>
      <c r="E865" s="17" t="s">
        <v>1852</v>
      </c>
      <c r="F865" s="24">
        <v>1879</v>
      </c>
      <c r="G865" s="24"/>
      <c r="H865" s="24"/>
      <c r="I865" s="26" t="s">
        <v>1142</v>
      </c>
      <c r="J865" s="26" t="s">
        <v>1240</v>
      </c>
      <c r="K865" s="34" t="s">
        <v>1847</v>
      </c>
    </row>
    <row r="866" spans="1:11" ht="15.75" thickBot="1" x14ac:dyDescent="0.3">
      <c r="A866" s="32" t="s">
        <v>851</v>
      </c>
      <c r="B866" s="24" t="s">
        <v>325</v>
      </c>
      <c r="C866" s="26" t="s">
        <v>1142</v>
      </c>
      <c r="D866" s="26">
        <v>4</v>
      </c>
      <c r="E866" s="17" t="s">
        <v>1853</v>
      </c>
      <c r="F866" s="24">
        <v>6947</v>
      </c>
      <c r="G866" s="24"/>
      <c r="H866" s="24"/>
      <c r="I866" s="26" t="s">
        <v>1142</v>
      </c>
      <c r="J866" s="26" t="s">
        <v>1844</v>
      </c>
      <c r="K866" s="34" t="s">
        <v>1854</v>
      </c>
    </row>
    <row r="867" spans="1:11" ht="15.75" thickBot="1" x14ac:dyDescent="0.3">
      <c r="A867" s="32" t="s">
        <v>851</v>
      </c>
      <c r="B867" s="24" t="s">
        <v>325</v>
      </c>
      <c r="C867" s="26" t="s">
        <v>1142</v>
      </c>
      <c r="D867" s="26">
        <v>4</v>
      </c>
      <c r="E867" s="17" t="s">
        <v>1855</v>
      </c>
      <c r="F867" s="24">
        <v>1764</v>
      </c>
      <c r="G867" s="24"/>
      <c r="H867" s="24"/>
      <c r="I867" s="26" t="s">
        <v>1142</v>
      </c>
      <c r="J867" s="26" t="s">
        <v>1844</v>
      </c>
      <c r="K867" s="34" t="s">
        <v>1854</v>
      </c>
    </row>
    <row r="868" spans="1:11" ht="15.75" thickBot="1" x14ac:dyDescent="0.3">
      <c r="A868" s="32" t="s">
        <v>851</v>
      </c>
      <c r="B868" s="24" t="s">
        <v>325</v>
      </c>
      <c r="C868" s="26" t="s">
        <v>1142</v>
      </c>
      <c r="D868" s="26">
        <v>4</v>
      </c>
      <c r="E868" s="17" t="s">
        <v>1856</v>
      </c>
      <c r="F868" s="24">
        <v>1898</v>
      </c>
      <c r="G868" s="24"/>
      <c r="H868" s="24"/>
      <c r="I868" s="26" t="s">
        <v>1142</v>
      </c>
      <c r="J868" s="26" t="s">
        <v>1844</v>
      </c>
      <c r="K868" s="34" t="s">
        <v>1854</v>
      </c>
    </row>
    <row r="869" spans="1:11" ht="15.75" thickBot="1" x14ac:dyDescent="0.3">
      <c r="A869" s="32" t="s">
        <v>851</v>
      </c>
      <c r="B869" s="24" t="s">
        <v>325</v>
      </c>
      <c r="C869" s="26" t="s">
        <v>1142</v>
      </c>
      <c r="D869" s="26">
        <v>4</v>
      </c>
      <c r="E869" s="17" t="s">
        <v>1857</v>
      </c>
      <c r="F869" s="24">
        <v>1896</v>
      </c>
      <c r="G869" s="24"/>
      <c r="H869" s="24"/>
      <c r="I869" s="26" t="s">
        <v>1142</v>
      </c>
      <c r="J869" s="26" t="s">
        <v>1240</v>
      </c>
      <c r="K869" s="34" t="s">
        <v>1732</v>
      </c>
    </row>
    <row r="870" spans="1:11" ht="15.75" thickBot="1" x14ac:dyDescent="0.3">
      <c r="A870" s="32" t="s">
        <v>851</v>
      </c>
      <c r="B870" s="24" t="s">
        <v>325</v>
      </c>
      <c r="C870" s="26" t="s">
        <v>1142</v>
      </c>
      <c r="D870" s="26">
        <v>4</v>
      </c>
      <c r="E870" s="17" t="s">
        <v>1858</v>
      </c>
      <c r="F870" s="24">
        <v>1756</v>
      </c>
      <c r="G870" s="24"/>
      <c r="H870" s="24"/>
      <c r="I870" s="26" t="s">
        <v>1142</v>
      </c>
      <c r="J870" s="26" t="s">
        <v>1844</v>
      </c>
      <c r="K870" s="34" t="s">
        <v>1845</v>
      </c>
    </row>
    <row r="871" spans="1:11" ht="15.75" thickBot="1" x14ac:dyDescent="0.3">
      <c r="A871" s="32" t="s">
        <v>851</v>
      </c>
      <c r="B871" s="24" t="s">
        <v>325</v>
      </c>
      <c r="C871" s="26" t="s">
        <v>1142</v>
      </c>
      <c r="D871" s="26">
        <v>4</v>
      </c>
      <c r="E871" s="17" t="s">
        <v>1859</v>
      </c>
      <c r="F871" s="24">
        <v>1780</v>
      </c>
      <c r="G871" s="24"/>
      <c r="H871" s="24"/>
      <c r="I871" s="26" t="s">
        <v>1142</v>
      </c>
      <c r="J871" s="26" t="s">
        <v>1240</v>
      </c>
      <c r="K871" s="34" t="s">
        <v>1860</v>
      </c>
    </row>
    <row r="872" spans="1:11" ht="15.75" thickBot="1" x14ac:dyDescent="0.3">
      <c r="A872" s="32" t="s">
        <v>851</v>
      </c>
      <c r="B872" s="24" t="s">
        <v>325</v>
      </c>
      <c r="C872" s="26" t="s">
        <v>1142</v>
      </c>
      <c r="D872" s="26">
        <v>4</v>
      </c>
      <c r="E872" s="17" t="s">
        <v>1861</v>
      </c>
      <c r="F872" s="24">
        <v>1825</v>
      </c>
      <c r="G872" s="24"/>
      <c r="H872" s="24"/>
      <c r="I872" s="26" t="s">
        <v>1142</v>
      </c>
      <c r="J872" s="26" t="s">
        <v>1844</v>
      </c>
      <c r="K872" s="34" t="s">
        <v>1845</v>
      </c>
    </row>
    <row r="873" spans="1:11" ht="15.75" thickBot="1" x14ac:dyDescent="0.3">
      <c r="A873" s="32" t="s">
        <v>851</v>
      </c>
      <c r="B873" s="24" t="s">
        <v>325</v>
      </c>
      <c r="C873" s="26" t="s">
        <v>1142</v>
      </c>
      <c r="D873" s="26">
        <v>4</v>
      </c>
      <c r="E873" s="17" t="s">
        <v>1862</v>
      </c>
      <c r="F873" s="24">
        <v>1851</v>
      </c>
      <c r="G873" s="24"/>
      <c r="H873" s="24"/>
      <c r="I873" s="26" t="s">
        <v>1142</v>
      </c>
      <c r="J873" s="26" t="s">
        <v>1240</v>
      </c>
      <c r="K873" s="34" t="s">
        <v>1847</v>
      </c>
    </row>
    <row r="874" spans="1:11" ht="15.75" thickBot="1" x14ac:dyDescent="0.3">
      <c r="A874" s="32" t="s">
        <v>851</v>
      </c>
      <c r="B874" s="24" t="s">
        <v>325</v>
      </c>
      <c r="C874" s="26" t="s">
        <v>1142</v>
      </c>
      <c r="D874" s="26">
        <v>4</v>
      </c>
      <c r="E874" s="17" t="s">
        <v>1863</v>
      </c>
      <c r="F874" s="24">
        <v>1911</v>
      </c>
      <c r="G874" s="24"/>
      <c r="H874" s="24"/>
      <c r="I874" s="26" t="s">
        <v>1142</v>
      </c>
      <c r="J874" s="26" t="s">
        <v>1142</v>
      </c>
      <c r="K874" s="34" t="s">
        <v>1864</v>
      </c>
    </row>
    <row r="875" spans="1:11" ht="15.75" thickBot="1" x14ac:dyDescent="0.3">
      <c r="A875" s="32" t="s">
        <v>851</v>
      </c>
      <c r="B875" s="24" t="s">
        <v>325</v>
      </c>
      <c r="C875" s="26" t="s">
        <v>1142</v>
      </c>
      <c r="D875" s="26">
        <v>4</v>
      </c>
      <c r="E875" s="17" t="s">
        <v>1865</v>
      </c>
      <c r="F875" s="24">
        <v>4543</v>
      </c>
      <c r="G875" s="24"/>
      <c r="H875" s="24"/>
      <c r="I875" s="26" t="s">
        <v>1142</v>
      </c>
      <c r="J875" s="26" t="s">
        <v>1240</v>
      </c>
      <c r="K875" s="34" t="s">
        <v>1010</v>
      </c>
    </row>
    <row r="876" spans="1:11" ht="15.75" thickBot="1" x14ac:dyDescent="0.3">
      <c r="A876" s="32" t="s">
        <v>851</v>
      </c>
      <c r="B876" s="24" t="s">
        <v>325</v>
      </c>
      <c r="C876" s="26" t="s">
        <v>1142</v>
      </c>
      <c r="D876" s="26">
        <v>4</v>
      </c>
      <c r="E876" s="17" t="s">
        <v>1616</v>
      </c>
      <c r="F876" s="24">
        <v>1885</v>
      </c>
      <c r="G876" s="24"/>
      <c r="H876" s="24"/>
      <c r="I876" s="26" t="s">
        <v>1142</v>
      </c>
      <c r="J876" s="26" t="s">
        <v>1240</v>
      </c>
      <c r="K876" s="34" t="s">
        <v>1010</v>
      </c>
    </row>
    <row r="877" spans="1:11" ht="15.75" thickBot="1" x14ac:dyDescent="0.3">
      <c r="A877" s="32" t="s">
        <v>851</v>
      </c>
      <c r="B877" s="24" t="s">
        <v>325</v>
      </c>
      <c r="C877" s="26" t="s">
        <v>1142</v>
      </c>
      <c r="D877" s="26">
        <v>4</v>
      </c>
      <c r="E877" s="17" t="s">
        <v>1866</v>
      </c>
      <c r="F877" s="24">
        <v>1774</v>
      </c>
      <c r="G877" s="24"/>
      <c r="H877" s="24"/>
      <c r="I877" s="26" t="s">
        <v>1142</v>
      </c>
      <c r="J877" s="26" t="s">
        <v>1240</v>
      </c>
      <c r="K877" s="34" t="s">
        <v>1849</v>
      </c>
    </row>
    <row r="878" spans="1:11" ht="15.75" thickBot="1" x14ac:dyDescent="0.3">
      <c r="A878" s="32" t="s">
        <v>851</v>
      </c>
      <c r="B878" s="24" t="s">
        <v>325</v>
      </c>
      <c r="C878" s="26" t="s">
        <v>1142</v>
      </c>
      <c r="D878" s="26">
        <v>4</v>
      </c>
      <c r="E878" s="17" t="s">
        <v>1867</v>
      </c>
      <c r="F878" s="24">
        <v>1838</v>
      </c>
      <c r="G878" s="24"/>
      <c r="H878" s="24"/>
      <c r="I878" s="26" t="s">
        <v>1142</v>
      </c>
      <c r="J878" s="26" t="s">
        <v>1844</v>
      </c>
      <c r="K878" s="34" t="s">
        <v>1845</v>
      </c>
    </row>
    <row r="879" spans="1:11" ht="15.75" thickBot="1" x14ac:dyDescent="0.3">
      <c r="A879" s="32" t="s">
        <v>851</v>
      </c>
      <c r="B879" s="24" t="s">
        <v>325</v>
      </c>
      <c r="C879" s="26" t="s">
        <v>1142</v>
      </c>
      <c r="D879" s="26">
        <v>4</v>
      </c>
      <c r="E879" s="17" t="s">
        <v>1867</v>
      </c>
      <c r="F879" s="24">
        <v>4576</v>
      </c>
      <c r="G879" s="24"/>
      <c r="H879" s="24"/>
      <c r="I879" s="26" t="s">
        <v>1142</v>
      </c>
      <c r="J879" s="26" t="s">
        <v>1844</v>
      </c>
      <c r="K879" s="34" t="s">
        <v>1845</v>
      </c>
    </row>
    <row r="880" spans="1:11" ht="15.75" thickBot="1" x14ac:dyDescent="0.3">
      <c r="A880" s="32" t="s">
        <v>851</v>
      </c>
      <c r="B880" s="24" t="s">
        <v>325</v>
      </c>
      <c r="C880" s="26" t="s">
        <v>1142</v>
      </c>
      <c r="D880" s="26">
        <v>4</v>
      </c>
      <c r="E880" s="17" t="s">
        <v>1868</v>
      </c>
      <c r="F880" s="24">
        <v>1848</v>
      </c>
      <c r="G880" s="24"/>
      <c r="H880" s="24"/>
      <c r="I880" s="26" t="s">
        <v>1142</v>
      </c>
      <c r="J880" s="26" t="s">
        <v>1240</v>
      </c>
      <c r="K880" s="34" t="s">
        <v>1860</v>
      </c>
    </row>
    <row r="881" spans="1:11" ht="15.75" thickBot="1" x14ac:dyDescent="0.3">
      <c r="A881" s="32" t="s">
        <v>851</v>
      </c>
      <c r="B881" s="24" t="s">
        <v>325</v>
      </c>
      <c r="C881" s="26" t="s">
        <v>1142</v>
      </c>
      <c r="D881" s="26">
        <v>4</v>
      </c>
      <c r="E881" s="17" t="s">
        <v>1448</v>
      </c>
      <c r="F881" s="24">
        <v>1873</v>
      </c>
      <c r="G881" s="24"/>
      <c r="H881" s="24"/>
      <c r="I881" s="26" t="s">
        <v>1142</v>
      </c>
      <c r="J881" s="26" t="s">
        <v>1240</v>
      </c>
      <c r="K881" s="34" t="s">
        <v>1732</v>
      </c>
    </row>
    <row r="882" spans="1:11" ht="15.75" thickBot="1" x14ac:dyDescent="0.3">
      <c r="A882" s="32" t="s">
        <v>851</v>
      </c>
      <c r="B882" s="24" t="s">
        <v>325</v>
      </c>
      <c r="C882" s="26" t="s">
        <v>1142</v>
      </c>
      <c r="D882" s="26">
        <v>4</v>
      </c>
      <c r="E882" s="17" t="s">
        <v>1869</v>
      </c>
      <c r="F882" s="24">
        <v>1732</v>
      </c>
      <c r="G882" s="24"/>
      <c r="H882" s="24"/>
      <c r="I882" s="26" t="s">
        <v>1142</v>
      </c>
      <c r="J882" s="26" t="s">
        <v>1240</v>
      </c>
      <c r="K882" s="34" t="s">
        <v>1849</v>
      </c>
    </row>
    <row r="883" spans="1:11" ht="15.75" thickBot="1" x14ac:dyDescent="0.3">
      <c r="A883" s="32" t="s">
        <v>851</v>
      </c>
      <c r="B883" s="24" t="s">
        <v>325</v>
      </c>
      <c r="C883" s="26" t="s">
        <v>1142</v>
      </c>
      <c r="D883" s="26">
        <v>4</v>
      </c>
      <c r="E883" s="17" t="s">
        <v>1870</v>
      </c>
      <c r="F883" s="24">
        <v>1901</v>
      </c>
      <c r="G883" s="24"/>
      <c r="H883" s="24"/>
      <c r="I883" s="26" t="s">
        <v>1142</v>
      </c>
      <c r="J883" s="26" t="s">
        <v>1240</v>
      </c>
      <c r="K883" s="34" t="s">
        <v>1732</v>
      </c>
    </row>
    <row r="884" spans="1:11" ht="15.75" thickBot="1" x14ac:dyDescent="0.3">
      <c r="A884" s="32" t="s">
        <v>851</v>
      </c>
      <c r="B884" s="24" t="s">
        <v>325</v>
      </c>
      <c r="C884" s="26" t="s">
        <v>1142</v>
      </c>
      <c r="D884" s="26">
        <v>4</v>
      </c>
      <c r="E884" s="17" t="s">
        <v>1871</v>
      </c>
      <c r="F884" s="24">
        <v>1886</v>
      </c>
      <c r="G884" s="24"/>
      <c r="H884" s="24"/>
      <c r="I884" s="26" t="s">
        <v>1142</v>
      </c>
      <c r="J884" s="26" t="s">
        <v>1240</v>
      </c>
      <c r="K884" s="34" t="s">
        <v>1732</v>
      </c>
    </row>
    <row r="885" spans="1:11" ht="15.75" thickBot="1" x14ac:dyDescent="0.3">
      <c r="A885" s="32" t="s">
        <v>851</v>
      </c>
      <c r="B885" s="24" t="s">
        <v>325</v>
      </c>
      <c r="C885" s="26" t="s">
        <v>1142</v>
      </c>
      <c r="D885" s="26">
        <v>4</v>
      </c>
      <c r="E885" s="17" t="s">
        <v>1872</v>
      </c>
      <c r="F885" s="24">
        <v>1906</v>
      </c>
      <c r="G885" s="24"/>
      <c r="H885" s="24"/>
      <c r="I885" s="26" t="s">
        <v>1142</v>
      </c>
      <c r="J885" s="26" t="s">
        <v>1844</v>
      </c>
      <c r="K885" s="34" t="s">
        <v>1845</v>
      </c>
    </row>
    <row r="886" spans="1:11" ht="15.75" thickBot="1" x14ac:dyDescent="0.3">
      <c r="A886" s="32" t="s">
        <v>851</v>
      </c>
      <c r="B886" s="24" t="s">
        <v>325</v>
      </c>
      <c r="C886" s="26" t="s">
        <v>1142</v>
      </c>
      <c r="D886" s="26">
        <v>5</v>
      </c>
      <c r="E886" s="17" t="s">
        <v>1873</v>
      </c>
      <c r="F886" s="24">
        <v>1846</v>
      </c>
      <c r="G886" s="24"/>
      <c r="H886" s="24"/>
      <c r="I886" s="26" t="s">
        <v>1142</v>
      </c>
      <c r="J886" s="26" t="s">
        <v>1874</v>
      </c>
      <c r="K886" s="34" t="s">
        <v>1874</v>
      </c>
    </row>
    <row r="887" spans="1:11" ht="15.75" thickBot="1" x14ac:dyDescent="0.3">
      <c r="A887" s="32" t="s">
        <v>851</v>
      </c>
      <c r="B887" s="24" t="s">
        <v>325</v>
      </c>
      <c r="C887" s="26" t="s">
        <v>1142</v>
      </c>
      <c r="D887" s="26">
        <v>5</v>
      </c>
      <c r="E887" s="17" t="s">
        <v>1873</v>
      </c>
      <c r="F887" s="24">
        <v>4544</v>
      </c>
      <c r="G887" s="24"/>
      <c r="H887" s="24"/>
      <c r="I887" s="26" t="s">
        <v>1142</v>
      </c>
      <c r="J887" s="26" t="s">
        <v>1874</v>
      </c>
      <c r="K887" s="34" t="s">
        <v>1874</v>
      </c>
    </row>
    <row r="888" spans="1:11" ht="15.75" thickBot="1" x14ac:dyDescent="0.3">
      <c r="A888" s="32" t="s">
        <v>851</v>
      </c>
      <c r="B888" s="24" t="s">
        <v>325</v>
      </c>
      <c r="C888" s="26" t="s">
        <v>1142</v>
      </c>
      <c r="D888" s="26">
        <v>5</v>
      </c>
      <c r="E888" s="17" t="s">
        <v>1875</v>
      </c>
      <c r="F888" s="24">
        <v>1845</v>
      </c>
      <c r="G888" s="24"/>
      <c r="H888" s="24"/>
      <c r="I888" s="26" t="s">
        <v>1142</v>
      </c>
      <c r="J888" s="26" t="s">
        <v>1874</v>
      </c>
      <c r="K888" s="34" t="s">
        <v>1874</v>
      </c>
    </row>
    <row r="889" spans="1:11" ht="15.75" thickBot="1" x14ac:dyDescent="0.3">
      <c r="A889" s="32" t="s">
        <v>851</v>
      </c>
      <c r="B889" s="24" t="s">
        <v>325</v>
      </c>
      <c r="C889" s="26" t="s">
        <v>1142</v>
      </c>
      <c r="D889" s="26">
        <v>5</v>
      </c>
      <c r="E889" s="17" t="s">
        <v>1876</v>
      </c>
      <c r="F889" s="24">
        <v>1860</v>
      </c>
      <c r="G889" s="24"/>
      <c r="H889" s="24"/>
      <c r="I889" s="26" t="s">
        <v>1142</v>
      </c>
      <c r="J889" s="26" t="s">
        <v>1874</v>
      </c>
      <c r="K889" s="34" t="s">
        <v>1877</v>
      </c>
    </row>
    <row r="890" spans="1:11" ht="15.75" thickBot="1" x14ac:dyDescent="0.3">
      <c r="A890" s="32" t="s">
        <v>851</v>
      </c>
      <c r="B890" s="24" t="s">
        <v>325</v>
      </c>
      <c r="C890" s="26" t="s">
        <v>1142</v>
      </c>
      <c r="D890" s="26">
        <v>5</v>
      </c>
      <c r="E890" s="17" t="s">
        <v>1520</v>
      </c>
      <c r="F890" s="24">
        <v>1847</v>
      </c>
      <c r="G890" s="24"/>
      <c r="H890" s="24"/>
      <c r="I890" s="26" t="s">
        <v>1142</v>
      </c>
      <c r="J890" s="26" t="s">
        <v>1874</v>
      </c>
      <c r="K890" s="34" t="s">
        <v>1874</v>
      </c>
    </row>
    <row r="891" spans="1:11" ht="15.75" thickBot="1" x14ac:dyDescent="0.3">
      <c r="A891" s="32" t="s">
        <v>851</v>
      </c>
      <c r="B891" s="24" t="s">
        <v>325</v>
      </c>
      <c r="C891" s="26" t="s">
        <v>1142</v>
      </c>
      <c r="D891" s="26">
        <v>5</v>
      </c>
      <c r="E891" s="17" t="s">
        <v>1878</v>
      </c>
      <c r="F891" s="24">
        <v>1770</v>
      </c>
      <c r="G891" s="24"/>
      <c r="H891" s="24"/>
      <c r="I891" s="26" t="s">
        <v>1142</v>
      </c>
      <c r="J891" s="26" t="s">
        <v>1844</v>
      </c>
      <c r="K891" s="34" t="s">
        <v>1879</v>
      </c>
    </row>
    <row r="892" spans="1:11" ht="15.75" thickBot="1" x14ac:dyDescent="0.3">
      <c r="A892" s="32" t="s">
        <v>851</v>
      </c>
      <c r="B892" s="24" t="s">
        <v>325</v>
      </c>
      <c r="C892" s="26" t="s">
        <v>1142</v>
      </c>
      <c r="D892" s="26">
        <v>5</v>
      </c>
      <c r="E892" s="17" t="s">
        <v>1878</v>
      </c>
      <c r="F892" s="24">
        <v>4561</v>
      </c>
      <c r="G892" s="24"/>
      <c r="H892" s="24"/>
      <c r="I892" s="26" t="s">
        <v>1142</v>
      </c>
      <c r="J892" s="26" t="s">
        <v>1844</v>
      </c>
      <c r="K892" s="34" t="s">
        <v>1879</v>
      </c>
    </row>
    <row r="893" spans="1:11" ht="15.75" thickBot="1" x14ac:dyDescent="0.3">
      <c r="A893" s="32" t="s">
        <v>851</v>
      </c>
      <c r="B893" s="24" t="s">
        <v>325</v>
      </c>
      <c r="C893" s="26" t="s">
        <v>1142</v>
      </c>
      <c r="D893" s="26">
        <v>5</v>
      </c>
      <c r="E893" s="17" t="s">
        <v>1880</v>
      </c>
      <c r="F893" s="24">
        <v>1822</v>
      </c>
      <c r="G893" s="24"/>
      <c r="H893" s="24"/>
      <c r="I893" s="26" t="s">
        <v>1142</v>
      </c>
      <c r="J893" s="26" t="s">
        <v>1874</v>
      </c>
      <c r="K893" s="34" t="s">
        <v>1877</v>
      </c>
    </row>
    <row r="894" spans="1:11" ht="15.75" thickBot="1" x14ac:dyDescent="0.3">
      <c r="A894" s="32" t="s">
        <v>851</v>
      </c>
      <c r="B894" s="24" t="s">
        <v>325</v>
      </c>
      <c r="C894" s="26" t="s">
        <v>1142</v>
      </c>
      <c r="D894" s="26">
        <v>5</v>
      </c>
      <c r="E894" s="17" t="s">
        <v>1881</v>
      </c>
      <c r="F894" s="24">
        <v>1899</v>
      </c>
      <c r="G894" s="24"/>
      <c r="H894" s="24"/>
      <c r="I894" s="26" t="s">
        <v>1142</v>
      </c>
      <c r="J894" s="26" t="s">
        <v>1874</v>
      </c>
      <c r="K894" s="34" t="s">
        <v>1877</v>
      </c>
    </row>
    <row r="895" spans="1:11" ht="15.75" thickBot="1" x14ac:dyDescent="0.3">
      <c r="A895" s="32" t="s">
        <v>851</v>
      </c>
      <c r="B895" s="24" t="s">
        <v>325</v>
      </c>
      <c r="C895" s="26" t="s">
        <v>1142</v>
      </c>
      <c r="D895" s="26">
        <v>5</v>
      </c>
      <c r="E895" s="17" t="s">
        <v>1882</v>
      </c>
      <c r="F895" s="24">
        <v>1752</v>
      </c>
      <c r="G895" s="24"/>
      <c r="H895" s="24"/>
      <c r="I895" s="26" t="s">
        <v>1142</v>
      </c>
      <c r="J895" s="26" t="s">
        <v>1874</v>
      </c>
      <c r="K895" s="34" t="s">
        <v>1883</v>
      </c>
    </row>
    <row r="896" spans="1:11" ht="15.75" thickBot="1" x14ac:dyDescent="0.3">
      <c r="A896" s="32" t="s">
        <v>851</v>
      </c>
      <c r="B896" s="24" t="s">
        <v>325</v>
      </c>
      <c r="C896" s="26" t="s">
        <v>1142</v>
      </c>
      <c r="D896" s="26">
        <v>5</v>
      </c>
      <c r="E896" s="17" t="s">
        <v>1882</v>
      </c>
      <c r="F896" s="24">
        <v>4565</v>
      </c>
      <c r="G896" s="24"/>
      <c r="H896" s="24"/>
      <c r="I896" s="26" t="s">
        <v>1142</v>
      </c>
      <c r="J896" s="26" t="s">
        <v>1874</v>
      </c>
      <c r="K896" s="34" t="s">
        <v>1883</v>
      </c>
    </row>
    <row r="897" spans="1:11" ht="15.75" thickBot="1" x14ac:dyDescent="0.3">
      <c r="A897" s="32" t="s">
        <v>851</v>
      </c>
      <c r="B897" s="24" t="s">
        <v>325</v>
      </c>
      <c r="C897" s="26" t="s">
        <v>1142</v>
      </c>
      <c r="D897" s="26">
        <v>5</v>
      </c>
      <c r="E897" s="17" t="s">
        <v>1884</v>
      </c>
      <c r="F897" s="24">
        <v>1754</v>
      </c>
      <c r="G897" s="24"/>
      <c r="H897" s="24"/>
      <c r="I897" s="26" t="s">
        <v>1142</v>
      </c>
      <c r="J897" s="26" t="s">
        <v>1874</v>
      </c>
      <c r="K897" s="34" t="s">
        <v>1883</v>
      </c>
    </row>
    <row r="898" spans="1:11" ht="15.75" thickBot="1" x14ac:dyDescent="0.3">
      <c r="A898" s="32" t="s">
        <v>851</v>
      </c>
      <c r="B898" s="24" t="s">
        <v>325</v>
      </c>
      <c r="C898" s="26" t="s">
        <v>1142</v>
      </c>
      <c r="D898" s="26">
        <v>5</v>
      </c>
      <c r="E898" s="17" t="s">
        <v>1885</v>
      </c>
      <c r="F898" s="24">
        <v>1755</v>
      </c>
      <c r="G898" s="24"/>
      <c r="H898" s="24"/>
      <c r="I898" s="26" t="s">
        <v>1142</v>
      </c>
      <c r="J898" s="26" t="s">
        <v>1874</v>
      </c>
      <c r="K898" s="34" t="s">
        <v>1874</v>
      </c>
    </row>
    <row r="899" spans="1:11" ht="15.75" thickBot="1" x14ac:dyDescent="0.3">
      <c r="A899" s="32" t="s">
        <v>851</v>
      </c>
      <c r="B899" s="24" t="s">
        <v>325</v>
      </c>
      <c r="C899" s="26" t="s">
        <v>1142</v>
      </c>
      <c r="D899" s="26">
        <v>6</v>
      </c>
      <c r="E899" s="17" t="s">
        <v>1886</v>
      </c>
      <c r="F899" s="24">
        <v>1894</v>
      </c>
      <c r="G899" s="24"/>
      <c r="H899" s="24"/>
      <c r="I899" s="26" t="s">
        <v>1142</v>
      </c>
      <c r="J899" s="26" t="s">
        <v>1242</v>
      </c>
      <c r="K899" s="34" t="s">
        <v>1801</v>
      </c>
    </row>
    <row r="900" spans="1:11" ht="15.75" thickBot="1" x14ac:dyDescent="0.3">
      <c r="A900" s="32" t="s">
        <v>851</v>
      </c>
      <c r="B900" s="24" t="s">
        <v>325</v>
      </c>
      <c r="C900" s="26" t="s">
        <v>1142</v>
      </c>
      <c r="D900" s="26">
        <v>6</v>
      </c>
      <c r="E900" s="17" t="s">
        <v>1887</v>
      </c>
      <c r="F900" s="24">
        <v>1917</v>
      </c>
      <c r="G900" s="24"/>
      <c r="H900" s="24"/>
      <c r="I900" s="26" t="s">
        <v>1142</v>
      </c>
      <c r="J900" s="26" t="s">
        <v>1242</v>
      </c>
      <c r="K900" s="34" t="s">
        <v>1888</v>
      </c>
    </row>
    <row r="901" spans="1:11" ht="15.75" thickBot="1" x14ac:dyDescent="0.3">
      <c r="A901" s="32" t="s">
        <v>851</v>
      </c>
      <c r="B901" s="24" t="s">
        <v>325</v>
      </c>
      <c r="C901" s="26" t="s">
        <v>1142</v>
      </c>
      <c r="D901" s="26">
        <v>6</v>
      </c>
      <c r="E901" s="17" t="s">
        <v>1889</v>
      </c>
      <c r="F901" s="24">
        <v>1726</v>
      </c>
      <c r="G901" s="24"/>
      <c r="H901" s="24"/>
      <c r="I901" s="26" t="s">
        <v>1142</v>
      </c>
      <c r="J901" s="26" t="s">
        <v>1242</v>
      </c>
      <c r="K901" s="34" t="s">
        <v>1888</v>
      </c>
    </row>
    <row r="902" spans="1:11" ht="15.75" thickBot="1" x14ac:dyDescent="0.3">
      <c r="A902" s="32" t="s">
        <v>851</v>
      </c>
      <c r="B902" s="24" t="s">
        <v>325</v>
      </c>
      <c r="C902" s="26" t="s">
        <v>1142</v>
      </c>
      <c r="D902" s="26">
        <v>6</v>
      </c>
      <c r="E902" s="17" t="s">
        <v>1890</v>
      </c>
      <c r="F902" s="24">
        <v>1740</v>
      </c>
      <c r="G902" s="24"/>
      <c r="H902" s="24"/>
      <c r="I902" s="26" t="s">
        <v>1142</v>
      </c>
      <c r="J902" s="26" t="s">
        <v>1242</v>
      </c>
      <c r="K902" s="34" t="s">
        <v>1331</v>
      </c>
    </row>
    <row r="903" spans="1:11" ht="15.75" thickBot="1" x14ac:dyDescent="0.3">
      <c r="A903" s="32" t="s">
        <v>851</v>
      </c>
      <c r="B903" s="24" t="s">
        <v>325</v>
      </c>
      <c r="C903" s="26" t="s">
        <v>1142</v>
      </c>
      <c r="D903" s="26">
        <v>6</v>
      </c>
      <c r="E903" s="17" t="s">
        <v>1891</v>
      </c>
      <c r="F903" s="24">
        <v>1890</v>
      </c>
      <c r="G903" s="24"/>
      <c r="H903" s="24"/>
      <c r="I903" s="26" t="s">
        <v>1142</v>
      </c>
      <c r="J903" s="26" t="s">
        <v>1242</v>
      </c>
      <c r="K903" s="34" t="s">
        <v>1010</v>
      </c>
    </row>
    <row r="904" spans="1:11" ht="15.75" thickBot="1" x14ac:dyDescent="0.3">
      <c r="A904" s="32" t="s">
        <v>851</v>
      </c>
      <c r="B904" s="24" t="s">
        <v>325</v>
      </c>
      <c r="C904" s="26" t="s">
        <v>1142</v>
      </c>
      <c r="D904" s="26">
        <v>6</v>
      </c>
      <c r="E904" s="17" t="s">
        <v>1892</v>
      </c>
      <c r="F904" s="24">
        <v>4542</v>
      </c>
      <c r="G904" s="24"/>
      <c r="H904" s="24"/>
      <c r="I904" s="26" t="s">
        <v>1142</v>
      </c>
      <c r="J904" s="26" t="s">
        <v>1242</v>
      </c>
      <c r="K904" s="34" t="s">
        <v>1243</v>
      </c>
    </row>
    <row r="905" spans="1:11" ht="15.75" thickBot="1" x14ac:dyDescent="0.3">
      <c r="A905" s="32" t="s">
        <v>851</v>
      </c>
      <c r="B905" s="24" t="s">
        <v>325</v>
      </c>
      <c r="C905" s="26" t="s">
        <v>1142</v>
      </c>
      <c r="D905" s="26">
        <v>6</v>
      </c>
      <c r="E905" s="17" t="s">
        <v>1893</v>
      </c>
      <c r="F905" s="24">
        <v>1913</v>
      </c>
      <c r="G905" s="24"/>
      <c r="H905" s="24"/>
      <c r="I905" s="26" t="s">
        <v>1142</v>
      </c>
      <c r="J905" s="26" t="s">
        <v>1242</v>
      </c>
      <c r="K905" s="34" t="s">
        <v>1243</v>
      </c>
    </row>
    <row r="906" spans="1:11" ht="15.75" thickBot="1" x14ac:dyDescent="0.3">
      <c r="A906" s="32" t="s">
        <v>851</v>
      </c>
      <c r="B906" s="24" t="s">
        <v>325</v>
      </c>
      <c r="C906" s="26" t="s">
        <v>1142</v>
      </c>
      <c r="D906" s="26">
        <v>6</v>
      </c>
      <c r="E906" s="17" t="s">
        <v>1894</v>
      </c>
      <c r="F906" s="24">
        <v>1891</v>
      </c>
      <c r="G906" s="24"/>
      <c r="H906" s="24"/>
      <c r="I906" s="26" t="s">
        <v>1142</v>
      </c>
      <c r="J906" s="26" t="s">
        <v>1242</v>
      </c>
      <c r="K906" s="34" t="s">
        <v>1283</v>
      </c>
    </row>
    <row r="907" spans="1:11" ht="15.75" thickBot="1" x14ac:dyDescent="0.3">
      <c r="A907" s="32" t="s">
        <v>851</v>
      </c>
      <c r="B907" s="24" t="s">
        <v>325</v>
      </c>
      <c r="C907" s="26" t="s">
        <v>1142</v>
      </c>
      <c r="D907" s="26">
        <v>6</v>
      </c>
      <c r="E907" s="17" t="s">
        <v>1895</v>
      </c>
      <c r="F907" s="24">
        <v>1776</v>
      </c>
      <c r="G907" s="24"/>
      <c r="H907" s="24"/>
      <c r="I907" s="26" t="s">
        <v>1142</v>
      </c>
      <c r="J907" s="26" t="s">
        <v>1242</v>
      </c>
      <c r="K907" s="34" t="s">
        <v>1331</v>
      </c>
    </row>
    <row r="908" spans="1:11" ht="15.75" thickBot="1" x14ac:dyDescent="0.3">
      <c r="A908" s="32" t="s">
        <v>851</v>
      </c>
      <c r="B908" s="24" t="s">
        <v>325</v>
      </c>
      <c r="C908" s="26" t="s">
        <v>1142</v>
      </c>
      <c r="D908" s="26">
        <v>6</v>
      </c>
      <c r="E908" s="17" t="s">
        <v>1896</v>
      </c>
      <c r="F908" s="24">
        <v>1753</v>
      </c>
      <c r="G908" s="24"/>
      <c r="H908" s="24"/>
      <c r="I908" s="26" t="s">
        <v>1142</v>
      </c>
      <c r="J908" s="26" t="s">
        <v>1242</v>
      </c>
      <c r="K908" s="34" t="s">
        <v>1801</v>
      </c>
    </row>
    <row r="909" spans="1:11" ht="15.75" thickBot="1" x14ac:dyDescent="0.3">
      <c r="A909" s="32" t="s">
        <v>851</v>
      </c>
      <c r="B909" s="24" t="s">
        <v>325</v>
      </c>
      <c r="C909" s="26" t="s">
        <v>1142</v>
      </c>
      <c r="D909" s="26">
        <v>6</v>
      </c>
      <c r="E909" s="17" t="s">
        <v>1897</v>
      </c>
      <c r="F909" s="24">
        <v>1880</v>
      </c>
      <c r="G909" s="24"/>
      <c r="H909" s="24"/>
      <c r="I909" s="26" t="s">
        <v>1142</v>
      </c>
      <c r="J909" s="26" t="s">
        <v>1242</v>
      </c>
      <c r="K909" s="34" t="s">
        <v>1286</v>
      </c>
    </row>
    <row r="910" spans="1:11" ht="15.75" thickBot="1" x14ac:dyDescent="0.3">
      <c r="A910" s="32" t="s">
        <v>851</v>
      </c>
      <c r="B910" s="24" t="s">
        <v>325</v>
      </c>
      <c r="C910" s="26" t="s">
        <v>1142</v>
      </c>
      <c r="D910" s="26">
        <v>6</v>
      </c>
      <c r="E910" s="17" t="s">
        <v>1898</v>
      </c>
      <c r="F910" s="24">
        <v>1787</v>
      </c>
      <c r="G910" s="24"/>
      <c r="H910" s="24"/>
      <c r="I910" s="26" t="s">
        <v>1142</v>
      </c>
      <c r="J910" s="26" t="s">
        <v>1242</v>
      </c>
      <c r="K910" s="34" t="s">
        <v>1801</v>
      </c>
    </row>
    <row r="911" spans="1:11" ht="15.75" thickBot="1" x14ac:dyDescent="0.3">
      <c r="A911" s="32" t="s">
        <v>851</v>
      </c>
      <c r="B911" s="24" t="s">
        <v>325</v>
      </c>
      <c r="C911" s="26" t="s">
        <v>1142</v>
      </c>
      <c r="D911" s="26">
        <v>6</v>
      </c>
      <c r="E911" s="17" t="s">
        <v>1899</v>
      </c>
      <c r="F911" s="24">
        <v>1921</v>
      </c>
      <c r="G911" s="24"/>
      <c r="H911" s="24"/>
      <c r="I911" s="26" t="s">
        <v>1142</v>
      </c>
      <c r="J911" s="26" t="s">
        <v>1242</v>
      </c>
      <c r="K911" s="34" t="s">
        <v>1010</v>
      </c>
    </row>
    <row r="912" spans="1:11" ht="15.75" thickBot="1" x14ac:dyDescent="0.3">
      <c r="A912" s="32" t="s">
        <v>851</v>
      </c>
      <c r="B912" s="24" t="s">
        <v>325</v>
      </c>
      <c r="C912" s="26" t="s">
        <v>1142</v>
      </c>
      <c r="D912" s="26">
        <v>6</v>
      </c>
      <c r="E912" s="17" t="s">
        <v>1900</v>
      </c>
      <c r="F912" s="24">
        <v>1866</v>
      </c>
      <c r="G912" s="24"/>
      <c r="H912" s="24"/>
      <c r="I912" s="26" t="s">
        <v>1142</v>
      </c>
      <c r="J912" s="26" t="s">
        <v>1242</v>
      </c>
      <c r="K912" s="34" t="s">
        <v>1331</v>
      </c>
    </row>
    <row r="913" spans="1:11" ht="15.75" thickBot="1" x14ac:dyDescent="0.3">
      <c r="A913" s="32" t="s">
        <v>851</v>
      </c>
      <c r="B913" s="24" t="s">
        <v>325</v>
      </c>
      <c r="C913" s="26" t="s">
        <v>1142</v>
      </c>
      <c r="D913" s="26">
        <v>6</v>
      </c>
      <c r="E913" s="17" t="s">
        <v>1901</v>
      </c>
      <c r="F913" s="24">
        <v>1871</v>
      </c>
      <c r="G913" s="24"/>
      <c r="H913" s="24"/>
      <c r="I913" s="26" t="s">
        <v>1142</v>
      </c>
      <c r="J913" s="26" t="s">
        <v>1242</v>
      </c>
      <c r="K913" s="34" t="s">
        <v>1888</v>
      </c>
    </row>
    <row r="914" spans="1:11" ht="15.75" thickBot="1" x14ac:dyDescent="0.3">
      <c r="A914" s="32" t="s">
        <v>851</v>
      </c>
      <c r="B914" s="24" t="s">
        <v>325</v>
      </c>
      <c r="C914" s="26" t="s">
        <v>1142</v>
      </c>
      <c r="D914" s="26">
        <v>6</v>
      </c>
      <c r="E914" s="17" t="s">
        <v>976</v>
      </c>
      <c r="F914" s="24">
        <v>1738</v>
      </c>
      <c r="G914" s="24"/>
      <c r="H914" s="24"/>
      <c r="I914" s="26" t="s">
        <v>1142</v>
      </c>
      <c r="J914" s="26" t="s">
        <v>1242</v>
      </c>
      <c r="K914" s="34" t="s">
        <v>1331</v>
      </c>
    </row>
    <row r="915" spans="1:11" ht="15.75" thickBot="1" x14ac:dyDescent="0.3">
      <c r="A915" s="32" t="s">
        <v>851</v>
      </c>
      <c r="B915" s="24" t="s">
        <v>325</v>
      </c>
      <c r="C915" s="26" t="s">
        <v>1142</v>
      </c>
      <c r="D915" s="26">
        <v>6</v>
      </c>
      <c r="E915" s="17" t="s">
        <v>915</v>
      </c>
      <c r="F915" s="24">
        <v>1767</v>
      </c>
      <c r="G915" s="24"/>
      <c r="H915" s="24"/>
      <c r="I915" s="26" t="s">
        <v>1142</v>
      </c>
      <c r="J915" s="26" t="s">
        <v>1242</v>
      </c>
      <c r="K915" s="34" t="s">
        <v>1010</v>
      </c>
    </row>
    <row r="916" spans="1:11" ht="15.75" thickBot="1" x14ac:dyDescent="0.3">
      <c r="A916" s="32" t="s">
        <v>851</v>
      </c>
      <c r="B916" s="24" t="s">
        <v>325</v>
      </c>
      <c r="C916" s="26" t="s">
        <v>1142</v>
      </c>
      <c r="D916" s="26">
        <v>6</v>
      </c>
      <c r="E916" s="17" t="s">
        <v>1902</v>
      </c>
      <c r="F916" s="24">
        <v>1900</v>
      </c>
      <c r="G916" s="24"/>
      <c r="H916" s="24"/>
      <c r="I916" s="26" t="s">
        <v>1142</v>
      </c>
      <c r="J916" s="26" t="s">
        <v>1242</v>
      </c>
      <c r="K916" s="34" t="s">
        <v>1888</v>
      </c>
    </row>
    <row r="917" spans="1:11" ht="15.75" thickBot="1" x14ac:dyDescent="0.3">
      <c r="A917" s="32" t="s">
        <v>851</v>
      </c>
      <c r="B917" s="24" t="s">
        <v>325</v>
      </c>
      <c r="C917" s="26" t="s">
        <v>1142</v>
      </c>
      <c r="D917" s="26">
        <v>6</v>
      </c>
      <c r="E917" s="17" t="s">
        <v>1903</v>
      </c>
      <c r="F917" s="24">
        <v>1728</v>
      </c>
      <c r="G917" s="24"/>
      <c r="H917" s="24"/>
      <c r="I917" s="26" t="s">
        <v>1142</v>
      </c>
      <c r="J917" s="26" t="s">
        <v>1242</v>
      </c>
      <c r="K917" s="34" t="s">
        <v>1286</v>
      </c>
    </row>
    <row r="918" spans="1:11" ht="15.75" thickBot="1" x14ac:dyDescent="0.3">
      <c r="A918" s="32" t="s">
        <v>851</v>
      </c>
      <c r="B918" s="24" t="s">
        <v>325</v>
      </c>
      <c r="C918" s="26" t="s">
        <v>1142</v>
      </c>
      <c r="D918" s="26">
        <v>6</v>
      </c>
      <c r="E918" s="17" t="s">
        <v>1903</v>
      </c>
      <c r="F918" s="24">
        <v>4584</v>
      </c>
      <c r="G918" s="24"/>
      <c r="H918" s="24"/>
      <c r="I918" s="26" t="s">
        <v>1142</v>
      </c>
      <c r="J918" s="26" t="s">
        <v>1242</v>
      </c>
      <c r="K918" s="34" t="s">
        <v>1286</v>
      </c>
    </row>
    <row r="919" spans="1:11" ht="15.75" thickBot="1" x14ac:dyDescent="0.3">
      <c r="A919" s="32" t="s">
        <v>851</v>
      </c>
      <c r="B919" s="24" t="s">
        <v>325</v>
      </c>
      <c r="C919" s="26" t="s">
        <v>1142</v>
      </c>
      <c r="D919" s="26">
        <v>6</v>
      </c>
      <c r="E919" s="17" t="s">
        <v>1904</v>
      </c>
      <c r="F919" s="24">
        <v>1783</v>
      </c>
      <c r="G919" s="24"/>
      <c r="H919" s="24"/>
      <c r="I919" s="26" t="s">
        <v>1142</v>
      </c>
      <c r="J919" s="26" t="s">
        <v>1242</v>
      </c>
      <c r="K919" s="34" t="s">
        <v>1010</v>
      </c>
    </row>
    <row r="920" spans="1:11" ht="15.75" thickBot="1" x14ac:dyDescent="0.3">
      <c r="A920" s="32" t="s">
        <v>851</v>
      </c>
      <c r="B920" s="24" t="s">
        <v>325</v>
      </c>
      <c r="C920" s="26" t="s">
        <v>1142</v>
      </c>
      <c r="D920" s="26">
        <v>7</v>
      </c>
      <c r="E920" s="17" t="s">
        <v>1905</v>
      </c>
      <c r="F920" s="24">
        <v>1865</v>
      </c>
      <c r="G920" s="24"/>
      <c r="H920" s="24"/>
      <c r="I920" s="26" t="s">
        <v>1142</v>
      </c>
      <c r="J920" s="26" t="s">
        <v>1142</v>
      </c>
      <c r="K920" s="34" t="s">
        <v>1906</v>
      </c>
    </row>
    <row r="921" spans="1:11" ht="15.75" thickBot="1" x14ac:dyDescent="0.3">
      <c r="A921" s="32" t="s">
        <v>851</v>
      </c>
      <c r="B921" s="24" t="s">
        <v>325</v>
      </c>
      <c r="C921" s="26" t="s">
        <v>1142</v>
      </c>
      <c r="D921" s="26">
        <v>7</v>
      </c>
      <c r="E921" s="17" t="s">
        <v>1907</v>
      </c>
      <c r="F921" s="24">
        <v>1931</v>
      </c>
      <c r="G921" s="24"/>
      <c r="H921" s="24"/>
      <c r="I921" s="26" t="s">
        <v>1142</v>
      </c>
      <c r="J921" s="26" t="s">
        <v>1142</v>
      </c>
      <c r="K921" s="34" t="s">
        <v>1235</v>
      </c>
    </row>
    <row r="922" spans="1:11" ht="15.75" thickBot="1" x14ac:dyDescent="0.3">
      <c r="A922" s="32" t="s">
        <v>851</v>
      </c>
      <c r="B922" s="24" t="s">
        <v>325</v>
      </c>
      <c r="C922" s="26" t="s">
        <v>1142</v>
      </c>
      <c r="D922" s="26">
        <v>7</v>
      </c>
      <c r="E922" s="17" t="s">
        <v>1908</v>
      </c>
      <c r="F922" s="24">
        <v>1933</v>
      </c>
      <c r="G922" s="24"/>
      <c r="H922" s="24"/>
      <c r="I922" s="26" t="s">
        <v>1142</v>
      </c>
      <c r="J922" s="26" t="s">
        <v>1142</v>
      </c>
      <c r="K922" s="34" t="s">
        <v>1245</v>
      </c>
    </row>
    <row r="923" spans="1:11" ht="15.75" thickBot="1" x14ac:dyDescent="0.3">
      <c r="A923" s="32" t="s">
        <v>851</v>
      </c>
      <c r="B923" s="24" t="s">
        <v>325</v>
      </c>
      <c r="C923" s="26" t="s">
        <v>1142</v>
      </c>
      <c r="D923" s="26">
        <v>7</v>
      </c>
      <c r="E923" s="17" t="s">
        <v>1909</v>
      </c>
      <c r="F923" s="24">
        <v>1777</v>
      </c>
      <c r="G923" s="24"/>
      <c r="H923" s="24"/>
      <c r="I923" s="26" t="s">
        <v>1142</v>
      </c>
      <c r="J923" s="26" t="s">
        <v>1142</v>
      </c>
      <c r="K923" s="34" t="s">
        <v>1910</v>
      </c>
    </row>
    <row r="924" spans="1:11" ht="15.75" thickBot="1" x14ac:dyDescent="0.3">
      <c r="A924" s="32" t="s">
        <v>851</v>
      </c>
      <c r="B924" s="24" t="s">
        <v>325</v>
      </c>
      <c r="C924" s="26" t="s">
        <v>1142</v>
      </c>
      <c r="D924" s="26">
        <v>7</v>
      </c>
      <c r="E924" s="17" t="s">
        <v>1911</v>
      </c>
      <c r="F924" s="24">
        <v>1778</v>
      </c>
      <c r="G924" s="24"/>
      <c r="H924" s="24"/>
      <c r="I924" s="26" t="s">
        <v>1142</v>
      </c>
      <c r="J924" s="26" t="s">
        <v>1142</v>
      </c>
      <c r="K924" s="34" t="s">
        <v>1910</v>
      </c>
    </row>
    <row r="925" spans="1:11" ht="15.75" thickBot="1" x14ac:dyDescent="0.3">
      <c r="A925" s="32" t="s">
        <v>851</v>
      </c>
      <c r="B925" s="24" t="s">
        <v>325</v>
      </c>
      <c r="C925" s="26" t="s">
        <v>1142</v>
      </c>
      <c r="D925" s="26">
        <v>7</v>
      </c>
      <c r="E925" s="17" t="s">
        <v>1912</v>
      </c>
      <c r="F925" s="24">
        <v>1779</v>
      </c>
      <c r="G925" s="24"/>
      <c r="H925" s="24"/>
      <c r="I925" s="26" t="s">
        <v>1142</v>
      </c>
      <c r="J925" s="26" t="s">
        <v>1142</v>
      </c>
      <c r="K925" s="34" t="s">
        <v>1906</v>
      </c>
    </row>
    <row r="926" spans="1:11" ht="15.75" thickBot="1" x14ac:dyDescent="0.3">
      <c r="A926" s="32" t="s">
        <v>851</v>
      </c>
      <c r="B926" s="24" t="s">
        <v>325</v>
      </c>
      <c r="C926" s="26" t="s">
        <v>1142</v>
      </c>
      <c r="D926" s="26">
        <v>7</v>
      </c>
      <c r="E926" s="17" t="s">
        <v>1913</v>
      </c>
      <c r="F926" s="24">
        <v>4967</v>
      </c>
      <c r="G926" s="24"/>
      <c r="H926" s="24"/>
      <c r="I926" s="26" t="s">
        <v>1142</v>
      </c>
      <c r="J926" s="26" t="s">
        <v>1142</v>
      </c>
      <c r="K926" s="34" t="s">
        <v>1245</v>
      </c>
    </row>
    <row r="927" spans="1:11" ht="15.75" thickBot="1" x14ac:dyDescent="0.3">
      <c r="A927" s="32" t="s">
        <v>851</v>
      </c>
      <c r="B927" s="24" t="s">
        <v>325</v>
      </c>
      <c r="C927" s="26" t="s">
        <v>1142</v>
      </c>
      <c r="D927" s="26">
        <v>7</v>
      </c>
      <c r="E927" s="17" t="s">
        <v>1914</v>
      </c>
      <c r="F927" s="24">
        <v>1856</v>
      </c>
      <c r="G927" s="24"/>
      <c r="H927" s="24"/>
      <c r="I927" s="26" t="s">
        <v>1142</v>
      </c>
      <c r="J927" s="26" t="s">
        <v>1142</v>
      </c>
      <c r="K927" s="34" t="s">
        <v>1910</v>
      </c>
    </row>
    <row r="928" spans="1:11" ht="15.75" thickBot="1" x14ac:dyDescent="0.3">
      <c r="A928" s="32" t="s">
        <v>851</v>
      </c>
      <c r="B928" s="24" t="s">
        <v>325</v>
      </c>
      <c r="C928" s="26" t="s">
        <v>1142</v>
      </c>
      <c r="D928" s="26">
        <v>7</v>
      </c>
      <c r="E928" s="17" t="s">
        <v>1915</v>
      </c>
      <c r="F928" s="24">
        <v>1831</v>
      </c>
      <c r="G928" s="24"/>
      <c r="H928" s="24"/>
      <c r="I928" s="26" t="s">
        <v>1142</v>
      </c>
      <c r="J928" s="26" t="s">
        <v>1142</v>
      </c>
      <c r="K928" s="34" t="s">
        <v>1906</v>
      </c>
    </row>
    <row r="929" spans="1:11" ht="15.75" thickBot="1" x14ac:dyDescent="0.3">
      <c r="A929" s="32" t="s">
        <v>851</v>
      </c>
      <c r="B929" s="24" t="s">
        <v>325</v>
      </c>
      <c r="C929" s="26" t="s">
        <v>1142</v>
      </c>
      <c r="D929" s="26">
        <v>7</v>
      </c>
      <c r="E929" s="17" t="s">
        <v>1916</v>
      </c>
      <c r="F929" s="24">
        <v>1829</v>
      </c>
      <c r="G929" s="24"/>
      <c r="H929" s="24"/>
      <c r="I929" s="26" t="s">
        <v>1142</v>
      </c>
      <c r="J929" s="26" t="s">
        <v>1142</v>
      </c>
      <c r="K929" s="34" t="s">
        <v>1245</v>
      </c>
    </row>
    <row r="930" spans="1:11" ht="15.75" thickBot="1" x14ac:dyDescent="0.3">
      <c r="A930" s="32" t="s">
        <v>851</v>
      </c>
      <c r="B930" s="24" t="s">
        <v>325</v>
      </c>
      <c r="C930" s="26" t="s">
        <v>1142</v>
      </c>
      <c r="D930" s="26">
        <v>7</v>
      </c>
      <c r="E930" s="17" t="s">
        <v>1917</v>
      </c>
      <c r="F930" s="24">
        <v>1796</v>
      </c>
      <c r="G930" s="24"/>
      <c r="H930" s="24"/>
      <c r="I930" s="26" t="s">
        <v>1142</v>
      </c>
      <c r="J930" s="26" t="s">
        <v>1142</v>
      </c>
      <c r="K930" s="34" t="s">
        <v>1245</v>
      </c>
    </row>
    <row r="931" spans="1:11" ht="15.75" thickBot="1" x14ac:dyDescent="0.3">
      <c r="A931" s="32" t="s">
        <v>851</v>
      </c>
      <c r="B931" s="24" t="s">
        <v>325</v>
      </c>
      <c r="C931" s="26" t="s">
        <v>1142</v>
      </c>
      <c r="D931" s="26">
        <v>7</v>
      </c>
      <c r="E931" s="17" t="s">
        <v>1918</v>
      </c>
      <c r="F931" s="24">
        <v>1807</v>
      </c>
      <c r="G931" s="24"/>
      <c r="H931" s="24"/>
      <c r="I931" s="26" t="s">
        <v>1142</v>
      </c>
      <c r="J931" s="26" t="s">
        <v>1142</v>
      </c>
      <c r="K931" s="34" t="s">
        <v>1245</v>
      </c>
    </row>
    <row r="932" spans="1:11" ht="15.75" thickBot="1" x14ac:dyDescent="0.3">
      <c r="A932" s="32" t="s">
        <v>851</v>
      </c>
      <c r="B932" s="24" t="s">
        <v>325</v>
      </c>
      <c r="C932" s="26" t="s">
        <v>1142</v>
      </c>
      <c r="D932" s="26">
        <v>7</v>
      </c>
      <c r="E932" s="17" t="s">
        <v>1919</v>
      </c>
      <c r="F932" s="24">
        <v>1771</v>
      </c>
      <c r="G932" s="24"/>
      <c r="H932" s="24"/>
      <c r="I932" s="26" t="s">
        <v>1142</v>
      </c>
      <c r="J932" s="26" t="s">
        <v>1142</v>
      </c>
      <c r="K932" s="34" t="s">
        <v>1906</v>
      </c>
    </row>
    <row r="933" spans="1:11" ht="15.75" thickBot="1" x14ac:dyDescent="0.3">
      <c r="A933" s="32" t="s">
        <v>851</v>
      </c>
      <c r="B933" s="24" t="s">
        <v>325</v>
      </c>
      <c r="C933" s="26" t="s">
        <v>1142</v>
      </c>
      <c r="D933" s="26">
        <v>7</v>
      </c>
      <c r="E933" s="17" t="s">
        <v>1920</v>
      </c>
      <c r="F933" s="24">
        <v>1920</v>
      </c>
      <c r="G933" s="24"/>
      <c r="H933" s="24"/>
      <c r="I933" s="26" t="s">
        <v>1142</v>
      </c>
      <c r="J933" s="26" t="s">
        <v>1142</v>
      </c>
      <c r="K933" s="34" t="s">
        <v>1245</v>
      </c>
    </row>
    <row r="934" spans="1:11" ht="15.75" thickBot="1" x14ac:dyDescent="0.3">
      <c r="A934" s="32" t="s">
        <v>851</v>
      </c>
      <c r="B934" s="24" t="s">
        <v>325</v>
      </c>
      <c r="C934" s="26" t="s">
        <v>1142</v>
      </c>
      <c r="D934" s="26">
        <v>7</v>
      </c>
      <c r="E934" s="17" t="s">
        <v>1921</v>
      </c>
      <c r="F934" s="24">
        <v>1855</v>
      </c>
      <c r="G934" s="24"/>
      <c r="H934" s="24"/>
      <c r="I934" s="26" t="s">
        <v>1142</v>
      </c>
      <c r="J934" s="26" t="s">
        <v>1142</v>
      </c>
      <c r="K934" s="34" t="s">
        <v>1910</v>
      </c>
    </row>
    <row r="935" spans="1:11" ht="15.75" thickBot="1" x14ac:dyDescent="0.3">
      <c r="A935" s="32" t="s">
        <v>851</v>
      </c>
      <c r="B935" s="24" t="s">
        <v>325</v>
      </c>
      <c r="C935" s="26" t="s">
        <v>1142</v>
      </c>
      <c r="D935" s="26">
        <v>7</v>
      </c>
      <c r="E935" s="17" t="s">
        <v>945</v>
      </c>
      <c r="F935" s="24">
        <v>1737</v>
      </c>
      <c r="G935" s="24"/>
      <c r="H935" s="24"/>
      <c r="I935" s="26" t="s">
        <v>1142</v>
      </c>
      <c r="J935" s="26" t="s">
        <v>1142</v>
      </c>
      <c r="K935" s="34" t="s">
        <v>1906</v>
      </c>
    </row>
    <row r="936" spans="1:11" ht="15.75" thickBot="1" x14ac:dyDescent="0.3">
      <c r="A936" s="32" t="s">
        <v>851</v>
      </c>
      <c r="B936" s="24" t="s">
        <v>325</v>
      </c>
      <c r="C936" s="26" t="s">
        <v>1142</v>
      </c>
      <c r="D936" s="26">
        <v>7</v>
      </c>
      <c r="E936" s="17" t="s">
        <v>1922</v>
      </c>
      <c r="F936" s="24">
        <v>1751</v>
      </c>
      <c r="G936" s="24"/>
      <c r="H936" s="24"/>
      <c r="I936" s="26" t="s">
        <v>1142</v>
      </c>
      <c r="J936" s="26" t="s">
        <v>1142</v>
      </c>
      <c r="K936" s="34" t="s">
        <v>1910</v>
      </c>
    </row>
    <row r="937" spans="1:11" ht="15.75" thickBot="1" x14ac:dyDescent="0.3">
      <c r="A937" s="32" t="s">
        <v>851</v>
      </c>
      <c r="B937" s="24" t="s">
        <v>325</v>
      </c>
      <c r="C937" s="26" t="s">
        <v>1142</v>
      </c>
      <c r="D937" s="26">
        <v>8</v>
      </c>
      <c r="E937" s="17" t="s">
        <v>1923</v>
      </c>
      <c r="F937" s="24">
        <v>1730</v>
      </c>
      <c r="G937" s="24"/>
      <c r="H937" s="24"/>
      <c r="I937" s="26" t="s">
        <v>1142</v>
      </c>
      <c r="J937" s="26" t="s">
        <v>1874</v>
      </c>
      <c r="K937" s="34" t="s">
        <v>1924</v>
      </c>
    </row>
    <row r="938" spans="1:11" ht="15.75" thickBot="1" x14ac:dyDescent="0.3">
      <c r="A938" s="32" t="s">
        <v>851</v>
      </c>
      <c r="B938" s="24" t="s">
        <v>325</v>
      </c>
      <c r="C938" s="26" t="s">
        <v>1142</v>
      </c>
      <c r="D938" s="26">
        <v>8</v>
      </c>
      <c r="E938" s="17" t="s">
        <v>1925</v>
      </c>
      <c r="F938" s="24">
        <v>1797</v>
      </c>
      <c r="G938" s="24"/>
      <c r="H938" s="24"/>
      <c r="I938" s="26" t="s">
        <v>1142</v>
      </c>
      <c r="J938" s="26" t="s">
        <v>1874</v>
      </c>
      <c r="K938" s="34" t="s">
        <v>1924</v>
      </c>
    </row>
    <row r="939" spans="1:11" ht="15.75" thickBot="1" x14ac:dyDescent="0.3">
      <c r="A939" s="32" t="s">
        <v>851</v>
      </c>
      <c r="B939" s="24" t="s">
        <v>325</v>
      </c>
      <c r="C939" s="26" t="s">
        <v>1142</v>
      </c>
      <c r="D939" s="26">
        <v>8</v>
      </c>
      <c r="E939" s="17" t="s">
        <v>1926</v>
      </c>
      <c r="F939" s="24">
        <v>1837</v>
      </c>
      <c r="G939" s="24"/>
      <c r="H939" s="24"/>
      <c r="I939" s="26" t="s">
        <v>1142</v>
      </c>
      <c r="J939" s="26" t="s">
        <v>1874</v>
      </c>
      <c r="K939" s="34" t="s">
        <v>1924</v>
      </c>
    </row>
    <row r="940" spans="1:11" ht="15.75" thickBot="1" x14ac:dyDescent="0.3">
      <c r="A940" s="32" t="s">
        <v>851</v>
      </c>
      <c r="B940" s="24" t="s">
        <v>325</v>
      </c>
      <c r="C940" s="26" t="s">
        <v>1142</v>
      </c>
      <c r="D940" s="26">
        <v>8</v>
      </c>
      <c r="E940" s="17" t="s">
        <v>1927</v>
      </c>
      <c r="F940" s="24">
        <v>1914</v>
      </c>
      <c r="G940" s="24"/>
      <c r="H940" s="24"/>
      <c r="I940" s="26" t="s">
        <v>1142</v>
      </c>
      <c r="J940" s="26" t="s">
        <v>1874</v>
      </c>
      <c r="K940" s="34" t="s">
        <v>1874</v>
      </c>
    </row>
    <row r="941" spans="1:11" ht="15.75" thickBot="1" x14ac:dyDescent="0.3">
      <c r="A941" s="32" t="s">
        <v>851</v>
      </c>
      <c r="B941" s="24" t="s">
        <v>325</v>
      </c>
      <c r="C941" s="26" t="s">
        <v>1142</v>
      </c>
      <c r="D941" s="26">
        <v>8</v>
      </c>
      <c r="E941" s="17" t="s">
        <v>1928</v>
      </c>
      <c r="F941" s="24">
        <v>1852</v>
      </c>
      <c r="G941" s="24"/>
      <c r="H941" s="24"/>
      <c r="I941" s="26" t="s">
        <v>1142</v>
      </c>
      <c r="J941" s="26" t="s">
        <v>1874</v>
      </c>
      <c r="K941" s="34" t="s">
        <v>1924</v>
      </c>
    </row>
    <row r="942" spans="1:11" ht="15.75" thickBot="1" x14ac:dyDescent="0.3">
      <c r="A942" s="32" t="s">
        <v>851</v>
      </c>
      <c r="B942" s="24" t="s">
        <v>325</v>
      </c>
      <c r="C942" s="26" t="s">
        <v>1142</v>
      </c>
      <c r="D942" s="26">
        <v>8</v>
      </c>
      <c r="E942" s="17" t="s">
        <v>1929</v>
      </c>
      <c r="F942" s="24">
        <v>1759</v>
      </c>
      <c r="G942" s="24"/>
      <c r="H942" s="24"/>
      <c r="I942" s="26" t="s">
        <v>1142</v>
      </c>
      <c r="J942" s="26" t="s">
        <v>1874</v>
      </c>
      <c r="K942" s="34" t="s">
        <v>1930</v>
      </c>
    </row>
    <row r="943" spans="1:11" ht="15.75" thickBot="1" x14ac:dyDescent="0.3">
      <c r="A943" s="32" t="s">
        <v>851</v>
      </c>
      <c r="B943" s="24" t="s">
        <v>325</v>
      </c>
      <c r="C943" s="26" t="s">
        <v>1142</v>
      </c>
      <c r="D943" s="26">
        <v>8</v>
      </c>
      <c r="E943" s="17" t="s">
        <v>1931</v>
      </c>
      <c r="F943" s="24">
        <v>1731</v>
      </c>
      <c r="G943" s="24"/>
      <c r="H943" s="24"/>
      <c r="I943" s="26" t="s">
        <v>1142</v>
      </c>
      <c r="J943" s="26" t="s">
        <v>1874</v>
      </c>
      <c r="K943" s="34" t="s">
        <v>1924</v>
      </c>
    </row>
    <row r="944" spans="1:11" ht="15.75" thickBot="1" x14ac:dyDescent="0.3">
      <c r="A944" s="32" t="s">
        <v>851</v>
      </c>
      <c r="B944" s="24" t="s">
        <v>325</v>
      </c>
      <c r="C944" s="26" t="s">
        <v>1142</v>
      </c>
      <c r="D944" s="26">
        <v>8</v>
      </c>
      <c r="E944" s="17" t="s">
        <v>1932</v>
      </c>
      <c r="F944" s="24">
        <v>1806</v>
      </c>
      <c r="G944" s="24"/>
      <c r="H944" s="24"/>
      <c r="I944" s="26" t="s">
        <v>1142</v>
      </c>
      <c r="J944" s="26" t="s">
        <v>1874</v>
      </c>
      <c r="K944" s="34" t="s">
        <v>1930</v>
      </c>
    </row>
    <row r="945" spans="1:11" ht="15.75" thickBot="1" x14ac:dyDescent="0.3">
      <c r="A945" s="32" t="s">
        <v>851</v>
      </c>
      <c r="B945" s="24" t="s">
        <v>325</v>
      </c>
      <c r="C945" s="26" t="s">
        <v>1142</v>
      </c>
      <c r="D945" s="26">
        <v>8</v>
      </c>
      <c r="E945" s="17" t="s">
        <v>1933</v>
      </c>
      <c r="F945" s="24">
        <v>1818</v>
      </c>
      <c r="G945" s="24"/>
      <c r="H945" s="24"/>
      <c r="I945" s="26" t="s">
        <v>1142</v>
      </c>
      <c r="J945" s="26" t="s">
        <v>1874</v>
      </c>
      <c r="K945" s="34" t="s">
        <v>1877</v>
      </c>
    </row>
    <row r="946" spans="1:11" ht="15.75" thickBot="1" x14ac:dyDescent="0.3">
      <c r="A946" s="32" t="s">
        <v>851</v>
      </c>
      <c r="B946" s="24" t="s">
        <v>325</v>
      </c>
      <c r="C946" s="26" t="s">
        <v>1142</v>
      </c>
      <c r="D946" s="26">
        <v>8</v>
      </c>
      <c r="E946" s="17" t="s">
        <v>1934</v>
      </c>
      <c r="F946" s="24">
        <v>1844</v>
      </c>
      <c r="G946" s="24"/>
      <c r="H946" s="24"/>
      <c r="I946" s="26" t="s">
        <v>1142</v>
      </c>
      <c r="J946" s="26" t="s">
        <v>1874</v>
      </c>
      <c r="K946" s="34" t="s">
        <v>1924</v>
      </c>
    </row>
    <row r="947" spans="1:11" ht="15.75" thickBot="1" x14ac:dyDescent="0.3">
      <c r="A947" s="32" t="s">
        <v>851</v>
      </c>
      <c r="B947" s="24" t="s">
        <v>325</v>
      </c>
      <c r="C947" s="26" t="s">
        <v>1142</v>
      </c>
      <c r="D947" s="26">
        <v>8</v>
      </c>
      <c r="E947" s="17" t="s">
        <v>1935</v>
      </c>
      <c r="F947" s="24">
        <v>1826</v>
      </c>
      <c r="G947" s="24"/>
      <c r="H947" s="24"/>
      <c r="I947" s="26" t="s">
        <v>1142</v>
      </c>
      <c r="J947" s="26" t="s">
        <v>1874</v>
      </c>
      <c r="K947" s="34" t="s">
        <v>1930</v>
      </c>
    </row>
    <row r="948" spans="1:11" ht="15.75" thickBot="1" x14ac:dyDescent="0.3">
      <c r="A948" s="32" t="s">
        <v>851</v>
      </c>
      <c r="B948" s="24" t="s">
        <v>325</v>
      </c>
      <c r="C948" s="26" t="s">
        <v>1142</v>
      </c>
      <c r="D948" s="26">
        <v>8</v>
      </c>
      <c r="E948" s="17" t="s">
        <v>1936</v>
      </c>
      <c r="F948" s="24">
        <v>1836</v>
      </c>
      <c r="G948" s="24"/>
      <c r="H948" s="24"/>
      <c r="I948" s="26" t="s">
        <v>1142</v>
      </c>
      <c r="J948" s="26" t="s">
        <v>1874</v>
      </c>
      <c r="K948" s="34" t="s">
        <v>1924</v>
      </c>
    </row>
    <row r="949" spans="1:11" ht="15.75" thickBot="1" x14ac:dyDescent="0.3">
      <c r="A949" s="32" t="s">
        <v>851</v>
      </c>
      <c r="B949" s="24" t="s">
        <v>325</v>
      </c>
      <c r="C949" s="26" t="s">
        <v>1142</v>
      </c>
      <c r="D949" s="26">
        <v>8</v>
      </c>
      <c r="E949" s="17" t="s">
        <v>1937</v>
      </c>
      <c r="F949" s="24">
        <v>1800</v>
      </c>
      <c r="G949" s="24"/>
      <c r="H949" s="24"/>
      <c r="I949" s="26" t="s">
        <v>1142</v>
      </c>
      <c r="J949" s="26" t="s">
        <v>1874</v>
      </c>
      <c r="K949" s="34" t="s">
        <v>1877</v>
      </c>
    </row>
    <row r="950" spans="1:11" ht="15.75" thickBot="1" x14ac:dyDescent="0.3">
      <c r="A950" s="32" t="s">
        <v>851</v>
      </c>
      <c r="B950" s="24" t="s">
        <v>325</v>
      </c>
      <c r="C950" s="26" t="s">
        <v>1142</v>
      </c>
      <c r="D950" s="26">
        <v>8</v>
      </c>
      <c r="E950" s="17" t="s">
        <v>1938</v>
      </c>
      <c r="F950" s="24">
        <v>1843</v>
      </c>
      <c r="G950" s="24"/>
      <c r="H950" s="24"/>
      <c r="I950" s="26" t="s">
        <v>1142</v>
      </c>
      <c r="J950" s="26" t="s">
        <v>1874</v>
      </c>
      <c r="K950" s="34" t="s">
        <v>1924</v>
      </c>
    </row>
    <row r="951" spans="1:11" ht="15.75" thickBot="1" x14ac:dyDescent="0.3">
      <c r="A951" s="32" t="s">
        <v>851</v>
      </c>
      <c r="B951" s="24" t="s">
        <v>325</v>
      </c>
      <c r="C951" s="26" t="s">
        <v>1142</v>
      </c>
      <c r="D951" s="26">
        <v>8</v>
      </c>
      <c r="E951" s="17" t="s">
        <v>1939</v>
      </c>
      <c r="F951" s="24">
        <v>1727</v>
      </c>
      <c r="G951" s="24"/>
      <c r="H951" s="24"/>
      <c r="I951" s="26" t="s">
        <v>1142</v>
      </c>
      <c r="J951" s="26" t="s">
        <v>1874</v>
      </c>
      <c r="K951" s="34" t="s">
        <v>1877</v>
      </c>
    </row>
    <row r="952" spans="1:11" ht="15.75" thickBot="1" x14ac:dyDescent="0.3">
      <c r="A952" s="32" t="s">
        <v>851</v>
      </c>
      <c r="B952" s="24" t="s">
        <v>325</v>
      </c>
      <c r="C952" s="26" t="s">
        <v>1142</v>
      </c>
      <c r="D952" s="26">
        <v>8</v>
      </c>
      <c r="E952" s="17" t="s">
        <v>1940</v>
      </c>
      <c r="F952" s="24">
        <v>1729</v>
      </c>
      <c r="G952" s="24"/>
      <c r="H952" s="24"/>
      <c r="I952" s="26" t="s">
        <v>1142</v>
      </c>
      <c r="J952" s="26" t="s">
        <v>1874</v>
      </c>
      <c r="K952" s="34" t="s">
        <v>1877</v>
      </c>
    </row>
    <row r="953" spans="1:11" ht="15.75" thickBot="1" x14ac:dyDescent="0.3">
      <c r="A953" s="32" t="s">
        <v>851</v>
      </c>
      <c r="B953" s="24" t="s">
        <v>325</v>
      </c>
      <c r="C953" s="26" t="s">
        <v>1142</v>
      </c>
      <c r="D953" s="26">
        <v>8</v>
      </c>
      <c r="E953" s="17" t="s">
        <v>1941</v>
      </c>
      <c r="F953" s="24">
        <v>1854</v>
      </c>
      <c r="G953" s="24"/>
      <c r="H953" s="24"/>
      <c r="I953" s="26" t="s">
        <v>1142</v>
      </c>
      <c r="J953" s="26" t="s">
        <v>1874</v>
      </c>
      <c r="K953" s="34" t="s">
        <v>1924</v>
      </c>
    </row>
    <row r="954" spans="1:11" ht="15.75" thickBot="1" x14ac:dyDescent="0.3">
      <c r="A954" s="32" t="s">
        <v>851</v>
      </c>
      <c r="B954" s="24" t="s">
        <v>325</v>
      </c>
      <c r="C954" s="26" t="s">
        <v>1142</v>
      </c>
      <c r="D954" s="26">
        <v>8</v>
      </c>
      <c r="E954" s="17" t="s">
        <v>1942</v>
      </c>
      <c r="F954" s="24">
        <v>1872</v>
      </c>
      <c r="G954" s="24"/>
      <c r="H954" s="24"/>
      <c r="I954" s="26" t="s">
        <v>1142</v>
      </c>
      <c r="J954" s="26" t="s">
        <v>1874</v>
      </c>
      <c r="K954" s="34" t="s">
        <v>1930</v>
      </c>
    </row>
    <row r="955" spans="1:11" ht="15.75" thickBot="1" x14ac:dyDescent="0.3">
      <c r="A955" s="32" t="s">
        <v>851</v>
      </c>
      <c r="B955" s="24" t="s">
        <v>325</v>
      </c>
      <c r="C955" s="26" t="s">
        <v>1142</v>
      </c>
      <c r="D955" s="26">
        <v>8</v>
      </c>
      <c r="E955" s="17" t="s">
        <v>1943</v>
      </c>
      <c r="F955" s="24">
        <v>1739</v>
      </c>
      <c r="G955" s="24"/>
      <c r="H955" s="24"/>
      <c r="I955" s="26" t="s">
        <v>1142</v>
      </c>
      <c r="J955" s="26" t="s">
        <v>1874</v>
      </c>
      <c r="K955" s="34" t="s">
        <v>1877</v>
      </c>
    </row>
    <row r="956" spans="1:11" ht="15.75" thickBot="1" x14ac:dyDescent="0.3">
      <c r="A956" s="32" t="s">
        <v>851</v>
      </c>
      <c r="B956" s="24" t="s">
        <v>325</v>
      </c>
      <c r="C956" s="26" t="s">
        <v>1142</v>
      </c>
      <c r="D956" s="26">
        <v>8</v>
      </c>
      <c r="E956" s="17" t="s">
        <v>1944</v>
      </c>
      <c r="F956" s="24">
        <v>1833</v>
      </c>
      <c r="G956" s="24"/>
      <c r="H956" s="24"/>
      <c r="I956" s="26" t="s">
        <v>1142</v>
      </c>
      <c r="J956" s="26" t="s">
        <v>1142</v>
      </c>
      <c r="K956" s="34" t="s">
        <v>1801</v>
      </c>
    </row>
    <row r="957" spans="1:11" ht="15.75" thickBot="1" x14ac:dyDescent="0.3">
      <c r="A957" s="32" t="s">
        <v>851</v>
      </c>
      <c r="B957" s="24" t="s">
        <v>325</v>
      </c>
      <c r="C957" s="26" t="s">
        <v>1142</v>
      </c>
      <c r="D957" s="26">
        <v>8</v>
      </c>
      <c r="E957" s="17" t="s">
        <v>1945</v>
      </c>
      <c r="F957" s="24">
        <v>1915</v>
      </c>
      <c r="G957" s="24"/>
      <c r="H957" s="24"/>
      <c r="I957" s="26" t="s">
        <v>1142</v>
      </c>
      <c r="J957" s="26" t="s">
        <v>1874</v>
      </c>
      <c r="K957" s="34" t="s">
        <v>1930</v>
      </c>
    </row>
    <row r="958" spans="1:11" ht="15.75" thickBot="1" x14ac:dyDescent="0.3">
      <c r="A958" s="32" t="s">
        <v>851</v>
      </c>
      <c r="B958" s="24" t="s">
        <v>325</v>
      </c>
      <c r="C958" s="26" t="s">
        <v>1142</v>
      </c>
      <c r="D958" s="26">
        <v>8</v>
      </c>
      <c r="E958" s="17" t="s">
        <v>1946</v>
      </c>
      <c r="F958" s="24">
        <v>1930</v>
      </c>
      <c r="G958" s="24"/>
      <c r="H958" s="24"/>
      <c r="I958" s="26" t="s">
        <v>1142</v>
      </c>
      <c r="J958" s="26" t="s">
        <v>1874</v>
      </c>
      <c r="K958" s="34" t="s">
        <v>1930</v>
      </c>
    </row>
    <row r="959" spans="1:11" ht="15.75" thickBot="1" x14ac:dyDescent="0.3">
      <c r="A959" s="32" t="s">
        <v>851</v>
      </c>
      <c r="B959" s="24" t="s">
        <v>325</v>
      </c>
      <c r="C959" s="26" t="s">
        <v>857</v>
      </c>
      <c r="D959" s="26">
        <v>1</v>
      </c>
      <c r="E959" s="17" t="s">
        <v>1947</v>
      </c>
      <c r="F959" s="24">
        <v>2911</v>
      </c>
      <c r="G959" s="24"/>
      <c r="H959" s="24"/>
      <c r="I959" s="26" t="s">
        <v>859</v>
      </c>
      <c r="J959" s="26" t="s">
        <v>860</v>
      </c>
      <c r="K959" s="34" t="s">
        <v>860</v>
      </c>
    </row>
    <row r="960" spans="1:11" ht="15.75" thickBot="1" x14ac:dyDescent="0.3">
      <c r="A960" s="32" t="s">
        <v>851</v>
      </c>
      <c r="B960" s="24" t="s">
        <v>325</v>
      </c>
      <c r="C960" s="26" t="s">
        <v>857</v>
      </c>
      <c r="D960" s="26">
        <v>1</v>
      </c>
      <c r="E960" s="17" t="s">
        <v>1948</v>
      </c>
      <c r="F960" s="24">
        <v>3068</v>
      </c>
      <c r="G960" s="24"/>
      <c r="H960" s="24"/>
      <c r="I960" s="26" t="s">
        <v>859</v>
      </c>
      <c r="J960" s="26" t="s">
        <v>860</v>
      </c>
      <c r="K960" s="34" t="s">
        <v>860</v>
      </c>
    </row>
    <row r="961" spans="1:11" ht="15.75" thickBot="1" x14ac:dyDescent="0.3">
      <c r="A961" s="32" t="s">
        <v>851</v>
      </c>
      <c r="B961" s="24" t="s">
        <v>325</v>
      </c>
      <c r="C961" s="26" t="s">
        <v>857</v>
      </c>
      <c r="D961" s="26">
        <v>1</v>
      </c>
      <c r="E961" s="17" t="s">
        <v>1949</v>
      </c>
      <c r="F961" s="24">
        <v>4757</v>
      </c>
      <c r="G961" s="24"/>
      <c r="H961" s="24"/>
      <c r="I961" s="26" t="s">
        <v>859</v>
      </c>
      <c r="J961" s="26" t="s">
        <v>860</v>
      </c>
      <c r="K961" s="34" t="s">
        <v>860</v>
      </c>
    </row>
    <row r="962" spans="1:11" ht="15.75" thickBot="1" x14ac:dyDescent="0.3">
      <c r="A962" s="32" t="s">
        <v>851</v>
      </c>
      <c r="B962" s="24" t="s">
        <v>325</v>
      </c>
      <c r="C962" s="26" t="s">
        <v>857</v>
      </c>
      <c r="D962" s="26">
        <v>1</v>
      </c>
      <c r="E962" s="17" t="s">
        <v>1950</v>
      </c>
      <c r="F962" s="24">
        <v>3178</v>
      </c>
      <c r="G962" s="24"/>
      <c r="H962" s="24"/>
      <c r="I962" s="26" t="s">
        <v>859</v>
      </c>
      <c r="J962" s="26" t="s">
        <v>860</v>
      </c>
      <c r="K962" s="34" t="s">
        <v>860</v>
      </c>
    </row>
    <row r="963" spans="1:11" ht="15.75" thickBot="1" x14ac:dyDescent="0.3">
      <c r="A963" s="32" t="s">
        <v>851</v>
      </c>
      <c r="B963" s="24" t="s">
        <v>325</v>
      </c>
      <c r="C963" s="26" t="s">
        <v>857</v>
      </c>
      <c r="D963" s="26">
        <v>1</v>
      </c>
      <c r="E963" s="17" t="s">
        <v>1951</v>
      </c>
      <c r="F963" s="24">
        <v>3222</v>
      </c>
      <c r="G963" s="24"/>
      <c r="H963" s="24"/>
      <c r="I963" s="26" t="s">
        <v>859</v>
      </c>
      <c r="J963" s="26" t="s">
        <v>860</v>
      </c>
      <c r="K963" s="34" t="s">
        <v>860</v>
      </c>
    </row>
    <row r="964" spans="1:11" ht="15.75" thickBot="1" x14ac:dyDescent="0.3">
      <c r="A964" s="32" t="s">
        <v>851</v>
      </c>
      <c r="B964" s="24" t="s">
        <v>325</v>
      </c>
      <c r="C964" s="26" t="s">
        <v>857</v>
      </c>
      <c r="D964" s="26">
        <v>1</v>
      </c>
      <c r="E964" s="17" t="s">
        <v>1952</v>
      </c>
      <c r="F964" s="24">
        <v>3072</v>
      </c>
      <c r="G964" s="24"/>
      <c r="H964" s="24"/>
      <c r="I964" s="26" t="s">
        <v>859</v>
      </c>
      <c r="J964" s="26" t="s">
        <v>860</v>
      </c>
      <c r="K964" s="34" t="s">
        <v>860</v>
      </c>
    </row>
    <row r="965" spans="1:11" ht="15.75" thickBot="1" x14ac:dyDescent="0.3">
      <c r="A965" s="32" t="s">
        <v>851</v>
      </c>
      <c r="B965" s="24" t="s">
        <v>325</v>
      </c>
      <c r="C965" s="26" t="s">
        <v>857</v>
      </c>
      <c r="D965" s="26">
        <v>1</v>
      </c>
      <c r="E965" s="17" t="s">
        <v>1953</v>
      </c>
      <c r="F965" s="24">
        <v>3073</v>
      </c>
      <c r="G965" s="24"/>
      <c r="H965" s="24"/>
      <c r="I965" s="26" t="s">
        <v>859</v>
      </c>
      <c r="J965" s="26" t="s">
        <v>860</v>
      </c>
      <c r="K965" s="34" t="s">
        <v>860</v>
      </c>
    </row>
    <row r="966" spans="1:11" ht="15.75" thickBot="1" x14ac:dyDescent="0.3">
      <c r="A966" s="32" t="s">
        <v>851</v>
      </c>
      <c r="B966" s="24" t="s">
        <v>325</v>
      </c>
      <c r="C966" s="26" t="s">
        <v>857</v>
      </c>
      <c r="D966" s="26">
        <v>1</v>
      </c>
      <c r="E966" s="17" t="s">
        <v>1954</v>
      </c>
      <c r="F966" s="24">
        <v>3076</v>
      </c>
      <c r="G966" s="24"/>
      <c r="H966" s="24"/>
      <c r="I966" s="26" t="s">
        <v>859</v>
      </c>
      <c r="J966" s="26" t="s">
        <v>860</v>
      </c>
      <c r="K966" s="34" t="s">
        <v>860</v>
      </c>
    </row>
    <row r="967" spans="1:11" ht="15.75" thickBot="1" x14ac:dyDescent="0.3">
      <c r="A967" s="32" t="s">
        <v>851</v>
      </c>
      <c r="B967" s="24" t="s">
        <v>325</v>
      </c>
      <c r="C967" s="26" t="s">
        <v>857</v>
      </c>
      <c r="D967" s="26">
        <v>1</v>
      </c>
      <c r="E967" s="17" t="s">
        <v>1955</v>
      </c>
      <c r="F967" s="24">
        <v>3179</v>
      </c>
      <c r="G967" s="24"/>
      <c r="H967" s="24"/>
      <c r="I967" s="26" t="s">
        <v>859</v>
      </c>
      <c r="J967" s="26" t="s">
        <v>860</v>
      </c>
      <c r="K967" s="34" t="s">
        <v>860</v>
      </c>
    </row>
    <row r="968" spans="1:11" ht="15.75" thickBot="1" x14ac:dyDescent="0.3">
      <c r="A968" s="32" t="s">
        <v>851</v>
      </c>
      <c r="B968" s="24" t="s">
        <v>325</v>
      </c>
      <c r="C968" s="26" t="s">
        <v>857</v>
      </c>
      <c r="D968" s="26">
        <v>1</v>
      </c>
      <c r="E968" s="17" t="s">
        <v>1956</v>
      </c>
      <c r="F968" s="24">
        <v>3220</v>
      </c>
      <c r="G968" s="24"/>
      <c r="H968" s="24"/>
      <c r="I968" s="26" t="s">
        <v>859</v>
      </c>
      <c r="J968" s="26" t="s">
        <v>860</v>
      </c>
      <c r="K968" s="34" t="s">
        <v>860</v>
      </c>
    </row>
    <row r="969" spans="1:11" ht="15.75" thickBot="1" x14ac:dyDescent="0.3">
      <c r="A969" s="32" t="s">
        <v>851</v>
      </c>
      <c r="B969" s="24" t="s">
        <v>325</v>
      </c>
      <c r="C969" s="26" t="s">
        <v>857</v>
      </c>
      <c r="D969" s="26">
        <v>1</v>
      </c>
      <c r="E969" s="17" t="s">
        <v>1957</v>
      </c>
      <c r="F969" s="24">
        <v>3064</v>
      </c>
      <c r="G969" s="24"/>
      <c r="H969" s="24"/>
      <c r="I969" s="26" t="s">
        <v>859</v>
      </c>
      <c r="J969" s="26" t="s">
        <v>860</v>
      </c>
      <c r="K969" s="34" t="s">
        <v>860</v>
      </c>
    </row>
    <row r="970" spans="1:11" ht="15.75" thickBot="1" x14ac:dyDescent="0.3">
      <c r="A970" s="32" t="s">
        <v>851</v>
      </c>
      <c r="B970" s="24" t="s">
        <v>325</v>
      </c>
      <c r="C970" s="26" t="s">
        <v>857</v>
      </c>
      <c r="D970" s="26">
        <v>1</v>
      </c>
      <c r="E970" s="17" t="s">
        <v>1958</v>
      </c>
      <c r="F970" s="24">
        <v>3090</v>
      </c>
      <c r="G970" s="24"/>
      <c r="H970" s="24"/>
      <c r="I970" s="26" t="s">
        <v>859</v>
      </c>
      <c r="J970" s="26" t="s">
        <v>860</v>
      </c>
      <c r="K970" s="34" t="s">
        <v>860</v>
      </c>
    </row>
    <row r="971" spans="1:11" ht="15.75" thickBot="1" x14ac:dyDescent="0.3">
      <c r="A971" s="32" t="s">
        <v>851</v>
      </c>
      <c r="B971" s="24" t="s">
        <v>325</v>
      </c>
      <c r="C971" s="26" t="s">
        <v>857</v>
      </c>
      <c r="D971" s="26">
        <v>1</v>
      </c>
      <c r="E971" s="17" t="s">
        <v>1959</v>
      </c>
      <c r="F971" s="24">
        <v>2930</v>
      </c>
      <c r="G971" s="24"/>
      <c r="H971" s="24"/>
      <c r="I971" s="26" t="s">
        <v>859</v>
      </c>
      <c r="J971" s="26" t="s">
        <v>860</v>
      </c>
      <c r="K971" s="34" t="s">
        <v>860</v>
      </c>
    </row>
    <row r="972" spans="1:11" ht="15.75" thickBot="1" x14ac:dyDescent="0.3">
      <c r="A972" s="32" t="s">
        <v>851</v>
      </c>
      <c r="B972" s="24" t="s">
        <v>325</v>
      </c>
      <c r="C972" s="26" t="s">
        <v>857</v>
      </c>
      <c r="D972" s="26">
        <v>1</v>
      </c>
      <c r="E972" s="17" t="s">
        <v>1960</v>
      </c>
      <c r="F972" s="24">
        <v>3103</v>
      </c>
      <c r="G972" s="24"/>
      <c r="H972" s="24"/>
      <c r="I972" s="26" t="s">
        <v>859</v>
      </c>
      <c r="J972" s="26" t="s">
        <v>860</v>
      </c>
      <c r="K972" s="34" t="s">
        <v>860</v>
      </c>
    </row>
    <row r="973" spans="1:11" ht="15.75" thickBot="1" x14ac:dyDescent="0.3">
      <c r="A973" s="32" t="s">
        <v>851</v>
      </c>
      <c r="B973" s="24" t="s">
        <v>325</v>
      </c>
      <c r="C973" s="26" t="s">
        <v>857</v>
      </c>
      <c r="D973" s="26">
        <v>1</v>
      </c>
      <c r="E973" s="17" t="s">
        <v>1961</v>
      </c>
      <c r="F973" s="24">
        <v>3035</v>
      </c>
      <c r="G973" s="24"/>
      <c r="H973" s="24"/>
      <c r="I973" s="26" t="s">
        <v>859</v>
      </c>
      <c r="J973" s="26" t="s">
        <v>860</v>
      </c>
      <c r="K973" s="34" t="s">
        <v>860</v>
      </c>
    </row>
    <row r="974" spans="1:11" ht="15.75" thickBot="1" x14ac:dyDescent="0.3">
      <c r="A974" s="32" t="s">
        <v>851</v>
      </c>
      <c r="B974" s="24" t="s">
        <v>325</v>
      </c>
      <c r="C974" s="26" t="s">
        <v>857</v>
      </c>
      <c r="D974" s="26">
        <v>1</v>
      </c>
      <c r="E974" s="17" t="s">
        <v>1962</v>
      </c>
      <c r="F974" s="24">
        <v>3227</v>
      </c>
      <c r="G974" s="24"/>
      <c r="H974" s="24"/>
      <c r="I974" s="26" t="s">
        <v>859</v>
      </c>
      <c r="J974" s="26" t="s">
        <v>860</v>
      </c>
      <c r="K974" s="34" t="s">
        <v>860</v>
      </c>
    </row>
    <row r="975" spans="1:11" ht="15.75" thickBot="1" x14ac:dyDescent="0.3">
      <c r="A975" s="32" t="s">
        <v>851</v>
      </c>
      <c r="B975" s="24" t="s">
        <v>325</v>
      </c>
      <c r="C975" s="26" t="s">
        <v>857</v>
      </c>
      <c r="D975" s="26">
        <v>1</v>
      </c>
      <c r="E975" s="17" t="s">
        <v>1963</v>
      </c>
      <c r="F975" s="24">
        <v>3128</v>
      </c>
      <c r="G975" s="24"/>
      <c r="H975" s="24"/>
      <c r="I975" s="26" t="s">
        <v>859</v>
      </c>
      <c r="J975" s="26" t="s">
        <v>860</v>
      </c>
      <c r="K975" s="34" t="s">
        <v>860</v>
      </c>
    </row>
    <row r="976" spans="1:11" ht="15.75" thickBot="1" x14ac:dyDescent="0.3">
      <c r="A976" s="32" t="s">
        <v>851</v>
      </c>
      <c r="B976" s="24" t="s">
        <v>325</v>
      </c>
      <c r="C976" s="26" t="s">
        <v>857</v>
      </c>
      <c r="D976" s="26">
        <v>1</v>
      </c>
      <c r="E976" s="17" t="s">
        <v>1964</v>
      </c>
      <c r="F976" s="24">
        <v>2940</v>
      </c>
      <c r="G976" s="24"/>
      <c r="H976" s="24"/>
      <c r="I976" s="26" t="s">
        <v>859</v>
      </c>
      <c r="J976" s="26" t="s">
        <v>860</v>
      </c>
      <c r="K976" s="34" t="s">
        <v>860</v>
      </c>
    </row>
    <row r="977" spans="1:11" ht="15.75" thickBot="1" x14ac:dyDescent="0.3">
      <c r="A977" s="32" t="s">
        <v>851</v>
      </c>
      <c r="B977" s="24" t="s">
        <v>325</v>
      </c>
      <c r="C977" s="26" t="s">
        <v>857</v>
      </c>
      <c r="D977" s="26">
        <v>1</v>
      </c>
      <c r="E977" s="17" t="s">
        <v>1965</v>
      </c>
      <c r="F977" s="24">
        <v>3138</v>
      </c>
      <c r="G977" s="24"/>
      <c r="H977" s="24"/>
      <c r="I977" s="26" t="s">
        <v>859</v>
      </c>
      <c r="J977" s="26" t="s">
        <v>860</v>
      </c>
      <c r="K977" s="34" t="s">
        <v>860</v>
      </c>
    </row>
    <row r="978" spans="1:11" ht="15.75" thickBot="1" x14ac:dyDescent="0.3">
      <c r="A978" s="32" t="s">
        <v>851</v>
      </c>
      <c r="B978" s="24" t="s">
        <v>325</v>
      </c>
      <c r="C978" s="26" t="s">
        <v>857</v>
      </c>
      <c r="D978" s="26">
        <v>1</v>
      </c>
      <c r="E978" s="17" t="s">
        <v>1966</v>
      </c>
      <c r="F978" s="24">
        <v>5678</v>
      </c>
      <c r="G978" s="24"/>
      <c r="H978" s="24"/>
      <c r="I978" s="26" t="s">
        <v>859</v>
      </c>
      <c r="J978" s="26" t="s">
        <v>860</v>
      </c>
      <c r="K978" s="34" t="s">
        <v>860</v>
      </c>
    </row>
    <row r="979" spans="1:11" ht="15.75" thickBot="1" x14ac:dyDescent="0.3">
      <c r="A979" s="32" t="s">
        <v>851</v>
      </c>
      <c r="B979" s="24" t="s">
        <v>325</v>
      </c>
      <c r="C979" s="26" t="s">
        <v>857</v>
      </c>
      <c r="D979" s="26">
        <v>2</v>
      </c>
      <c r="E979" s="17" t="s">
        <v>1967</v>
      </c>
      <c r="F979" s="24">
        <v>2936</v>
      </c>
      <c r="G979" s="24"/>
      <c r="H979" s="24"/>
      <c r="I979" s="26" t="s">
        <v>859</v>
      </c>
      <c r="J979" s="26" t="s">
        <v>860</v>
      </c>
      <c r="K979" s="34" t="s">
        <v>889</v>
      </c>
    </row>
    <row r="980" spans="1:11" ht="15.75" thickBot="1" x14ac:dyDescent="0.3">
      <c r="A980" s="32" t="s">
        <v>851</v>
      </c>
      <c r="B980" s="24" t="s">
        <v>325</v>
      </c>
      <c r="C980" s="26" t="s">
        <v>857</v>
      </c>
      <c r="D980" s="26">
        <v>2</v>
      </c>
      <c r="E980" s="17" t="s">
        <v>1968</v>
      </c>
      <c r="F980" s="24">
        <v>2954</v>
      </c>
      <c r="G980" s="24"/>
      <c r="H980" s="24"/>
      <c r="I980" s="26" t="s">
        <v>859</v>
      </c>
      <c r="J980" s="26" t="s">
        <v>860</v>
      </c>
      <c r="K980" s="34" t="s">
        <v>889</v>
      </c>
    </row>
    <row r="981" spans="1:11" ht="15.75" thickBot="1" x14ac:dyDescent="0.3">
      <c r="A981" s="32" t="s">
        <v>851</v>
      </c>
      <c r="B981" s="24" t="s">
        <v>325</v>
      </c>
      <c r="C981" s="26" t="s">
        <v>857</v>
      </c>
      <c r="D981" s="26">
        <v>2</v>
      </c>
      <c r="E981" s="17" t="s">
        <v>1969</v>
      </c>
      <c r="F981" s="24">
        <v>3219</v>
      </c>
      <c r="G981" s="24"/>
      <c r="H981" s="24"/>
      <c r="I981" s="26" t="s">
        <v>859</v>
      </c>
      <c r="J981" s="26" t="s">
        <v>860</v>
      </c>
      <c r="K981" s="34" t="s">
        <v>889</v>
      </c>
    </row>
    <row r="982" spans="1:11" ht="15.75" thickBot="1" x14ac:dyDescent="0.3">
      <c r="A982" s="32" t="s">
        <v>851</v>
      </c>
      <c r="B982" s="24" t="s">
        <v>325</v>
      </c>
      <c r="C982" s="26" t="s">
        <v>857</v>
      </c>
      <c r="D982" s="26">
        <v>2</v>
      </c>
      <c r="E982" s="17" t="s">
        <v>1970</v>
      </c>
      <c r="F982" s="24">
        <v>3126</v>
      </c>
      <c r="G982" s="24"/>
      <c r="H982" s="24"/>
      <c r="I982" s="26" t="s">
        <v>859</v>
      </c>
      <c r="J982" s="26" t="s">
        <v>860</v>
      </c>
      <c r="K982" s="34" t="s">
        <v>889</v>
      </c>
    </row>
    <row r="983" spans="1:11" ht="15.75" thickBot="1" x14ac:dyDescent="0.3">
      <c r="A983" s="32" t="s">
        <v>851</v>
      </c>
      <c r="B983" s="24" t="s">
        <v>325</v>
      </c>
      <c r="C983" s="26" t="s">
        <v>857</v>
      </c>
      <c r="D983" s="26">
        <v>2</v>
      </c>
      <c r="E983" s="17" t="s">
        <v>1971</v>
      </c>
      <c r="F983" s="24">
        <v>2917</v>
      </c>
      <c r="G983" s="24"/>
      <c r="H983" s="24"/>
      <c r="I983" s="26" t="s">
        <v>859</v>
      </c>
      <c r="J983" s="26" t="s">
        <v>860</v>
      </c>
      <c r="K983" s="34" t="s">
        <v>889</v>
      </c>
    </row>
    <row r="984" spans="1:11" ht="15.75" thickBot="1" x14ac:dyDescent="0.3">
      <c r="A984" s="32" t="s">
        <v>851</v>
      </c>
      <c r="B984" s="24" t="s">
        <v>325</v>
      </c>
      <c r="C984" s="26" t="s">
        <v>857</v>
      </c>
      <c r="D984" s="26">
        <v>2</v>
      </c>
      <c r="E984" s="17" t="s">
        <v>1972</v>
      </c>
      <c r="F984" s="24">
        <v>3007</v>
      </c>
      <c r="G984" s="24"/>
      <c r="H984" s="24"/>
      <c r="I984" s="26" t="s">
        <v>859</v>
      </c>
      <c r="J984" s="26" t="s">
        <v>860</v>
      </c>
      <c r="K984" s="34" t="s">
        <v>889</v>
      </c>
    </row>
    <row r="985" spans="1:11" ht="15.75" thickBot="1" x14ac:dyDescent="0.3">
      <c r="A985" s="32" t="s">
        <v>851</v>
      </c>
      <c r="B985" s="24" t="s">
        <v>325</v>
      </c>
      <c r="C985" s="26" t="s">
        <v>857</v>
      </c>
      <c r="D985" s="26">
        <v>2</v>
      </c>
      <c r="E985" s="17" t="s">
        <v>1830</v>
      </c>
      <c r="F985" s="24">
        <v>3036</v>
      </c>
      <c r="G985" s="24"/>
      <c r="H985" s="24"/>
      <c r="I985" s="26" t="s">
        <v>859</v>
      </c>
      <c r="J985" s="26" t="s">
        <v>860</v>
      </c>
      <c r="K985" s="34" t="s">
        <v>889</v>
      </c>
    </row>
    <row r="986" spans="1:11" ht="15.75" thickBot="1" x14ac:dyDescent="0.3">
      <c r="A986" s="32" t="s">
        <v>851</v>
      </c>
      <c r="B986" s="24" t="s">
        <v>325</v>
      </c>
      <c r="C986" s="26" t="s">
        <v>857</v>
      </c>
      <c r="D986" s="26">
        <v>2</v>
      </c>
      <c r="E986" s="17" t="s">
        <v>1973</v>
      </c>
      <c r="F986" s="24">
        <v>3238</v>
      </c>
      <c r="G986" s="24"/>
      <c r="H986" s="24"/>
      <c r="I986" s="26" t="s">
        <v>859</v>
      </c>
      <c r="J986" s="26" t="s">
        <v>860</v>
      </c>
      <c r="K986" s="34" t="s">
        <v>889</v>
      </c>
    </row>
    <row r="987" spans="1:11" ht="15.75" thickBot="1" x14ac:dyDescent="0.3">
      <c r="A987" s="32" t="s">
        <v>851</v>
      </c>
      <c r="B987" s="24" t="s">
        <v>325</v>
      </c>
      <c r="C987" s="26" t="s">
        <v>857</v>
      </c>
      <c r="D987" s="26">
        <v>2</v>
      </c>
      <c r="E987" s="17" t="s">
        <v>1974</v>
      </c>
      <c r="F987" s="24">
        <v>2942</v>
      </c>
      <c r="G987" s="24"/>
      <c r="H987" s="24"/>
      <c r="I987" s="26" t="s">
        <v>859</v>
      </c>
      <c r="J987" s="26" t="s">
        <v>860</v>
      </c>
      <c r="K987" s="34" t="s">
        <v>889</v>
      </c>
    </row>
    <row r="988" spans="1:11" ht="15.75" thickBot="1" x14ac:dyDescent="0.3">
      <c r="A988" s="32" t="s">
        <v>851</v>
      </c>
      <c r="B988" s="24" t="s">
        <v>325</v>
      </c>
      <c r="C988" s="26" t="s">
        <v>857</v>
      </c>
      <c r="D988" s="26">
        <v>2</v>
      </c>
      <c r="E988" s="17" t="s">
        <v>1975</v>
      </c>
      <c r="F988" s="24">
        <v>3206</v>
      </c>
      <c r="G988" s="24"/>
      <c r="H988" s="24"/>
      <c r="I988" s="26" t="s">
        <v>859</v>
      </c>
      <c r="J988" s="26" t="s">
        <v>860</v>
      </c>
      <c r="K988" s="34" t="s">
        <v>889</v>
      </c>
    </row>
    <row r="989" spans="1:11" ht="15.75" thickBot="1" x14ac:dyDescent="0.3">
      <c r="A989" s="32" t="s">
        <v>851</v>
      </c>
      <c r="B989" s="24" t="s">
        <v>325</v>
      </c>
      <c r="C989" s="26" t="s">
        <v>857</v>
      </c>
      <c r="D989" s="26">
        <v>2</v>
      </c>
      <c r="E989" s="17" t="s">
        <v>1976</v>
      </c>
      <c r="F989" s="24">
        <v>2951</v>
      </c>
      <c r="G989" s="24"/>
      <c r="H989" s="24"/>
      <c r="I989" s="26" t="s">
        <v>859</v>
      </c>
      <c r="J989" s="26" t="s">
        <v>860</v>
      </c>
      <c r="K989" s="34" t="s">
        <v>889</v>
      </c>
    </row>
    <row r="990" spans="1:11" ht="15.75" thickBot="1" x14ac:dyDescent="0.3">
      <c r="A990" s="32" t="s">
        <v>851</v>
      </c>
      <c r="B990" s="24" t="s">
        <v>325</v>
      </c>
      <c r="C990" s="26" t="s">
        <v>857</v>
      </c>
      <c r="D990" s="26">
        <v>2</v>
      </c>
      <c r="E990" s="17" t="s">
        <v>1977</v>
      </c>
      <c r="F990" s="24">
        <v>2949</v>
      </c>
      <c r="G990" s="24"/>
      <c r="H990" s="24"/>
      <c r="I990" s="26" t="s">
        <v>859</v>
      </c>
      <c r="J990" s="26" t="s">
        <v>860</v>
      </c>
      <c r="K990" s="34" t="s">
        <v>889</v>
      </c>
    </row>
    <row r="991" spans="1:11" ht="15.75" thickBot="1" x14ac:dyDescent="0.3">
      <c r="A991" s="32" t="s">
        <v>851</v>
      </c>
      <c r="B991" s="24" t="s">
        <v>325</v>
      </c>
      <c r="C991" s="26" t="s">
        <v>857</v>
      </c>
      <c r="D991" s="26">
        <v>2</v>
      </c>
      <c r="E991" s="17" t="s">
        <v>1978</v>
      </c>
      <c r="F991" s="24">
        <v>3014</v>
      </c>
      <c r="G991" s="24"/>
      <c r="H991" s="24"/>
      <c r="I991" s="26" t="s">
        <v>859</v>
      </c>
      <c r="J991" s="26" t="s">
        <v>860</v>
      </c>
      <c r="K991" s="34" t="s">
        <v>889</v>
      </c>
    </row>
    <row r="992" spans="1:11" ht="15.75" thickBot="1" x14ac:dyDescent="0.3">
      <c r="A992" s="32" t="s">
        <v>851</v>
      </c>
      <c r="B992" s="24" t="s">
        <v>325</v>
      </c>
      <c r="C992" s="26" t="s">
        <v>857</v>
      </c>
      <c r="D992" s="26">
        <v>2</v>
      </c>
      <c r="E992" s="17" t="s">
        <v>1979</v>
      </c>
      <c r="F992" s="24">
        <v>2939</v>
      </c>
      <c r="G992" s="24"/>
      <c r="H992" s="24"/>
      <c r="I992" s="26" t="s">
        <v>859</v>
      </c>
      <c r="J992" s="26" t="s">
        <v>860</v>
      </c>
      <c r="K992" s="34" t="s">
        <v>889</v>
      </c>
    </row>
    <row r="993" spans="1:11" ht="15.75" thickBot="1" x14ac:dyDescent="0.3">
      <c r="A993" s="32" t="s">
        <v>851</v>
      </c>
      <c r="B993" s="24" t="s">
        <v>325</v>
      </c>
      <c r="C993" s="26" t="s">
        <v>857</v>
      </c>
      <c r="D993" s="26">
        <v>2</v>
      </c>
      <c r="E993" s="17" t="s">
        <v>1980</v>
      </c>
      <c r="F993" s="24">
        <v>3037</v>
      </c>
      <c r="G993" s="24"/>
      <c r="H993" s="24"/>
      <c r="I993" s="26" t="s">
        <v>859</v>
      </c>
      <c r="J993" s="26" t="s">
        <v>860</v>
      </c>
      <c r="K993" s="34" t="s">
        <v>889</v>
      </c>
    </row>
    <row r="994" spans="1:11" ht="15.75" thickBot="1" x14ac:dyDescent="0.3">
      <c r="A994" s="32" t="s">
        <v>851</v>
      </c>
      <c r="B994" s="24" t="s">
        <v>325</v>
      </c>
      <c r="C994" s="26" t="s">
        <v>857</v>
      </c>
      <c r="D994" s="26">
        <v>2</v>
      </c>
      <c r="E994" s="17" t="s">
        <v>1981</v>
      </c>
      <c r="F994" s="24">
        <v>3131</v>
      </c>
      <c r="G994" s="24"/>
      <c r="H994" s="24"/>
      <c r="I994" s="26" t="s">
        <v>859</v>
      </c>
      <c r="J994" s="26" t="s">
        <v>860</v>
      </c>
      <c r="K994" s="34" t="s">
        <v>889</v>
      </c>
    </row>
    <row r="995" spans="1:11" ht="15.75" thickBot="1" x14ac:dyDescent="0.3">
      <c r="A995" s="32" t="s">
        <v>851</v>
      </c>
      <c r="B995" s="24" t="s">
        <v>325</v>
      </c>
      <c r="C995" s="26" t="s">
        <v>857</v>
      </c>
      <c r="D995" s="26">
        <v>2</v>
      </c>
      <c r="E995" s="17" t="s">
        <v>1982</v>
      </c>
      <c r="F995" s="24">
        <v>2912</v>
      </c>
      <c r="G995" s="24"/>
      <c r="H995" s="24"/>
      <c r="I995" s="26" t="s">
        <v>859</v>
      </c>
      <c r="J995" s="26" t="s">
        <v>860</v>
      </c>
      <c r="K995" s="34" t="s">
        <v>889</v>
      </c>
    </row>
    <row r="996" spans="1:11" ht="15.75" thickBot="1" x14ac:dyDescent="0.3">
      <c r="A996" s="32" t="s">
        <v>851</v>
      </c>
      <c r="B996" s="24" t="s">
        <v>325</v>
      </c>
      <c r="C996" s="26" t="s">
        <v>857</v>
      </c>
      <c r="D996" s="26">
        <v>2</v>
      </c>
      <c r="E996" s="17" t="s">
        <v>1983</v>
      </c>
      <c r="F996" s="24">
        <v>3146</v>
      </c>
      <c r="G996" s="24"/>
      <c r="H996" s="24"/>
      <c r="I996" s="26" t="s">
        <v>859</v>
      </c>
      <c r="J996" s="26" t="s">
        <v>860</v>
      </c>
      <c r="K996" s="34" t="s">
        <v>889</v>
      </c>
    </row>
    <row r="997" spans="1:11" ht="15.75" thickBot="1" x14ac:dyDescent="0.3">
      <c r="A997" s="32" t="s">
        <v>851</v>
      </c>
      <c r="B997" s="24" t="s">
        <v>325</v>
      </c>
      <c r="C997" s="26" t="s">
        <v>857</v>
      </c>
      <c r="D997" s="26">
        <v>2</v>
      </c>
      <c r="E997" s="17" t="s">
        <v>1984</v>
      </c>
      <c r="F997" s="24">
        <v>3149</v>
      </c>
      <c r="G997" s="24"/>
      <c r="H997" s="24"/>
      <c r="I997" s="26" t="s">
        <v>859</v>
      </c>
      <c r="J997" s="26" t="s">
        <v>860</v>
      </c>
      <c r="K997" s="34" t="s">
        <v>889</v>
      </c>
    </row>
    <row r="998" spans="1:11" ht="15.75" thickBot="1" x14ac:dyDescent="0.3">
      <c r="A998" s="32" t="s">
        <v>851</v>
      </c>
      <c r="B998" s="24" t="s">
        <v>325</v>
      </c>
      <c r="C998" s="26" t="s">
        <v>857</v>
      </c>
      <c r="D998" s="26">
        <v>3</v>
      </c>
      <c r="E998" s="17" t="s">
        <v>1985</v>
      </c>
      <c r="F998" s="24">
        <v>2961</v>
      </c>
      <c r="G998" s="24"/>
      <c r="H998" s="24"/>
      <c r="I998" s="26" t="s">
        <v>859</v>
      </c>
      <c r="J998" s="26" t="s">
        <v>860</v>
      </c>
      <c r="K998" s="34" t="s">
        <v>861</v>
      </c>
    </row>
    <row r="999" spans="1:11" ht="15.75" thickBot="1" x14ac:dyDescent="0.3">
      <c r="A999" s="32" t="s">
        <v>851</v>
      </c>
      <c r="B999" s="24" t="s">
        <v>325</v>
      </c>
      <c r="C999" s="26" t="s">
        <v>857</v>
      </c>
      <c r="D999" s="26">
        <v>3</v>
      </c>
      <c r="E999" s="17" t="s">
        <v>1986</v>
      </c>
      <c r="F999" s="24">
        <v>2972</v>
      </c>
      <c r="G999" s="24"/>
      <c r="H999" s="24"/>
      <c r="I999" s="26" t="s">
        <v>859</v>
      </c>
      <c r="J999" s="26" t="s">
        <v>860</v>
      </c>
      <c r="K999" s="34" t="s">
        <v>861</v>
      </c>
    </row>
    <row r="1000" spans="1:11" ht="15.75" thickBot="1" x14ac:dyDescent="0.3">
      <c r="A1000" s="32" t="s">
        <v>851</v>
      </c>
      <c r="B1000" s="24" t="s">
        <v>325</v>
      </c>
      <c r="C1000" s="26" t="s">
        <v>857</v>
      </c>
      <c r="D1000" s="26">
        <v>3</v>
      </c>
      <c r="E1000" s="17" t="s">
        <v>1987</v>
      </c>
      <c r="F1000" s="24">
        <v>2964</v>
      </c>
      <c r="G1000" s="24"/>
      <c r="H1000" s="24"/>
      <c r="I1000" s="26" t="s">
        <v>859</v>
      </c>
      <c r="J1000" s="26" t="s">
        <v>860</v>
      </c>
      <c r="K1000" s="34" t="s">
        <v>861</v>
      </c>
    </row>
    <row r="1001" spans="1:11" ht="15.75" thickBot="1" x14ac:dyDescent="0.3">
      <c r="A1001" s="32" t="s">
        <v>851</v>
      </c>
      <c r="B1001" s="24" t="s">
        <v>325</v>
      </c>
      <c r="C1001" s="26" t="s">
        <v>857</v>
      </c>
      <c r="D1001" s="26">
        <v>3</v>
      </c>
      <c r="E1001" s="17" t="s">
        <v>1988</v>
      </c>
      <c r="F1001" s="24">
        <v>3048</v>
      </c>
      <c r="G1001" s="24"/>
      <c r="H1001" s="24"/>
      <c r="I1001" s="26" t="s">
        <v>859</v>
      </c>
      <c r="J1001" s="26" t="s">
        <v>860</v>
      </c>
      <c r="K1001" s="34" t="s">
        <v>861</v>
      </c>
    </row>
    <row r="1002" spans="1:11" ht="15.75" thickBot="1" x14ac:dyDescent="0.3">
      <c r="A1002" s="32" t="s">
        <v>851</v>
      </c>
      <c r="B1002" s="24" t="s">
        <v>325</v>
      </c>
      <c r="C1002" s="26" t="s">
        <v>857</v>
      </c>
      <c r="D1002" s="26">
        <v>3</v>
      </c>
      <c r="E1002" s="17" t="s">
        <v>1989</v>
      </c>
      <c r="F1002" s="24">
        <v>2967</v>
      </c>
      <c r="G1002" s="24"/>
      <c r="H1002" s="24"/>
      <c r="I1002" s="26" t="s">
        <v>859</v>
      </c>
      <c r="J1002" s="26" t="s">
        <v>860</v>
      </c>
      <c r="K1002" s="34" t="s">
        <v>861</v>
      </c>
    </row>
    <row r="1003" spans="1:11" ht="15.75" thickBot="1" x14ac:dyDescent="0.3">
      <c r="A1003" s="32" t="s">
        <v>851</v>
      </c>
      <c r="B1003" s="24" t="s">
        <v>325</v>
      </c>
      <c r="C1003" s="26" t="s">
        <v>857</v>
      </c>
      <c r="D1003" s="26">
        <v>3</v>
      </c>
      <c r="E1003" s="17" t="s">
        <v>1990</v>
      </c>
      <c r="F1003" s="24">
        <v>3193</v>
      </c>
      <c r="G1003" s="24"/>
      <c r="H1003" s="24"/>
      <c r="I1003" s="26" t="s">
        <v>859</v>
      </c>
      <c r="J1003" s="26" t="s">
        <v>860</v>
      </c>
      <c r="K1003" s="34" t="s">
        <v>861</v>
      </c>
    </row>
    <row r="1004" spans="1:11" ht="15.75" thickBot="1" x14ac:dyDescent="0.3">
      <c r="A1004" s="32" t="s">
        <v>851</v>
      </c>
      <c r="B1004" s="24" t="s">
        <v>325</v>
      </c>
      <c r="C1004" s="26" t="s">
        <v>857</v>
      </c>
      <c r="D1004" s="26">
        <v>3</v>
      </c>
      <c r="E1004" s="17" t="s">
        <v>1991</v>
      </c>
      <c r="F1004" s="24">
        <v>3071</v>
      </c>
      <c r="G1004" s="24"/>
      <c r="H1004" s="24"/>
      <c r="I1004" s="26" t="s">
        <v>859</v>
      </c>
      <c r="J1004" s="26" t="s">
        <v>860</v>
      </c>
      <c r="K1004" s="34" t="s">
        <v>861</v>
      </c>
    </row>
    <row r="1005" spans="1:11" ht="15.75" thickBot="1" x14ac:dyDescent="0.3">
      <c r="A1005" s="32" t="s">
        <v>851</v>
      </c>
      <c r="B1005" s="24" t="s">
        <v>325</v>
      </c>
      <c r="C1005" s="26" t="s">
        <v>857</v>
      </c>
      <c r="D1005" s="26">
        <v>3</v>
      </c>
      <c r="E1005" s="17" t="s">
        <v>1992</v>
      </c>
      <c r="F1005" s="24">
        <v>3165</v>
      </c>
      <c r="G1005" s="24"/>
      <c r="H1005" s="24"/>
      <c r="I1005" s="26" t="s">
        <v>859</v>
      </c>
      <c r="J1005" s="26" t="s">
        <v>860</v>
      </c>
      <c r="K1005" s="34" t="s">
        <v>861</v>
      </c>
    </row>
    <row r="1006" spans="1:11" ht="15.75" thickBot="1" x14ac:dyDescent="0.3">
      <c r="A1006" s="32" t="s">
        <v>851</v>
      </c>
      <c r="B1006" s="24" t="s">
        <v>325</v>
      </c>
      <c r="C1006" s="26" t="s">
        <v>857</v>
      </c>
      <c r="D1006" s="26">
        <v>3</v>
      </c>
      <c r="E1006" s="17" t="s">
        <v>1993</v>
      </c>
      <c r="F1006" s="24">
        <v>3004</v>
      </c>
      <c r="G1006" s="24"/>
      <c r="H1006" s="24"/>
      <c r="I1006" s="26" t="s">
        <v>859</v>
      </c>
      <c r="J1006" s="26" t="s">
        <v>860</v>
      </c>
      <c r="K1006" s="34" t="s">
        <v>861</v>
      </c>
    </row>
    <row r="1007" spans="1:11" ht="15.75" thickBot="1" x14ac:dyDescent="0.3">
      <c r="A1007" s="32" t="s">
        <v>851</v>
      </c>
      <c r="B1007" s="24" t="s">
        <v>325</v>
      </c>
      <c r="C1007" s="26" t="s">
        <v>857</v>
      </c>
      <c r="D1007" s="26">
        <v>3</v>
      </c>
      <c r="E1007" s="17" t="s">
        <v>1615</v>
      </c>
      <c r="F1007" s="24">
        <v>2958</v>
      </c>
      <c r="G1007" s="24"/>
      <c r="H1007" s="24"/>
      <c r="I1007" s="26" t="s">
        <v>859</v>
      </c>
      <c r="J1007" s="26" t="s">
        <v>860</v>
      </c>
      <c r="K1007" s="34" t="s">
        <v>861</v>
      </c>
    </row>
    <row r="1008" spans="1:11" ht="15.75" thickBot="1" x14ac:dyDescent="0.3">
      <c r="A1008" s="32" t="s">
        <v>851</v>
      </c>
      <c r="B1008" s="24" t="s">
        <v>325</v>
      </c>
      <c r="C1008" s="26" t="s">
        <v>857</v>
      </c>
      <c r="D1008" s="26">
        <v>3</v>
      </c>
      <c r="E1008" s="17" t="s">
        <v>1994</v>
      </c>
      <c r="F1008" s="24">
        <v>3000</v>
      </c>
      <c r="G1008" s="24"/>
      <c r="H1008" s="24"/>
      <c r="I1008" s="26" t="s">
        <v>859</v>
      </c>
      <c r="J1008" s="26" t="s">
        <v>860</v>
      </c>
      <c r="K1008" s="34" t="s">
        <v>861</v>
      </c>
    </row>
    <row r="1009" spans="1:11" ht="15.75" thickBot="1" x14ac:dyDescent="0.3">
      <c r="A1009" s="32" t="s">
        <v>851</v>
      </c>
      <c r="B1009" s="24" t="s">
        <v>325</v>
      </c>
      <c r="C1009" s="26" t="s">
        <v>857</v>
      </c>
      <c r="D1009" s="26">
        <v>3</v>
      </c>
      <c r="E1009" s="17" t="s">
        <v>1995</v>
      </c>
      <c r="F1009" s="24">
        <v>2895</v>
      </c>
      <c r="G1009" s="24"/>
      <c r="H1009" s="24"/>
      <c r="I1009" s="26" t="s">
        <v>859</v>
      </c>
      <c r="J1009" s="26" t="s">
        <v>860</v>
      </c>
      <c r="K1009" s="34" t="s">
        <v>861</v>
      </c>
    </row>
    <row r="1010" spans="1:11" ht="15.75" thickBot="1" x14ac:dyDescent="0.3">
      <c r="A1010" s="32" t="s">
        <v>851</v>
      </c>
      <c r="B1010" s="24" t="s">
        <v>325</v>
      </c>
      <c r="C1010" s="26" t="s">
        <v>857</v>
      </c>
      <c r="D1010" s="26">
        <v>3</v>
      </c>
      <c r="E1010" s="17" t="s">
        <v>1996</v>
      </c>
      <c r="F1010" s="24">
        <v>3129</v>
      </c>
      <c r="G1010" s="24"/>
      <c r="H1010" s="24"/>
      <c r="I1010" s="26" t="s">
        <v>859</v>
      </c>
      <c r="J1010" s="26" t="s">
        <v>860</v>
      </c>
      <c r="K1010" s="34" t="s">
        <v>861</v>
      </c>
    </row>
    <row r="1011" spans="1:11" ht="15.75" thickBot="1" x14ac:dyDescent="0.3">
      <c r="A1011" s="32" t="s">
        <v>851</v>
      </c>
      <c r="B1011" s="24" t="s">
        <v>325</v>
      </c>
      <c r="C1011" s="26" t="s">
        <v>857</v>
      </c>
      <c r="D1011" s="26">
        <v>3</v>
      </c>
      <c r="E1011" s="17" t="s">
        <v>1997</v>
      </c>
      <c r="F1011" s="24">
        <v>2982</v>
      </c>
      <c r="G1011" s="24"/>
      <c r="H1011" s="24"/>
      <c r="I1011" s="26" t="s">
        <v>859</v>
      </c>
      <c r="J1011" s="26" t="s">
        <v>860</v>
      </c>
      <c r="K1011" s="34" t="s">
        <v>861</v>
      </c>
    </row>
    <row r="1012" spans="1:11" ht="15.75" thickBot="1" x14ac:dyDescent="0.3">
      <c r="A1012" s="32" t="s">
        <v>851</v>
      </c>
      <c r="B1012" s="24" t="s">
        <v>325</v>
      </c>
      <c r="C1012" s="26" t="s">
        <v>857</v>
      </c>
      <c r="D1012" s="26">
        <v>3</v>
      </c>
      <c r="E1012" s="17" t="s">
        <v>1998</v>
      </c>
      <c r="F1012" s="24">
        <v>3137</v>
      </c>
      <c r="G1012" s="24"/>
      <c r="H1012" s="24"/>
      <c r="I1012" s="26" t="s">
        <v>859</v>
      </c>
      <c r="J1012" s="26" t="s">
        <v>860</v>
      </c>
      <c r="K1012" s="34" t="s">
        <v>861</v>
      </c>
    </row>
    <row r="1013" spans="1:11" ht="15.75" thickBot="1" x14ac:dyDescent="0.3">
      <c r="A1013" s="32" t="s">
        <v>851</v>
      </c>
      <c r="B1013" s="24" t="s">
        <v>325</v>
      </c>
      <c r="C1013" s="26" t="s">
        <v>857</v>
      </c>
      <c r="D1013" s="26">
        <v>3</v>
      </c>
      <c r="E1013" s="17" t="s">
        <v>1999</v>
      </c>
      <c r="F1013" s="24">
        <v>3055</v>
      </c>
      <c r="G1013" s="24"/>
      <c r="H1013" s="24"/>
      <c r="I1013" s="26" t="s">
        <v>859</v>
      </c>
      <c r="J1013" s="26" t="s">
        <v>860</v>
      </c>
      <c r="K1013" s="34" t="s">
        <v>861</v>
      </c>
    </row>
    <row r="1014" spans="1:11" ht="15.75" thickBot="1" x14ac:dyDescent="0.3">
      <c r="A1014" s="32" t="s">
        <v>851</v>
      </c>
      <c r="B1014" s="24" t="s">
        <v>325</v>
      </c>
      <c r="C1014" s="26" t="s">
        <v>857</v>
      </c>
      <c r="D1014" s="26">
        <v>3</v>
      </c>
      <c r="E1014" s="17" t="s">
        <v>2000</v>
      </c>
      <c r="F1014" s="24">
        <v>3125</v>
      </c>
      <c r="G1014" s="24"/>
      <c r="H1014" s="24"/>
      <c r="I1014" s="26" t="s">
        <v>859</v>
      </c>
      <c r="J1014" s="26" t="s">
        <v>860</v>
      </c>
      <c r="K1014" s="34" t="s">
        <v>861</v>
      </c>
    </row>
    <row r="1015" spans="1:11" ht="15.75" thickBot="1" x14ac:dyDescent="0.3">
      <c r="A1015" s="32" t="s">
        <v>851</v>
      </c>
      <c r="B1015" s="24" t="s">
        <v>325</v>
      </c>
      <c r="C1015" s="26" t="s">
        <v>857</v>
      </c>
      <c r="D1015" s="26">
        <v>3</v>
      </c>
      <c r="E1015" s="17" t="s">
        <v>2001</v>
      </c>
      <c r="F1015" s="24">
        <v>3201</v>
      </c>
      <c r="G1015" s="24"/>
      <c r="H1015" s="24"/>
      <c r="I1015" s="26" t="s">
        <v>859</v>
      </c>
      <c r="J1015" s="26" t="s">
        <v>860</v>
      </c>
      <c r="K1015" s="34" t="s">
        <v>861</v>
      </c>
    </row>
    <row r="1016" spans="1:11" ht="15.75" thickBot="1" x14ac:dyDescent="0.3">
      <c r="A1016" s="32" t="s">
        <v>851</v>
      </c>
      <c r="B1016" s="24" t="s">
        <v>325</v>
      </c>
      <c r="C1016" s="26" t="s">
        <v>857</v>
      </c>
      <c r="D1016" s="26">
        <v>4</v>
      </c>
      <c r="E1016" s="17" t="s">
        <v>2002</v>
      </c>
      <c r="F1016" s="24">
        <v>5554</v>
      </c>
      <c r="G1016" s="24"/>
      <c r="H1016" s="24"/>
      <c r="I1016" s="26" t="s">
        <v>859</v>
      </c>
      <c r="J1016" s="26" t="s">
        <v>860</v>
      </c>
      <c r="K1016" s="34" t="s">
        <v>2003</v>
      </c>
    </row>
    <row r="1017" spans="1:11" ht="15.75" thickBot="1" x14ac:dyDescent="0.3">
      <c r="A1017" s="32" t="s">
        <v>851</v>
      </c>
      <c r="B1017" s="24" t="s">
        <v>325</v>
      </c>
      <c r="C1017" s="26" t="s">
        <v>857</v>
      </c>
      <c r="D1017" s="26">
        <v>4</v>
      </c>
      <c r="E1017" s="17" t="s">
        <v>2004</v>
      </c>
      <c r="F1017" s="24">
        <v>2896</v>
      </c>
      <c r="G1017" s="24"/>
      <c r="H1017" s="24"/>
      <c r="I1017" s="26" t="s">
        <v>859</v>
      </c>
      <c r="J1017" s="26" t="s">
        <v>860</v>
      </c>
      <c r="K1017" s="34" t="s">
        <v>2003</v>
      </c>
    </row>
    <row r="1018" spans="1:11" ht="15.75" thickBot="1" x14ac:dyDescent="0.3">
      <c r="A1018" s="32" t="s">
        <v>851</v>
      </c>
      <c r="B1018" s="24" t="s">
        <v>325</v>
      </c>
      <c r="C1018" s="26" t="s">
        <v>857</v>
      </c>
      <c r="D1018" s="26">
        <v>4</v>
      </c>
      <c r="E1018" s="17" t="s">
        <v>2005</v>
      </c>
      <c r="F1018" s="24">
        <v>3135</v>
      </c>
      <c r="G1018" s="24"/>
      <c r="H1018" s="24"/>
      <c r="I1018" s="26" t="s">
        <v>859</v>
      </c>
      <c r="J1018" s="26" t="s">
        <v>860</v>
      </c>
      <c r="K1018" s="34" t="s">
        <v>2003</v>
      </c>
    </row>
    <row r="1019" spans="1:11" ht="15.75" thickBot="1" x14ac:dyDescent="0.3">
      <c r="A1019" s="32" t="s">
        <v>851</v>
      </c>
      <c r="B1019" s="24" t="s">
        <v>325</v>
      </c>
      <c r="C1019" s="26" t="s">
        <v>857</v>
      </c>
      <c r="D1019" s="26">
        <v>4</v>
      </c>
      <c r="E1019" s="17" t="s">
        <v>2006</v>
      </c>
      <c r="F1019" s="24">
        <v>3185</v>
      </c>
      <c r="G1019" s="24"/>
      <c r="H1019" s="24"/>
      <c r="I1019" s="26" t="s">
        <v>859</v>
      </c>
      <c r="J1019" s="26" t="s">
        <v>860</v>
      </c>
      <c r="K1019" s="34" t="s">
        <v>2003</v>
      </c>
    </row>
    <row r="1020" spans="1:11" ht="15.75" thickBot="1" x14ac:dyDescent="0.3">
      <c r="A1020" s="32" t="s">
        <v>851</v>
      </c>
      <c r="B1020" s="24" t="s">
        <v>325</v>
      </c>
      <c r="C1020" s="26" t="s">
        <v>857</v>
      </c>
      <c r="D1020" s="26">
        <v>4</v>
      </c>
      <c r="E1020" s="17" t="s">
        <v>2007</v>
      </c>
      <c r="F1020" s="24">
        <v>3183</v>
      </c>
      <c r="G1020" s="24"/>
      <c r="H1020" s="24"/>
      <c r="I1020" s="26" t="s">
        <v>859</v>
      </c>
      <c r="J1020" s="26" t="s">
        <v>860</v>
      </c>
      <c r="K1020" s="34" t="s">
        <v>2003</v>
      </c>
    </row>
    <row r="1021" spans="1:11" ht="15.75" thickBot="1" x14ac:dyDescent="0.3">
      <c r="A1021" s="32" t="s">
        <v>851</v>
      </c>
      <c r="B1021" s="24" t="s">
        <v>325</v>
      </c>
      <c r="C1021" s="26" t="s">
        <v>857</v>
      </c>
      <c r="D1021" s="26">
        <v>4</v>
      </c>
      <c r="E1021" s="17" t="s">
        <v>2008</v>
      </c>
      <c r="F1021" s="24">
        <v>3182</v>
      </c>
      <c r="G1021" s="24"/>
      <c r="H1021" s="24"/>
      <c r="I1021" s="26" t="s">
        <v>859</v>
      </c>
      <c r="J1021" s="26" t="s">
        <v>860</v>
      </c>
      <c r="K1021" s="34" t="s">
        <v>2003</v>
      </c>
    </row>
    <row r="1022" spans="1:11" ht="15.75" thickBot="1" x14ac:dyDescent="0.3">
      <c r="A1022" s="32" t="s">
        <v>851</v>
      </c>
      <c r="B1022" s="24" t="s">
        <v>325</v>
      </c>
      <c r="C1022" s="26" t="s">
        <v>857</v>
      </c>
      <c r="D1022" s="26">
        <v>4</v>
      </c>
      <c r="E1022" s="17" t="s">
        <v>2009</v>
      </c>
      <c r="F1022" s="24">
        <v>3190</v>
      </c>
      <c r="G1022" s="24"/>
      <c r="H1022" s="24"/>
      <c r="I1022" s="26" t="s">
        <v>859</v>
      </c>
      <c r="J1022" s="26" t="s">
        <v>860</v>
      </c>
      <c r="K1022" s="34" t="s">
        <v>2003</v>
      </c>
    </row>
    <row r="1023" spans="1:11" ht="15.75" thickBot="1" x14ac:dyDescent="0.3">
      <c r="A1023" s="32" t="s">
        <v>851</v>
      </c>
      <c r="B1023" s="24" t="s">
        <v>325</v>
      </c>
      <c r="C1023" s="26" t="s">
        <v>857</v>
      </c>
      <c r="D1023" s="26">
        <v>4</v>
      </c>
      <c r="E1023" s="17" t="s">
        <v>2010</v>
      </c>
      <c r="F1023" s="24">
        <v>3056</v>
      </c>
      <c r="G1023" s="24"/>
      <c r="H1023" s="24"/>
      <c r="I1023" s="26" t="s">
        <v>859</v>
      </c>
      <c r="J1023" s="26" t="s">
        <v>860</v>
      </c>
      <c r="K1023" s="34" t="s">
        <v>2003</v>
      </c>
    </row>
    <row r="1024" spans="1:11" ht="15.75" thickBot="1" x14ac:dyDescent="0.3">
      <c r="A1024" s="32" t="s">
        <v>851</v>
      </c>
      <c r="B1024" s="24" t="s">
        <v>325</v>
      </c>
      <c r="C1024" s="26" t="s">
        <v>857</v>
      </c>
      <c r="D1024" s="26">
        <v>4</v>
      </c>
      <c r="E1024" s="17" t="s">
        <v>2011</v>
      </c>
      <c r="F1024" s="24">
        <v>3074</v>
      </c>
      <c r="G1024" s="24"/>
      <c r="H1024" s="24"/>
      <c r="I1024" s="26" t="s">
        <v>859</v>
      </c>
      <c r="J1024" s="26" t="s">
        <v>860</v>
      </c>
      <c r="K1024" s="34" t="s">
        <v>860</v>
      </c>
    </row>
    <row r="1025" spans="1:11" ht="15.75" thickBot="1" x14ac:dyDescent="0.3">
      <c r="A1025" s="32" t="s">
        <v>851</v>
      </c>
      <c r="B1025" s="24" t="s">
        <v>325</v>
      </c>
      <c r="C1025" s="26" t="s">
        <v>857</v>
      </c>
      <c r="D1025" s="26">
        <v>4</v>
      </c>
      <c r="E1025" s="17" t="s">
        <v>2012</v>
      </c>
      <c r="F1025" s="24">
        <v>3075</v>
      </c>
      <c r="G1025" s="24"/>
      <c r="H1025" s="24"/>
      <c r="I1025" s="26" t="s">
        <v>859</v>
      </c>
      <c r="J1025" s="26" t="s">
        <v>860</v>
      </c>
      <c r="K1025" s="34" t="s">
        <v>2003</v>
      </c>
    </row>
    <row r="1026" spans="1:11" ht="15.75" thickBot="1" x14ac:dyDescent="0.3">
      <c r="A1026" s="32" t="s">
        <v>851</v>
      </c>
      <c r="B1026" s="24" t="s">
        <v>325</v>
      </c>
      <c r="C1026" s="26" t="s">
        <v>857</v>
      </c>
      <c r="D1026" s="26">
        <v>4</v>
      </c>
      <c r="E1026" s="17" t="s">
        <v>2013</v>
      </c>
      <c r="F1026" s="24">
        <v>3257</v>
      </c>
      <c r="G1026" s="24"/>
      <c r="H1026" s="24"/>
      <c r="I1026" s="26" t="s">
        <v>859</v>
      </c>
      <c r="J1026" s="26" t="s">
        <v>860</v>
      </c>
      <c r="K1026" s="34" t="s">
        <v>2003</v>
      </c>
    </row>
    <row r="1027" spans="1:11" ht="15.75" thickBot="1" x14ac:dyDescent="0.3">
      <c r="A1027" s="32" t="s">
        <v>851</v>
      </c>
      <c r="B1027" s="24" t="s">
        <v>325</v>
      </c>
      <c r="C1027" s="26" t="s">
        <v>857</v>
      </c>
      <c r="D1027" s="26">
        <v>4</v>
      </c>
      <c r="E1027" s="17" t="s">
        <v>2014</v>
      </c>
      <c r="F1027" s="24">
        <v>3079</v>
      </c>
      <c r="G1027" s="24"/>
      <c r="H1027" s="24"/>
      <c r="I1027" s="26" t="s">
        <v>859</v>
      </c>
      <c r="J1027" s="26" t="s">
        <v>860</v>
      </c>
      <c r="K1027" s="34" t="s">
        <v>2003</v>
      </c>
    </row>
    <row r="1028" spans="1:11" ht="15.75" thickBot="1" x14ac:dyDescent="0.3">
      <c r="A1028" s="32" t="s">
        <v>851</v>
      </c>
      <c r="B1028" s="24" t="s">
        <v>325</v>
      </c>
      <c r="C1028" s="26" t="s">
        <v>857</v>
      </c>
      <c r="D1028" s="26">
        <v>4</v>
      </c>
      <c r="E1028" s="17" t="s">
        <v>1441</v>
      </c>
      <c r="F1028" s="24">
        <v>3020</v>
      </c>
      <c r="G1028" s="24"/>
      <c r="H1028" s="24"/>
      <c r="I1028" s="26" t="s">
        <v>859</v>
      </c>
      <c r="J1028" s="26" t="s">
        <v>860</v>
      </c>
      <c r="K1028" s="34" t="s">
        <v>2003</v>
      </c>
    </row>
    <row r="1029" spans="1:11" ht="15.75" thickBot="1" x14ac:dyDescent="0.3">
      <c r="A1029" s="32" t="s">
        <v>851</v>
      </c>
      <c r="B1029" s="24" t="s">
        <v>325</v>
      </c>
      <c r="C1029" s="26" t="s">
        <v>857</v>
      </c>
      <c r="D1029" s="26">
        <v>4</v>
      </c>
      <c r="E1029" s="17" t="s">
        <v>2015</v>
      </c>
      <c r="F1029" s="24">
        <v>3255</v>
      </c>
      <c r="G1029" s="24"/>
      <c r="H1029" s="24"/>
      <c r="I1029" s="26" t="s">
        <v>859</v>
      </c>
      <c r="J1029" s="26" t="s">
        <v>860</v>
      </c>
      <c r="K1029" s="34" t="s">
        <v>2003</v>
      </c>
    </row>
    <row r="1030" spans="1:11" ht="15.75" thickBot="1" x14ac:dyDescent="0.3">
      <c r="A1030" s="32" t="s">
        <v>851</v>
      </c>
      <c r="B1030" s="24" t="s">
        <v>325</v>
      </c>
      <c r="C1030" s="26" t="s">
        <v>857</v>
      </c>
      <c r="D1030" s="26">
        <v>4</v>
      </c>
      <c r="E1030" s="17" t="s">
        <v>2016</v>
      </c>
      <c r="F1030" s="24">
        <v>3127</v>
      </c>
      <c r="G1030" s="24"/>
      <c r="H1030" s="24"/>
      <c r="I1030" s="26" t="s">
        <v>859</v>
      </c>
      <c r="J1030" s="26" t="s">
        <v>860</v>
      </c>
      <c r="K1030" s="34" t="s">
        <v>2003</v>
      </c>
    </row>
    <row r="1031" spans="1:11" ht="15.75" thickBot="1" x14ac:dyDescent="0.3">
      <c r="A1031" s="32" t="s">
        <v>851</v>
      </c>
      <c r="B1031" s="24" t="s">
        <v>325</v>
      </c>
      <c r="C1031" s="26" t="s">
        <v>857</v>
      </c>
      <c r="D1031" s="26">
        <v>4</v>
      </c>
      <c r="E1031" s="17" t="s">
        <v>2017</v>
      </c>
      <c r="F1031" s="24">
        <v>2962</v>
      </c>
      <c r="G1031" s="24"/>
      <c r="H1031" s="24"/>
      <c r="I1031" s="26" t="s">
        <v>859</v>
      </c>
      <c r="J1031" s="26" t="s">
        <v>860</v>
      </c>
      <c r="K1031" s="34" t="s">
        <v>2003</v>
      </c>
    </row>
    <row r="1032" spans="1:11" ht="15.75" thickBot="1" x14ac:dyDescent="0.3">
      <c r="A1032" s="32" t="s">
        <v>851</v>
      </c>
      <c r="B1032" s="24" t="s">
        <v>325</v>
      </c>
      <c r="C1032" s="26" t="s">
        <v>857</v>
      </c>
      <c r="D1032" s="26">
        <v>4</v>
      </c>
      <c r="E1032" s="17" t="s">
        <v>2018</v>
      </c>
      <c r="F1032" s="24">
        <v>3236</v>
      </c>
      <c r="G1032" s="24"/>
      <c r="H1032" s="24"/>
      <c r="I1032" s="26" t="s">
        <v>859</v>
      </c>
      <c r="J1032" s="26" t="s">
        <v>860</v>
      </c>
      <c r="K1032" s="34" t="s">
        <v>2003</v>
      </c>
    </row>
    <row r="1033" spans="1:11" ht="15.75" thickBot="1" x14ac:dyDescent="0.3">
      <c r="A1033" s="32" t="s">
        <v>851</v>
      </c>
      <c r="B1033" s="24" t="s">
        <v>325</v>
      </c>
      <c r="C1033" s="26" t="s">
        <v>857</v>
      </c>
      <c r="D1033" s="26">
        <v>4</v>
      </c>
      <c r="E1033" s="17" t="s">
        <v>2019</v>
      </c>
      <c r="F1033" s="24">
        <v>3112</v>
      </c>
      <c r="G1033" s="24"/>
      <c r="H1033" s="24"/>
      <c r="I1033" s="26" t="s">
        <v>859</v>
      </c>
      <c r="J1033" s="26" t="s">
        <v>860</v>
      </c>
      <c r="K1033" s="34" t="s">
        <v>2003</v>
      </c>
    </row>
    <row r="1034" spans="1:11" ht="15.75" thickBot="1" x14ac:dyDescent="0.3">
      <c r="A1034" s="32" t="s">
        <v>851</v>
      </c>
      <c r="B1034" s="24" t="s">
        <v>325</v>
      </c>
      <c r="C1034" s="26" t="s">
        <v>857</v>
      </c>
      <c r="D1034" s="26">
        <v>4</v>
      </c>
      <c r="E1034" s="17" t="s">
        <v>2020</v>
      </c>
      <c r="F1034" s="24">
        <v>3134</v>
      </c>
      <c r="G1034" s="24"/>
      <c r="H1034" s="24"/>
      <c r="I1034" s="26" t="s">
        <v>859</v>
      </c>
      <c r="J1034" s="26" t="s">
        <v>860</v>
      </c>
      <c r="K1034" s="34" t="s">
        <v>2003</v>
      </c>
    </row>
    <row r="1035" spans="1:11" ht="15.75" thickBot="1" x14ac:dyDescent="0.3">
      <c r="A1035" s="32" t="s">
        <v>851</v>
      </c>
      <c r="B1035" s="24" t="s">
        <v>325</v>
      </c>
      <c r="C1035" s="26" t="s">
        <v>857</v>
      </c>
      <c r="D1035" s="26">
        <v>4</v>
      </c>
      <c r="E1035" s="17" t="s">
        <v>2021</v>
      </c>
      <c r="F1035" s="24">
        <v>3145</v>
      </c>
      <c r="G1035" s="24"/>
      <c r="H1035" s="24"/>
      <c r="I1035" s="26" t="s">
        <v>859</v>
      </c>
      <c r="J1035" s="26" t="s">
        <v>860</v>
      </c>
      <c r="K1035" s="34" t="s">
        <v>2003</v>
      </c>
    </row>
    <row r="1036" spans="1:11" ht="15.75" thickBot="1" x14ac:dyDescent="0.3">
      <c r="A1036" s="32" t="s">
        <v>851</v>
      </c>
      <c r="B1036" s="24" t="s">
        <v>325</v>
      </c>
      <c r="C1036" s="26" t="s">
        <v>857</v>
      </c>
      <c r="D1036" s="26">
        <v>4</v>
      </c>
      <c r="E1036" s="17" t="s">
        <v>2022</v>
      </c>
      <c r="F1036" s="24">
        <v>2981</v>
      </c>
      <c r="G1036" s="24"/>
      <c r="H1036" s="24"/>
      <c r="I1036" s="26" t="s">
        <v>859</v>
      </c>
      <c r="J1036" s="26" t="s">
        <v>860</v>
      </c>
      <c r="K1036" s="34" t="s">
        <v>2003</v>
      </c>
    </row>
    <row r="1037" spans="1:11" ht="15.75" thickBot="1" x14ac:dyDescent="0.3">
      <c r="A1037" s="32" t="s">
        <v>851</v>
      </c>
      <c r="B1037" s="24" t="s">
        <v>325</v>
      </c>
      <c r="C1037" s="26" t="s">
        <v>857</v>
      </c>
      <c r="D1037" s="26">
        <v>4</v>
      </c>
      <c r="E1037" s="17" t="s">
        <v>2023</v>
      </c>
      <c r="F1037" s="24">
        <v>3136</v>
      </c>
      <c r="G1037" s="24"/>
      <c r="H1037" s="24"/>
      <c r="I1037" s="26" t="s">
        <v>859</v>
      </c>
      <c r="J1037" s="26" t="s">
        <v>860</v>
      </c>
      <c r="K1037" s="34" t="s">
        <v>2003</v>
      </c>
    </row>
    <row r="1038" spans="1:11" ht="15.75" thickBot="1" x14ac:dyDescent="0.3">
      <c r="A1038" s="32" t="s">
        <v>851</v>
      </c>
      <c r="B1038" s="24" t="s">
        <v>325</v>
      </c>
      <c r="C1038" s="26" t="s">
        <v>857</v>
      </c>
      <c r="D1038" s="26">
        <v>4</v>
      </c>
      <c r="E1038" s="17" t="s">
        <v>2024</v>
      </c>
      <c r="F1038" s="24">
        <v>2919</v>
      </c>
      <c r="G1038" s="24"/>
      <c r="H1038" s="24"/>
      <c r="I1038" s="26" t="s">
        <v>859</v>
      </c>
      <c r="J1038" s="26" t="s">
        <v>860</v>
      </c>
      <c r="K1038" s="34" t="s">
        <v>2003</v>
      </c>
    </row>
    <row r="1039" spans="1:11" ht="15.75" thickBot="1" x14ac:dyDescent="0.3">
      <c r="A1039" s="32" t="s">
        <v>851</v>
      </c>
      <c r="B1039" s="24" t="s">
        <v>325</v>
      </c>
      <c r="C1039" s="26" t="s">
        <v>857</v>
      </c>
      <c r="D1039" s="26">
        <v>4</v>
      </c>
      <c r="E1039" s="17" t="s">
        <v>1398</v>
      </c>
      <c r="F1039" s="24">
        <v>3124</v>
      </c>
      <c r="G1039" s="24"/>
      <c r="H1039" s="24"/>
      <c r="I1039" s="26" t="s">
        <v>859</v>
      </c>
      <c r="J1039" s="26" t="s">
        <v>860</v>
      </c>
      <c r="K1039" s="34" t="s">
        <v>2003</v>
      </c>
    </row>
    <row r="1040" spans="1:11" ht="15.75" thickBot="1" x14ac:dyDescent="0.3">
      <c r="A1040" s="32" t="s">
        <v>851</v>
      </c>
      <c r="B1040" s="24" t="s">
        <v>325</v>
      </c>
      <c r="C1040" s="26" t="s">
        <v>857</v>
      </c>
      <c r="D1040" s="26">
        <v>4</v>
      </c>
      <c r="E1040" s="17" t="s">
        <v>2025</v>
      </c>
      <c r="F1040" s="24">
        <v>2893</v>
      </c>
      <c r="G1040" s="24"/>
      <c r="H1040" s="24"/>
      <c r="I1040" s="26" t="s">
        <v>859</v>
      </c>
      <c r="J1040" s="26" t="s">
        <v>860</v>
      </c>
      <c r="K1040" s="34" t="s">
        <v>2003</v>
      </c>
    </row>
    <row r="1041" spans="1:11" ht="15.75" thickBot="1" x14ac:dyDescent="0.3">
      <c r="A1041" s="32" t="s">
        <v>851</v>
      </c>
      <c r="B1041" s="24" t="s">
        <v>325</v>
      </c>
      <c r="C1041" s="26" t="s">
        <v>857</v>
      </c>
      <c r="D1041" s="26">
        <v>5</v>
      </c>
      <c r="E1041" s="17" t="s">
        <v>2026</v>
      </c>
      <c r="F1041" s="24">
        <v>3093</v>
      </c>
      <c r="G1041" s="24"/>
      <c r="H1041" s="24"/>
      <c r="I1041" s="26" t="s">
        <v>859</v>
      </c>
      <c r="J1041" s="26" t="s">
        <v>864</v>
      </c>
      <c r="K1041" s="34" t="s">
        <v>2027</v>
      </c>
    </row>
    <row r="1042" spans="1:11" ht="15.75" thickBot="1" x14ac:dyDescent="0.3">
      <c r="A1042" s="32" t="s">
        <v>851</v>
      </c>
      <c r="B1042" s="24" t="s">
        <v>325</v>
      </c>
      <c r="C1042" s="26" t="s">
        <v>857</v>
      </c>
      <c r="D1042" s="26">
        <v>5</v>
      </c>
      <c r="E1042" s="17" t="s">
        <v>2028</v>
      </c>
      <c r="F1042" s="24">
        <v>2929</v>
      </c>
      <c r="G1042" s="24"/>
      <c r="H1042" s="24"/>
      <c r="I1042" s="26" t="s">
        <v>859</v>
      </c>
      <c r="J1042" s="26" t="s">
        <v>864</v>
      </c>
      <c r="K1042" s="34" t="s">
        <v>2029</v>
      </c>
    </row>
    <row r="1043" spans="1:11" ht="15.75" thickBot="1" x14ac:dyDescent="0.3">
      <c r="A1043" s="32" t="s">
        <v>851</v>
      </c>
      <c r="B1043" s="24" t="s">
        <v>325</v>
      </c>
      <c r="C1043" s="26" t="s">
        <v>857</v>
      </c>
      <c r="D1043" s="26">
        <v>5</v>
      </c>
      <c r="E1043" s="17" t="s">
        <v>2030</v>
      </c>
      <c r="F1043" s="24">
        <v>2941</v>
      </c>
      <c r="G1043" s="24"/>
      <c r="H1043" s="24"/>
      <c r="I1043" s="26" t="s">
        <v>859</v>
      </c>
      <c r="J1043" s="26" t="s">
        <v>864</v>
      </c>
      <c r="K1043" s="34" t="s">
        <v>2027</v>
      </c>
    </row>
    <row r="1044" spans="1:11" ht="15.75" thickBot="1" x14ac:dyDescent="0.3">
      <c r="A1044" s="32" t="s">
        <v>851</v>
      </c>
      <c r="B1044" s="24" t="s">
        <v>325</v>
      </c>
      <c r="C1044" s="26" t="s">
        <v>857</v>
      </c>
      <c r="D1044" s="26">
        <v>5</v>
      </c>
      <c r="E1044" s="17" t="s">
        <v>2031</v>
      </c>
      <c r="F1044" s="24">
        <v>3019</v>
      </c>
      <c r="G1044" s="24"/>
      <c r="H1044" s="24"/>
      <c r="I1044" s="26" t="s">
        <v>859</v>
      </c>
      <c r="J1044" s="26" t="s">
        <v>864</v>
      </c>
      <c r="K1044" s="34" t="s">
        <v>2027</v>
      </c>
    </row>
    <row r="1045" spans="1:11" ht="15.75" thickBot="1" x14ac:dyDescent="0.3">
      <c r="A1045" s="32" t="s">
        <v>851</v>
      </c>
      <c r="B1045" s="24" t="s">
        <v>325</v>
      </c>
      <c r="C1045" s="26" t="s">
        <v>857</v>
      </c>
      <c r="D1045" s="26">
        <v>5</v>
      </c>
      <c r="E1045" s="17" t="s">
        <v>2032</v>
      </c>
      <c r="F1045" s="24">
        <v>3241</v>
      </c>
      <c r="G1045" s="24"/>
      <c r="H1045" s="24"/>
      <c r="I1045" s="26" t="s">
        <v>859</v>
      </c>
      <c r="J1045" s="26" t="s">
        <v>864</v>
      </c>
      <c r="K1045" s="34" t="s">
        <v>2027</v>
      </c>
    </row>
    <row r="1046" spans="1:11" ht="15.75" thickBot="1" x14ac:dyDescent="0.3">
      <c r="A1046" s="32" t="s">
        <v>851</v>
      </c>
      <c r="B1046" s="24" t="s">
        <v>325</v>
      </c>
      <c r="C1046" s="26" t="s">
        <v>857</v>
      </c>
      <c r="D1046" s="26">
        <v>5</v>
      </c>
      <c r="E1046" s="17" t="s">
        <v>2033</v>
      </c>
      <c r="F1046" s="24">
        <v>3053</v>
      </c>
      <c r="G1046" s="24"/>
      <c r="H1046" s="24"/>
      <c r="I1046" s="26" t="s">
        <v>859</v>
      </c>
      <c r="J1046" s="26" t="s">
        <v>864</v>
      </c>
      <c r="K1046" s="34" t="s">
        <v>2027</v>
      </c>
    </row>
    <row r="1047" spans="1:11" ht="15.75" thickBot="1" x14ac:dyDescent="0.3">
      <c r="A1047" s="32" t="s">
        <v>851</v>
      </c>
      <c r="B1047" s="24" t="s">
        <v>325</v>
      </c>
      <c r="C1047" s="26" t="s">
        <v>857</v>
      </c>
      <c r="D1047" s="26">
        <v>5</v>
      </c>
      <c r="E1047" s="17" t="s">
        <v>2034</v>
      </c>
      <c r="F1047" s="24">
        <v>3933</v>
      </c>
      <c r="G1047" s="24"/>
      <c r="H1047" s="24"/>
      <c r="I1047" s="26" t="s">
        <v>859</v>
      </c>
      <c r="J1047" s="26" t="s">
        <v>864</v>
      </c>
      <c r="K1047" s="34" t="s">
        <v>2027</v>
      </c>
    </row>
    <row r="1048" spans="1:11" ht="15.75" thickBot="1" x14ac:dyDescent="0.3">
      <c r="A1048" s="32" t="s">
        <v>851</v>
      </c>
      <c r="B1048" s="24" t="s">
        <v>325</v>
      </c>
      <c r="C1048" s="26" t="s">
        <v>857</v>
      </c>
      <c r="D1048" s="26">
        <v>5</v>
      </c>
      <c r="E1048" s="17" t="s">
        <v>2035</v>
      </c>
      <c r="F1048" s="24">
        <v>3006</v>
      </c>
      <c r="G1048" s="24"/>
      <c r="H1048" s="24"/>
      <c r="I1048" s="26" t="s">
        <v>859</v>
      </c>
      <c r="J1048" s="26" t="s">
        <v>864</v>
      </c>
      <c r="K1048" s="34" t="s">
        <v>2029</v>
      </c>
    </row>
    <row r="1049" spans="1:11" ht="15.75" thickBot="1" x14ac:dyDescent="0.3">
      <c r="A1049" s="32" t="s">
        <v>851</v>
      </c>
      <c r="B1049" s="24" t="s">
        <v>325</v>
      </c>
      <c r="C1049" s="26" t="s">
        <v>857</v>
      </c>
      <c r="D1049" s="26">
        <v>5</v>
      </c>
      <c r="E1049" s="17" t="s">
        <v>2036</v>
      </c>
      <c r="F1049" s="24">
        <v>3084</v>
      </c>
      <c r="G1049" s="24"/>
      <c r="H1049" s="24"/>
      <c r="I1049" s="26" t="s">
        <v>859</v>
      </c>
      <c r="J1049" s="26" t="s">
        <v>864</v>
      </c>
      <c r="K1049" s="34" t="s">
        <v>2027</v>
      </c>
    </row>
    <row r="1050" spans="1:11" ht="15.75" thickBot="1" x14ac:dyDescent="0.3">
      <c r="A1050" s="32" t="s">
        <v>851</v>
      </c>
      <c r="B1050" s="24" t="s">
        <v>325</v>
      </c>
      <c r="C1050" s="26" t="s">
        <v>857</v>
      </c>
      <c r="D1050" s="26">
        <v>5</v>
      </c>
      <c r="E1050" s="17" t="s">
        <v>1731</v>
      </c>
      <c r="F1050" s="24">
        <v>3087</v>
      </c>
      <c r="G1050" s="24"/>
      <c r="H1050" s="24"/>
      <c r="I1050" s="26" t="s">
        <v>859</v>
      </c>
      <c r="J1050" s="26" t="s">
        <v>864</v>
      </c>
      <c r="K1050" s="34" t="s">
        <v>2027</v>
      </c>
    </row>
    <row r="1051" spans="1:11" ht="15.75" thickBot="1" x14ac:dyDescent="0.3">
      <c r="A1051" s="32" t="s">
        <v>851</v>
      </c>
      <c r="B1051" s="24" t="s">
        <v>325</v>
      </c>
      <c r="C1051" s="26" t="s">
        <v>857</v>
      </c>
      <c r="D1051" s="26">
        <v>5</v>
      </c>
      <c r="E1051" s="17" t="s">
        <v>968</v>
      </c>
      <c r="F1051" s="24">
        <v>3100</v>
      </c>
      <c r="G1051" s="24"/>
      <c r="H1051" s="24"/>
      <c r="I1051" s="26" t="s">
        <v>859</v>
      </c>
      <c r="J1051" s="26" t="s">
        <v>864</v>
      </c>
      <c r="K1051" s="34" t="s">
        <v>2029</v>
      </c>
    </row>
    <row r="1052" spans="1:11" ht="15.75" thickBot="1" x14ac:dyDescent="0.3">
      <c r="A1052" s="32" t="s">
        <v>851</v>
      </c>
      <c r="B1052" s="24" t="s">
        <v>325</v>
      </c>
      <c r="C1052" s="26" t="s">
        <v>857</v>
      </c>
      <c r="D1052" s="26">
        <v>5</v>
      </c>
      <c r="E1052" s="17" t="s">
        <v>970</v>
      </c>
      <c r="F1052" s="24">
        <v>3192</v>
      </c>
      <c r="G1052" s="24"/>
      <c r="H1052" s="24"/>
      <c r="I1052" s="26" t="s">
        <v>859</v>
      </c>
      <c r="J1052" s="26" t="s">
        <v>864</v>
      </c>
      <c r="K1052" s="34" t="s">
        <v>2027</v>
      </c>
    </row>
    <row r="1053" spans="1:11" ht="15.75" thickBot="1" x14ac:dyDescent="0.3">
      <c r="A1053" s="32" t="s">
        <v>851</v>
      </c>
      <c r="B1053" s="24" t="s">
        <v>325</v>
      </c>
      <c r="C1053" s="26" t="s">
        <v>857</v>
      </c>
      <c r="D1053" s="26">
        <v>5</v>
      </c>
      <c r="E1053" s="17" t="s">
        <v>2037</v>
      </c>
      <c r="F1053" s="24">
        <v>3067</v>
      </c>
      <c r="G1053" s="24"/>
      <c r="H1053" s="24"/>
      <c r="I1053" s="26" t="s">
        <v>859</v>
      </c>
      <c r="J1053" s="26" t="s">
        <v>864</v>
      </c>
      <c r="K1053" s="34" t="s">
        <v>2027</v>
      </c>
    </row>
    <row r="1054" spans="1:11" ht="15.75" thickBot="1" x14ac:dyDescent="0.3">
      <c r="A1054" s="32" t="s">
        <v>851</v>
      </c>
      <c r="B1054" s="24" t="s">
        <v>325</v>
      </c>
      <c r="C1054" s="26" t="s">
        <v>857</v>
      </c>
      <c r="D1054" s="26">
        <v>5</v>
      </c>
      <c r="E1054" s="17" t="s">
        <v>1426</v>
      </c>
      <c r="F1054" s="24">
        <v>3111</v>
      </c>
      <c r="G1054" s="24"/>
      <c r="H1054" s="24"/>
      <c r="I1054" s="26" t="s">
        <v>859</v>
      </c>
      <c r="J1054" s="26" t="s">
        <v>864</v>
      </c>
      <c r="K1054" s="34" t="s">
        <v>2027</v>
      </c>
    </row>
    <row r="1055" spans="1:11" ht="15.75" thickBot="1" x14ac:dyDescent="0.3">
      <c r="A1055" s="32" t="s">
        <v>851</v>
      </c>
      <c r="B1055" s="24" t="s">
        <v>325</v>
      </c>
      <c r="C1055" s="26" t="s">
        <v>857</v>
      </c>
      <c r="D1055" s="26">
        <v>5</v>
      </c>
      <c r="E1055" s="17" t="s">
        <v>2038</v>
      </c>
      <c r="F1055" s="24">
        <v>4756</v>
      </c>
      <c r="G1055" s="24"/>
      <c r="H1055" s="24"/>
      <c r="I1055" s="26" t="s">
        <v>859</v>
      </c>
      <c r="J1055" s="26" t="s">
        <v>864</v>
      </c>
      <c r="K1055" s="34" t="s">
        <v>2027</v>
      </c>
    </row>
    <row r="1056" spans="1:11" ht="15.75" thickBot="1" x14ac:dyDescent="0.3">
      <c r="A1056" s="32" t="s">
        <v>851</v>
      </c>
      <c r="B1056" s="24" t="s">
        <v>325</v>
      </c>
      <c r="C1056" s="26" t="s">
        <v>857</v>
      </c>
      <c r="D1056" s="26">
        <v>5</v>
      </c>
      <c r="E1056" s="17" t="s">
        <v>2039</v>
      </c>
      <c r="F1056" s="24">
        <v>3041</v>
      </c>
      <c r="G1056" s="24"/>
      <c r="H1056" s="24"/>
      <c r="I1056" s="26" t="s">
        <v>859</v>
      </c>
      <c r="J1056" s="26" t="s">
        <v>864</v>
      </c>
      <c r="K1056" s="34" t="s">
        <v>2027</v>
      </c>
    </row>
    <row r="1057" spans="1:11" ht="15.75" thickBot="1" x14ac:dyDescent="0.3">
      <c r="A1057" s="32" t="s">
        <v>851</v>
      </c>
      <c r="B1057" s="24" t="s">
        <v>325</v>
      </c>
      <c r="C1057" s="26" t="s">
        <v>857</v>
      </c>
      <c r="D1057" s="26">
        <v>5</v>
      </c>
      <c r="E1057" s="17" t="s">
        <v>945</v>
      </c>
      <c r="F1057" s="24">
        <v>3162</v>
      </c>
      <c r="G1057" s="24"/>
      <c r="H1057" s="24"/>
      <c r="I1057" s="26" t="s">
        <v>859</v>
      </c>
      <c r="J1057" s="26" t="s">
        <v>864</v>
      </c>
      <c r="K1057" s="34" t="s">
        <v>2027</v>
      </c>
    </row>
    <row r="1058" spans="1:11" ht="15.75" thickBot="1" x14ac:dyDescent="0.3">
      <c r="A1058" s="32" t="s">
        <v>851</v>
      </c>
      <c r="B1058" s="24" t="s">
        <v>325</v>
      </c>
      <c r="C1058" s="26" t="s">
        <v>857</v>
      </c>
      <c r="D1058" s="26">
        <v>5</v>
      </c>
      <c r="E1058" s="17" t="s">
        <v>2040</v>
      </c>
      <c r="F1058" s="24">
        <v>3195</v>
      </c>
      <c r="G1058" s="24"/>
      <c r="H1058" s="24"/>
      <c r="I1058" s="26" t="s">
        <v>859</v>
      </c>
      <c r="J1058" s="26" t="s">
        <v>864</v>
      </c>
      <c r="K1058" s="34" t="s">
        <v>2027</v>
      </c>
    </row>
    <row r="1059" spans="1:11" ht="15.75" thickBot="1" x14ac:dyDescent="0.3">
      <c r="A1059" s="32" t="s">
        <v>851</v>
      </c>
      <c r="B1059" s="24" t="s">
        <v>325</v>
      </c>
      <c r="C1059" s="26" t="s">
        <v>857</v>
      </c>
      <c r="D1059" s="26">
        <v>5</v>
      </c>
      <c r="E1059" s="17" t="s">
        <v>2041</v>
      </c>
      <c r="F1059" s="24">
        <v>2943</v>
      </c>
      <c r="G1059" s="24"/>
      <c r="H1059" s="24"/>
      <c r="I1059" s="26" t="s">
        <v>859</v>
      </c>
      <c r="J1059" s="26" t="s">
        <v>864</v>
      </c>
      <c r="K1059" s="34" t="s">
        <v>2029</v>
      </c>
    </row>
    <row r="1060" spans="1:11" ht="15.75" thickBot="1" x14ac:dyDescent="0.3">
      <c r="A1060" s="32" t="s">
        <v>851</v>
      </c>
      <c r="B1060" s="24" t="s">
        <v>325</v>
      </c>
      <c r="C1060" s="26" t="s">
        <v>857</v>
      </c>
      <c r="D1060" s="26">
        <v>5</v>
      </c>
      <c r="E1060" s="17" t="s">
        <v>947</v>
      </c>
      <c r="F1060" s="24">
        <v>2950</v>
      </c>
      <c r="G1060" s="24"/>
      <c r="H1060" s="24"/>
      <c r="I1060" s="26" t="s">
        <v>859</v>
      </c>
      <c r="J1060" s="26" t="s">
        <v>864</v>
      </c>
      <c r="K1060" s="34" t="s">
        <v>2027</v>
      </c>
    </row>
    <row r="1061" spans="1:11" ht="15.75" thickBot="1" x14ac:dyDescent="0.3">
      <c r="A1061" s="32" t="s">
        <v>851</v>
      </c>
      <c r="B1061" s="24" t="s">
        <v>325</v>
      </c>
      <c r="C1061" s="26" t="s">
        <v>857</v>
      </c>
      <c r="D1061" s="26">
        <v>6</v>
      </c>
      <c r="E1061" s="17" t="s">
        <v>2042</v>
      </c>
      <c r="F1061" s="24">
        <v>2931</v>
      </c>
      <c r="G1061" s="24"/>
      <c r="H1061" s="24"/>
      <c r="I1061" s="26" t="s">
        <v>859</v>
      </c>
      <c r="J1061" s="26" t="s">
        <v>864</v>
      </c>
      <c r="K1061" s="34" t="s">
        <v>2043</v>
      </c>
    </row>
    <row r="1062" spans="1:11" ht="15.75" thickBot="1" x14ac:dyDescent="0.3">
      <c r="A1062" s="32" t="s">
        <v>851</v>
      </c>
      <c r="B1062" s="24" t="s">
        <v>325</v>
      </c>
      <c r="C1062" s="26" t="s">
        <v>857</v>
      </c>
      <c r="D1062" s="26">
        <v>6</v>
      </c>
      <c r="E1062" s="17" t="s">
        <v>934</v>
      </c>
      <c r="F1062" s="24">
        <v>3066</v>
      </c>
      <c r="G1062" s="24"/>
      <c r="H1062" s="24"/>
      <c r="I1062" s="26" t="s">
        <v>859</v>
      </c>
      <c r="J1062" s="26" t="s">
        <v>864</v>
      </c>
      <c r="K1062" s="34" t="s">
        <v>2043</v>
      </c>
    </row>
    <row r="1063" spans="1:11" ht="15.75" thickBot="1" x14ac:dyDescent="0.3">
      <c r="A1063" s="32" t="s">
        <v>851</v>
      </c>
      <c r="B1063" s="24" t="s">
        <v>325</v>
      </c>
      <c r="C1063" s="26" t="s">
        <v>857</v>
      </c>
      <c r="D1063" s="26">
        <v>6</v>
      </c>
      <c r="E1063" s="17" t="s">
        <v>2044</v>
      </c>
      <c r="F1063" s="24">
        <v>2952</v>
      </c>
      <c r="G1063" s="24"/>
      <c r="H1063" s="24"/>
      <c r="I1063" s="26" t="s">
        <v>859</v>
      </c>
      <c r="J1063" s="26" t="s">
        <v>864</v>
      </c>
      <c r="K1063" s="34" t="s">
        <v>2043</v>
      </c>
    </row>
    <row r="1064" spans="1:11" ht="15.75" thickBot="1" x14ac:dyDescent="0.3">
      <c r="A1064" s="32" t="s">
        <v>851</v>
      </c>
      <c r="B1064" s="24" t="s">
        <v>325</v>
      </c>
      <c r="C1064" s="26" t="s">
        <v>857</v>
      </c>
      <c r="D1064" s="26">
        <v>6</v>
      </c>
      <c r="E1064" s="17" t="s">
        <v>2045</v>
      </c>
      <c r="F1064" s="24">
        <v>3065</v>
      </c>
      <c r="G1064" s="24"/>
      <c r="H1064" s="24"/>
      <c r="I1064" s="26" t="s">
        <v>859</v>
      </c>
      <c r="J1064" s="26" t="s">
        <v>864</v>
      </c>
      <c r="K1064" s="34" t="s">
        <v>2043</v>
      </c>
    </row>
    <row r="1065" spans="1:11" ht="15.75" thickBot="1" x14ac:dyDescent="0.3">
      <c r="A1065" s="32" t="s">
        <v>851</v>
      </c>
      <c r="B1065" s="24" t="s">
        <v>325</v>
      </c>
      <c r="C1065" s="26" t="s">
        <v>857</v>
      </c>
      <c r="D1065" s="26">
        <v>6</v>
      </c>
      <c r="E1065" s="17" t="s">
        <v>2046</v>
      </c>
      <c r="F1065" s="24">
        <v>5017</v>
      </c>
      <c r="G1065" s="24"/>
      <c r="H1065" s="24"/>
      <c r="I1065" s="26" t="s">
        <v>859</v>
      </c>
      <c r="J1065" s="26" t="s">
        <v>864</v>
      </c>
      <c r="K1065" s="34" t="s">
        <v>2043</v>
      </c>
    </row>
    <row r="1066" spans="1:11" ht="15.75" thickBot="1" x14ac:dyDescent="0.3">
      <c r="A1066" s="32" t="s">
        <v>851</v>
      </c>
      <c r="B1066" s="24" t="s">
        <v>325</v>
      </c>
      <c r="C1066" s="26" t="s">
        <v>857</v>
      </c>
      <c r="D1066" s="26">
        <v>6</v>
      </c>
      <c r="E1066" s="17" t="s">
        <v>2047</v>
      </c>
      <c r="F1066" s="24">
        <v>3043</v>
      </c>
      <c r="G1066" s="24"/>
      <c r="H1066" s="24"/>
      <c r="I1066" s="26" t="s">
        <v>859</v>
      </c>
      <c r="J1066" s="26" t="s">
        <v>864</v>
      </c>
      <c r="K1066" s="34" t="s">
        <v>2043</v>
      </c>
    </row>
    <row r="1067" spans="1:11" ht="15.75" thickBot="1" x14ac:dyDescent="0.3">
      <c r="A1067" s="32" t="s">
        <v>851</v>
      </c>
      <c r="B1067" s="24" t="s">
        <v>325</v>
      </c>
      <c r="C1067" s="26" t="s">
        <v>857</v>
      </c>
      <c r="D1067" s="26">
        <v>6</v>
      </c>
      <c r="E1067" s="17" t="s">
        <v>1831</v>
      </c>
      <c r="F1067" s="24">
        <v>3085</v>
      </c>
      <c r="G1067" s="24"/>
      <c r="H1067" s="24"/>
      <c r="I1067" s="26" t="s">
        <v>859</v>
      </c>
      <c r="J1067" s="26" t="s">
        <v>864</v>
      </c>
      <c r="K1067" s="34" t="s">
        <v>2043</v>
      </c>
    </row>
    <row r="1068" spans="1:11" ht="15.75" thickBot="1" x14ac:dyDescent="0.3">
      <c r="A1068" s="32" t="s">
        <v>851</v>
      </c>
      <c r="B1068" s="24" t="s">
        <v>325</v>
      </c>
      <c r="C1068" s="26" t="s">
        <v>857</v>
      </c>
      <c r="D1068" s="26">
        <v>6</v>
      </c>
      <c r="E1068" s="17" t="s">
        <v>2048</v>
      </c>
      <c r="F1068" s="24">
        <v>2995</v>
      </c>
      <c r="G1068" s="24"/>
      <c r="H1068" s="24"/>
      <c r="I1068" s="26" t="s">
        <v>859</v>
      </c>
      <c r="J1068" s="26" t="s">
        <v>864</v>
      </c>
      <c r="K1068" s="34" t="s">
        <v>2043</v>
      </c>
    </row>
    <row r="1069" spans="1:11" ht="15.75" thickBot="1" x14ac:dyDescent="0.3">
      <c r="A1069" s="32" t="s">
        <v>851</v>
      </c>
      <c r="B1069" s="24" t="s">
        <v>325</v>
      </c>
      <c r="C1069" s="26" t="s">
        <v>857</v>
      </c>
      <c r="D1069" s="26">
        <v>6</v>
      </c>
      <c r="E1069" s="17" t="s">
        <v>2049</v>
      </c>
      <c r="F1069" s="24">
        <v>3096</v>
      </c>
      <c r="G1069" s="24"/>
      <c r="H1069" s="24"/>
      <c r="I1069" s="26" t="s">
        <v>859</v>
      </c>
      <c r="J1069" s="26" t="s">
        <v>864</v>
      </c>
      <c r="K1069" s="34" t="s">
        <v>2043</v>
      </c>
    </row>
    <row r="1070" spans="1:11" ht="15.75" thickBot="1" x14ac:dyDescent="0.3">
      <c r="A1070" s="32" t="s">
        <v>851</v>
      </c>
      <c r="B1070" s="24" t="s">
        <v>325</v>
      </c>
      <c r="C1070" s="26" t="s">
        <v>857</v>
      </c>
      <c r="D1070" s="26">
        <v>6</v>
      </c>
      <c r="E1070" s="17" t="s">
        <v>2050</v>
      </c>
      <c r="F1070" s="24">
        <v>3101</v>
      </c>
      <c r="G1070" s="24"/>
      <c r="H1070" s="24"/>
      <c r="I1070" s="26" t="s">
        <v>859</v>
      </c>
      <c r="J1070" s="26" t="s">
        <v>864</v>
      </c>
      <c r="K1070" s="34" t="s">
        <v>2043</v>
      </c>
    </row>
    <row r="1071" spans="1:11" ht="15.75" thickBot="1" x14ac:dyDescent="0.3">
      <c r="A1071" s="32" t="s">
        <v>851</v>
      </c>
      <c r="B1071" s="24" t="s">
        <v>325</v>
      </c>
      <c r="C1071" s="26" t="s">
        <v>857</v>
      </c>
      <c r="D1071" s="26">
        <v>6</v>
      </c>
      <c r="E1071" s="17" t="s">
        <v>2051</v>
      </c>
      <c r="F1071" s="24">
        <v>3164</v>
      </c>
      <c r="G1071" s="24"/>
      <c r="H1071" s="24"/>
      <c r="I1071" s="26" t="s">
        <v>859</v>
      </c>
      <c r="J1071" s="26" t="s">
        <v>864</v>
      </c>
      <c r="K1071" s="34" t="s">
        <v>2043</v>
      </c>
    </row>
    <row r="1072" spans="1:11" ht="15.75" thickBot="1" x14ac:dyDescent="0.3">
      <c r="A1072" s="32" t="s">
        <v>851</v>
      </c>
      <c r="B1072" s="24" t="s">
        <v>325</v>
      </c>
      <c r="C1072" s="26" t="s">
        <v>857</v>
      </c>
      <c r="D1072" s="26">
        <v>6</v>
      </c>
      <c r="E1072" s="17" t="s">
        <v>2052</v>
      </c>
      <c r="F1072" s="24">
        <v>2957</v>
      </c>
      <c r="G1072" s="24"/>
      <c r="H1072" s="24"/>
      <c r="I1072" s="26" t="s">
        <v>859</v>
      </c>
      <c r="J1072" s="26" t="s">
        <v>864</v>
      </c>
      <c r="K1072" s="34" t="s">
        <v>2043</v>
      </c>
    </row>
    <row r="1073" spans="1:11" ht="15.75" thickBot="1" x14ac:dyDescent="0.3">
      <c r="A1073" s="32" t="s">
        <v>851</v>
      </c>
      <c r="B1073" s="24" t="s">
        <v>325</v>
      </c>
      <c r="C1073" s="26" t="s">
        <v>857</v>
      </c>
      <c r="D1073" s="26">
        <v>6</v>
      </c>
      <c r="E1073" s="17" t="s">
        <v>2053</v>
      </c>
      <c r="F1073" s="24">
        <v>3237</v>
      </c>
      <c r="G1073" s="24"/>
      <c r="H1073" s="24"/>
      <c r="I1073" s="26" t="s">
        <v>859</v>
      </c>
      <c r="J1073" s="26" t="s">
        <v>864</v>
      </c>
      <c r="K1073" s="34" t="s">
        <v>2043</v>
      </c>
    </row>
    <row r="1074" spans="1:11" ht="15.75" thickBot="1" x14ac:dyDescent="0.3">
      <c r="A1074" s="32" t="s">
        <v>851</v>
      </c>
      <c r="B1074" s="24" t="s">
        <v>325</v>
      </c>
      <c r="C1074" s="26" t="s">
        <v>857</v>
      </c>
      <c r="D1074" s="26">
        <v>6</v>
      </c>
      <c r="E1074" s="17" t="s">
        <v>2054</v>
      </c>
      <c r="F1074" s="24">
        <v>3205</v>
      </c>
      <c r="G1074" s="24"/>
      <c r="H1074" s="24"/>
      <c r="I1074" s="26" t="s">
        <v>859</v>
      </c>
      <c r="J1074" s="26" t="s">
        <v>864</v>
      </c>
      <c r="K1074" s="34" t="s">
        <v>2043</v>
      </c>
    </row>
    <row r="1075" spans="1:11" ht="15.75" thickBot="1" x14ac:dyDescent="0.3">
      <c r="A1075" s="32" t="s">
        <v>851</v>
      </c>
      <c r="B1075" s="24" t="s">
        <v>325</v>
      </c>
      <c r="C1075" s="26" t="s">
        <v>857</v>
      </c>
      <c r="D1075" s="26">
        <v>6</v>
      </c>
      <c r="E1075" s="17" t="s">
        <v>2055</v>
      </c>
      <c r="F1075" s="24">
        <v>3155</v>
      </c>
      <c r="G1075" s="24"/>
      <c r="H1075" s="24"/>
      <c r="I1075" s="26" t="s">
        <v>859</v>
      </c>
      <c r="J1075" s="26" t="s">
        <v>864</v>
      </c>
      <c r="K1075" s="34" t="s">
        <v>2043</v>
      </c>
    </row>
    <row r="1076" spans="1:11" ht="15.75" thickBot="1" x14ac:dyDescent="0.3">
      <c r="A1076" s="32" t="s">
        <v>851</v>
      </c>
      <c r="B1076" s="24" t="s">
        <v>325</v>
      </c>
      <c r="C1076" s="26" t="s">
        <v>857</v>
      </c>
      <c r="D1076" s="26">
        <v>6</v>
      </c>
      <c r="E1076" s="17" t="s">
        <v>2056</v>
      </c>
      <c r="F1076" s="24">
        <v>3252</v>
      </c>
      <c r="G1076" s="24"/>
      <c r="H1076" s="24"/>
      <c r="I1076" s="26" t="s">
        <v>859</v>
      </c>
      <c r="J1076" s="26" t="s">
        <v>864</v>
      </c>
      <c r="K1076" s="34" t="s">
        <v>2043</v>
      </c>
    </row>
    <row r="1077" spans="1:11" ht="15.75" thickBot="1" x14ac:dyDescent="0.3">
      <c r="A1077" s="32" t="s">
        <v>851</v>
      </c>
      <c r="B1077" s="24" t="s">
        <v>325</v>
      </c>
      <c r="C1077" s="26" t="s">
        <v>857</v>
      </c>
      <c r="D1077" s="26">
        <v>6</v>
      </c>
      <c r="E1077" s="17" t="s">
        <v>2057</v>
      </c>
      <c r="F1077" s="24">
        <v>3204</v>
      </c>
      <c r="G1077" s="24"/>
      <c r="H1077" s="24"/>
      <c r="I1077" s="26" t="s">
        <v>859</v>
      </c>
      <c r="J1077" s="26" t="s">
        <v>864</v>
      </c>
      <c r="K1077" s="34" t="s">
        <v>2043</v>
      </c>
    </row>
    <row r="1078" spans="1:11" ht="15.75" thickBot="1" x14ac:dyDescent="0.3">
      <c r="A1078" s="32" t="s">
        <v>851</v>
      </c>
      <c r="B1078" s="24" t="s">
        <v>325</v>
      </c>
      <c r="C1078" s="26" t="s">
        <v>857</v>
      </c>
      <c r="D1078" s="26">
        <v>6</v>
      </c>
      <c r="E1078" s="17" t="s">
        <v>2058</v>
      </c>
      <c r="F1078" s="24">
        <v>3166</v>
      </c>
      <c r="G1078" s="24"/>
      <c r="H1078" s="24"/>
      <c r="I1078" s="26" t="s">
        <v>859</v>
      </c>
      <c r="J1078" s="26" t="s">
        <v>864</v>
      </c>
      <c r="K1078" s="34" t="s">
        <v>2043</v>
      </c>
    </row>
    <row r="1079" spans="1:11" ht="15.75" thickBot="1" x14ac:dyDescent="0.3">
      <c r="A1079" s="32" t="s">
        <v>851</v>
      </c>
      <c r="B1079" s="24" t="s">
        <v>325</v>
      </c>
      <c r="C1079" s="26" t="s">
        <v>857</v>
      </c>
      <c r="D1079" s="26">
        <v>6</v>
      </c>
      <c r="E1079" s="17" t="s">
        <v>2059</v>
      </c>
      <c r="F1079" s="24">
        <v>3187</v>
      </c>
      <c r="G1079" s="24"/>
      <c r="H1079" s="24"/>
      <c r="I1079" s="26" t="s">
        <v>859</v>
      </c>
      <c r="J1079" s="26" t="s">
        <v>864</v>
      </c>
      <c r="K1079" s="34" t="s">
        <v>2043</v>
      </c>
    </row>
    <row r="1080" spans="1:11" ht="15.75" thickBot="1" x14ac:dyDescent="0.3">
      <c r="A1080" s="32" t="s">
        <v>851</v>
      </c>
      <c r="B1080" s="24" t="s">
        <v>325</v>
      </c>
      <c r="C1080" s="26" t="s">
        <v>857</v>
      </c>
      <c r="D1080" s="26">
        <v>6</v>
      </c>
      <c r="E1080" s="17" t="s">
        <v>2060</v>
      </c>
      <c r="F1080" s="24">
        <v>3198</v>
      </c>
      <c r="G1080" s="24"/>
      <c r="H1080" s="24"/>
      <c r="I1080" s="26" t="s">
        <v>859</v>
      </c>
      <c r="J1080" s="26" t="s">
        <v>864</v>
      </c>
      <c r="K1080" s="34" t="s">
        <v>2043</v>
      </c>
    </row>
    <row r="1081" spans="1:11" ht="15.75" thickBot="1" x14ac:dyDescent="0.3">
      <c r="A1081" s="32" t="s">
        <v>851</v>
      </c>
      <c r="B1081" s="24" t="s">
        <v>325</v>
      </c>
      <c r="C1081" s="26" t="s">
        <v>857</v>
      </c>
      <c r="D1081" s="26">
        <v>6</v>
      </c>
      <c r="E1081" s="17" t="s">
        <v>2061</v>
      </c>
      <c r="F1081" s="24">
        <v>3210</v>
      </c>
      <c r="G1081" s="24"/>
      <c r="H1081" s="24"/>
      <c r="I1081" s="26" t="s">
        <v>859</v>
      </c>
      <c r="J1081" s="26" t="s">
        <v>864</v>
      </c>
      <c r="K1081" s="34" t="s">
        <v>2043</v>
      </c>
    </row>
    <row r="1082" spans="1:11" ht="15.75" thickBot="1" x14ac:dyDescent="0.3">
      <c r="A1082" s="32" t="s">
        <v>851</v>
      </c>
      <c r="B1082" s="24" t="s">
        <v>325</v>
      </c>
      <c r="C1082" s="26" t="s">
        <v>857</v>
      </c>
      <c r="D1082" s="26">
        <v>6</v>
      </c>
      <c r="E1082" s="17" t="s">
        <v>2062</v>
      </c>
      <c r="F1082" s="24">
        <v>2918</v>
      </c>
      <c r="G1082" s="24"/>
      <c r="H1082" s="24"/>
      <c r="I1082" s="26" t="s">
        <v>859</v>
      </c>
      <c r="J1082" s="26" t="s">
        <v>864</v>
      </c>
      <c r="K1082" s="34" t="s">
        <v>2043</v>
      </c>
    </row>
    <row r="1083" spans="1:11" ht="15.75" thickBot="1" x14ac:dyDescent="0.3">
      <c r="A1083" s="32" t="s">
        <v>851</v>
      </c>
      <c r="B1083" s="24" t="s">
        <v>325</v>
      </c>
      <c r="C1083" s="26" t="s">
        <v>857</v>
      </c>
      <c r="D1083" s="26">
        <v>7</v>
      </c>
      <c r="E1083" s="17" t="s">
        <v>2063</v>
      </c>
      <c r="F1083" s="24">
        <v>2904</v>
      </c>
      <c r="G1083" s="24"/>
      <c r="H1083" s="24"/>
      <c r="I1083" s="26" t="s">
        <v>859</v>
      </c>
      <c r="J1083" s="26" t="s">
        <v>864</v>
      </c>
      <c r="K1083" s="34" t="s">
        <v>2064</v>
      </c>
    </row>
    <row r="1084" spans="1:11" ht="15.75" thickBot="1" x14ac:dyDescent="0.3">
      <c r="A1084" s="32" t="s">
        <v>851</v>
      </c>
      <c r="B1084" s="24" t="s">
        <v>325</v>
      </c>
      <c r="C1084" s="26" t="s">
        <v>857</v>
      </c>
      <c r="D1084" s="26">
        <v>7</v>
      </c>
      <c r="E1084" s="17" t="s">
        <v>2065</v>
      </c>
      <c r="F1084" s="24">
        <v>2984</v>
      </c>
      <c r="G1084" s="24"/>
      <c r="H1084" s="24"/>
      <c r="I1084" s="26" t="s">
        <v>859</v>
      </c>
      <c r="J1084" s="26" t="s">
        <v>867</v>
      </c>
      <c r="K1084" s="34" t="s">
        <v>868</v>
      </c>
    </row>
    <row r="1085" spans="1:11" ht="15.75" thickBot="1" x14ac:dyDescent="0.3">
      <c r="A1085" s="32" t="s">
        <v>851</v>
      </c>
      <c r="B1085" s="24" t="s">
        <v>325</v>
      </c>
      <c r="C1085" s="26" t="s">
        <v>857</v>
      </c>
      <c r="D1085" s="26">
        <v>7</v>
      </c>
      <c r="E1085" s="17" t="s">
        <v>2066</v>
      </c>
      <c r="F1085" s="24">
        <v>2985</v>
      </c>
      <c r="G1085" s="24"/>
      <c r="H1085" s="24"/>
      <c r="I1085" s="26" t="s">
        <v>859</v>
      </c>
      <c r="J1085" s="26" t="s">
        <v>864</v>
      </c>
      <c r="K1085" s="34" t="s">
        <v>2064</v>
      </c>
    </row>
    <row r="1086" spans="1:11" ht="15.75" thickBot="1" x14ac:dyDescent="0.3">
      <c r="A1086" s="32" t="s">
        <v>851</v>
      </c>
      <c r="B1086" s="24" t="s">
        <v>325</v>
      </c>
      <c r="C1086" s="26" t="s">
        <v>857</v>
      </c>
      <c r="D1086" s="26">
        <v>7</v>
      </c>
      <c r="E1086" s="17" t="s">
        <v>2067</v>
      </c>
      <c r="F1086" s="24">
        <v>2969</v>
      </c>
      <c r="G1086" s="24"/>
      <c r="H1086" s="24"/>
      <c r="I1086" s="26" t="s">
        <v>859</v>
      </c>
      <c r="J1086" s="26" t="s">
        <v>864</v>
      </c>
      <c r="K1086" s="34" t="s">
        <v>2064</v>
      </c>
    </row>
    <row r="1087" spans="1:11" ht="15.75" thickBot="1" x14ac:dyDescent="0.3">
      <c r="A1087" s="32" t="s">
        <v>851</v>
      </c>
      <c r="B1087" s="24" t="s">
        <v>325</v>
      </c>
      <c r="C1087" s="26" t="s">
        <v>857</v>
      </c>
      <c r="D1087" s="26">
        <v>7</v>
      </c>
      <c r="E1087" s="17" t="s">
        <v>2068</v>
      </c>
      <c r="F1087" s="24">
        <v>3051</v>
      </c>
      <c r="G1087" s="24"/>
      <c r="H1087" s="24"/>
      <c r="I1087" s="26" t="s">
        <v>859</v>
      </c>
      <c r="J1087" s="26" t="s">
        <v>864</v>
      </c>
      <c r="K1087" s="34" t="s">
        <v>2064</v>
      </c>
    </row>
    <row r="1088" spans="1:11" ht="15.75" thickBot="1" x14ac:dyDescent="0.3">
      <c r="A1088" s="32" t="s">
        <v>851</v>
      </c>
      <c r="B1088" s="24" t="s">
        <v>325</v>
      </c>
      <c r="C1088" s="26" t="s">
        <v>857</v>
      </c>
      <c r="D1088" s="26">
        <v>7</v>
      </c>
      <c r="E1088" s="17" t="s">
        <v>2069</v>
      </c>
      <c r="F1088" s="24">
        <v>3209</v>
      </c>
      <c r="G1088" s="24"/>
      <c r="H1088" s="24"/>
      <c r="I1088" s="26" t="s">
        <v>859</v>
      </c>
      <c r="J1088" s="26" t="s">
        <v>864</v>
      </c>
      <c r="K1088" s="34" t="s">
        <v>2064</v>
      </c>
    </row>
    <row r="1089" spans="1:11" ht="15.75" thickBot="1" x14ac:dyDescent="0.3">
      <c r="A1089" s="32" t="s">
        <v>851</v>
      </c>
      <c r="B1089" s="24" t="s">
        <v>325</v>
      </c>
      <c r="C1089" s="26" t="s">
        <v>857</v>
      </c>
      <c r="D1089" s="26">
        <v>7</v>
      </c>
      <c r="E1089" s="17" t="s">
        <v>2070</v>
      </c>
      <c r="F1089" s="24">
        <v>3016</v>
      </c>
      <c r="G1089" s="24"/>
      <c r="H1089" s="24"/>
      <c r="I1089" s="26" t="s">
        <v>859</v>
      </c>
      <c r="J1089" s="26" t="s">
        <v>864</v>
      </c>
      <c r="K1089" s="34" t="s">
        <v>2064</v>
      </c>
    </row>
    <row r="1090" spans="1:11" ht="15.75" thickBot="1" x14ac:dyDescent="0.3">
      <c r="A1090" s="32" t="s">
        <v>851</v>
      </c>
      <c r="B1090" s="24" t="s">
        <v>325</v>
      </c>
      <c r="C1090" s="26" t="s">
        <v>857</v>
      </c>
      <c r="D1090" s="26">
        <v>7</v>
      </c>
      <c r="E1090" s="17" t="s">
        <v>2071</v>
      </c>
      <c r="F1090" s="24">
        <v>2892</v>
      </c>
      <c r="G1090" s="24"/>
      <c r="H1090" s="24"/>
      <c r="I1090" s="26" t="s">
        <v>859</v>
      </c>
      <c r="J1090" s="26" t="s">
        <v>864</v>
      </c>
      <c r="K1090" s="34" t="s">
        <v>2064</v>
      </c>
    </row>
    <row r="1091" spans="1:11" ht="15.75" thickBot="1" x14ac:dyDescent="0.3">
      <c r="A1091" s="32" t="s">
        <v>851</v>
      </c>
      <c r="B1091" s="24" t="s">
        <v>325</v>
      </c>
      <c r="C1091" s="26" t="s">
        <v>857</v>
      </c>
      <c r="D1091" s="26">
        <v>7</v>
      </c>
      <c r="E1091" s="17" t="s">
        <v>2072</v>
      </c>
      <c r="F1091" s="24">
        <v>3259</v>
      </c>
      <c r="G1091" s="24"/>
      <c r="H1091" s="24"/>
      <c r="I1091" s="26" t="s">
        <v>859</v>
      </c>
      <c r="J1091" s="26" t="s">
        <v>864</v>
      </c>
      <c r="K1091" s="34" t="s">
        <v>2064</v>
      </c>
    </row>
    <row r="1092" spans="1:11" ht="15.75" thickBot="1" x14ac:dyDescent="0.3">
      <c r="A1092" s="32" t="s">
        <v>851</v>
      </c>
      <c r="B1092" s="24" t="s">
        <v>325</v>
      </c>
      <c r="C1092" s="26" t="s">
        <v>857</v>
      </c>
      <c r="D1092" s="26">
        <v>7</v>
      </c>
      <c r="E1092" s="17" t="s">
        <v>2073</v>
      </c>
      <c r="F1092" s="24">
        <v>3109</v>
      </c>
      <c r="G1092" s="24"/>
      <c r="H1092" s="24"/>
      <c r="I1092" s="26" t="s">
        <v>859</v>
      </c>
      <c r="J1092" s="26" t="s">
        <v>864</v>
      </c>
      <c r="K1092" s="34" t="s">
        <v>2043</v>
      </c>
    </row>
    <row r="1093" spans="1:11" ht="15.75" thickBot="1" x14ac:dyDescent="0.3">
      <c r="A1093" s="32" t="s">
        <v>851</v>
      </c>
      <c r="B1093" s="24" t="s">
        <v>325</v>
      </c>
      <c r="C1093" s="26" t="s">
        <v>857</v>
      </c>
      <c r="D1093" s="26">
        <v>7</v>
      </c>
      <c r="E1093" s="17" t="s">
        <v>2074</v>
      </c>
      <c r="F1093" s="24">
        <v>3250</v>
      </c>
      <c r="G1093" s="24"/>
      <c r="H1093" s="24"/>
      <c r="I1093" s="26" t="s">
        <v>859</v>
      </c>
      <c r="J1093" s="26" t="s">
        <v>864</v>
      </c>
      <c r="K1093" s="34" t="s">
        <v>2064</v>
      </c>
    </row>
    <row r="1094" spans="1:11" ht="15.75" thickBot="1" x14ac:dyDescent="0.3">
      <c r="A1094" s="32" t="s">
        <v>851</v>
      </c>
      <c r="B1094" s="24" t="s">
        <v>325</v>
      </c>
      <c r="C1094" s="26" t="s">
        <v>857</v>
      </c>
      <c r="D1094" s="26">
        <v>7</v>
      </c>
      <c r="E1094" s="17" t="s">
        <v>2075</v>
      </c>
      <c r="F1094" s="24">
        <v>3110</v>
      </c>
      <c r="G1094" s="24"/>
      <c r="H1094" s="24"/>
      <c r="I1094" s="26" t="s">
        <v>859</v>
      </c>
      <c r="J1094" s="26" t="s">
        <v>867</v>
      </c>
      <c r="K1094" s="34" t="s">
        <v>868</v>
      </c>
    </row>
    <row r="1095" spans="1:11" ht="15.75" thickBot="1" x14ac:dyDescent="0.3">
      <c r="A1095" s="32" t="s">
        <v>851</v>
      </c>
      <c r="B1095" s="24" t="s">
        <v>325</v>
      </c>
      <c r="C1095" s="26" t="s">
        <v>857</v>
      </c>
      <c r="D1095" s="26">
        <v>7</v>
      </c>
      <c r="E1095" s="17" t="s">
        <v>2076</v>
      </c>
      <c r="F1095" s="24">
        <v>3083</v>
      </c>
      <c r="G1095" s="24"/>
      <c r="H1095" s="24"/>
      <c r="I1095" s="26" t="s">
        <v>859</v>
      </c>
      <c r="J1095" s="26" t="s">
        <v>864</v>
      </c>
      <c r="K1095" s="34" t="s">
        <v>2064</v>
      </c>
    </row>
    <row r="1096" spans="1:11" ht="15.75" thickBot="1" x14ac:dyDescent="0.3">
      <c r="A1096" s="32" t="s">
        <v>851</v>
      </c>
      <c r="B1096" s="24" t="s">
        <v>325</v>
      </c>
      <c r="C1096" s="26" t="s">
        <v>857</v>
      </c>
      <c r="D1096" s="26">
        <v>7</v>
      </c>
      <c r="E1096" s="17" t="s">
        <v>2077</v>
      </c>
      <c r="F1096" s="24">
        <v>2922</v>
      </c>
      <c r="G1096" s="24"/>
      <c r="H1096" s="24"/>
      <c r="I1096" s="26" t="s">
        <v>859</v>
      </c>
      <c r="J1096" s="26" t="s">
        <v>864</v>
      </c>
      <c r="K1096" s="34" t="s">
        <v>2064</v>
      </c>
    </row>
    <row r="1097" spans="1:11" ht="15.75" thickBot="1" x14ac:dyDescent="0.3">
      <c r="A1097" s="32" t="s">
        <v>851</v>
      </c>
      <c r="B1097" s="24" t="s">
        <v>325</v>
      </c>
      <c r="C1097" s="26" t="s">
        <v>857</v>
      </c>
      <c r="D1097" s="26">
        <v>7</v>
      </c>
      <c r="E1097" s="17" t="s">
        <v>2078</v>
      </c>
      <c r="F1097" s="24">
        <v>3207</v>
      </c>
      <c r="G1097" s="24"/>
      <c r="H1097" s="24"/>
      <c r="I1097" s="26" t="s">
        <v>859</v>
      </c>
      <c r="J1097" s="26" t="s">
        <v>864</v>
      </c>
      <c r="K1097" s="34" t="s">
        <v>2064</v>
      </c>
    </row>
    <row r="1098" spans="1:11" ht="15.75" thickBot="1" x14ac:dyDescent="0.3">
      <c r="A1098" s="32" t="s">
        <v>851</v>
      </c>
      <c r="B1098" s="24" t="s">
        <v>325</v>
      </c>
      <c r="C1098" s="26" t="s">
        <v>857</v>
      </c>
      <c r="D1098" s="26">
        <v>7</v>
      </c>
      <c r="E1098" s="17" t="s">
        <v>2079</v>
      </c>
      <c r="F1098" s="24">
        <v>3027</v>
      </c>
      <c r="G1098" s="24"/>
      <c r="H1098" s="24"/>
      <c r="I1098" s="26" t="s">
        <v>859</v>
      </c>
      <c r="J1098" s="26" t="s">
        <v>864</v>
      </c>
      <c r="K1098" s="34" t="s">
        <v>2064</v>
      </c>
    </row>
    <row r="1099" spans="1:11" ht="15.75" thickBot="1" x14ac:dyDescent="0.3">
      <c r="A1099" s="32" t="s">
        <v>851</v>
      </c>
      <c r="B1099" s="24" t="s">
        <v>325</v>
      </c>
      <c r="C1099" s="26" t="s">
        <v>857</v>
      </c>
      <c r="D1099" s="26">
        <v>7</v>
      </c>
      <c r="E1099" s="17" t="s">
        <v>2080</v>
      </c>
      <c r="F1099" s="24">
        <v>3159</v>
      </c>
      <c r="G1099" s="24"/>
      <c r="H1099" s="24"/>
      <c r="I1099" s="26" t="s">
        <v>859</v>
      </c>
      <c r="J1099" s="26" t="s">
        <v>864</v>
      </c>
      <c r="K1099" s="34" t="s">
        <v>2064</v>
      </c>
    </row>
    <row r="1100" spans="1:11" ht="15.75" thickBot="1" x14ac:dyDescent="0.3">
      <c r="A1100" s="32" t="s">
        <v>851</v>
      </c>
      <c r="B1100" s="24" t="s">
        <v>325</v>
      </c>
      <c r="C1100" s="26" t="s">
        <v>857</v>
      </c>
      <c r="D1100" s="26">
        <v>7</v>
      </c>
      <c r="E1100" s="17" t="s">
        <v>2081</v>
      </c>
      <c r="F1100" s="24">
        <v>2983</v>
      </c>
      <c r="G1100" s="24"/>
      <c r="H1100" s="24"/>
      <c r="I1100" s="26" t="s">
        <v>859</v>
      </c>
      <c r="J1100" s="26" t="s">
        <v>864</v>
      </c>
      <c r="K1100" s="34" t="s">
        <v>2064</v>
      </c>
    </row>
    <row r="1101" spans="1:11" ht="15.75" thickBot="1" x14ac:dyDescent="0.3">
      <c r="A1101" s="32" t="s">
        <v>851</v>
      </c>
      <c r="B1101" s="24" t="s">
        <v>325</v>
      </c>
      <c r="C1101" s="26" t="s">
        <v>857</v>
      </c>
      <c r="D1101" s="26">
        <v>7</v>
      </c>
      <c r="E1101" s="17" t="s">
        <v>2082</v>
      </c>
      <c r="F1101" s="24">
        <v>3194</v>
      </c>
      <c r="G1101" s="24"/>
      <c r="H1101" s="24"/>
      <c r="I1101" s="26" t="s">
        <v>859</v>
      </c>
      <c r="J1101" s="26" t="s">
        <v>864</v>
      </c>
      <c r="K1101" s="34" t="s">
        <v>2064</v>
      </c>
    </row>
    <row r="1102" spans="1:11" ht="15.75" thickBot="1" x14ac:dyDescent="0.3">
      <c r="A1102" s="32" t="s">
        <v>851</v>
      </c>
      <c r="B1102" s="24" t="s">
        <v>325</v>
      </c>
      <c r="C1102" s="26" t="s">
        <v>857</v>
      </c>
      <c r="D1102" s="26">
        <v>7</v>
      </c>
      <c r="E1102" s="17" t="s">
        <v>2083</v>
      </c>
      <c r="F1102" s="24">
        <v>3147</v>
      </c>
      <c r="G1102" s="24"/>
      <c r="H1102" s="24"/>
      <c r="I1102" s="26" t="s">
        <v>859</v>
      </c>
      <c r="J1102" s="26" t="s">
        <v>864</v>
      </c>
      <c r="K1102" s="34" t="s">
        <v>2064</v>
      </c>
    </row>
    <row r="1103" spans="1:11" ht="15.75" thickBot="1" x14ac:dyDescent="0.3">
      <c r="A1103" s="32" t="s">
        <v>851</v>
      </c>
      <c r="B1103" s="24" t="s">
        <v>325</v>
      </c>
      <c r="C1103" s="26" t="s">
        <v>857</v>
      </c>
      <c r="D1103" s="26">
        <v>7</v>
      </c>
      <c r="E1103" s="17" t="s">
        <v>2084</v>
      </c>
      <c r="F1103" s="24">
        <v>2948</v>
      </c>
      <c r="G1103" s="24"/>
      <c r="H1103" s="24"/>
      <c r="I1103" s="26" t="s">
        <v>859</v>
      </c>
      <c r="J1103" s="26" t="s">
        <v>864</v>
      </c>
      <c r="K1103" s="34" t="s">
        <v>2064</v>
      </c>
    </row>
    <row r="1104" spans="1:11" ht="15.75" thickBot="1" x14ac:dyDescent="0.3">
      <c r="A1104" s="32" t="s">
        <v>851</v>
      </c>
      <c r="B1104" s="24" t="s">
        <v>325</v>
      </c>
      <c r="C1104" s="26" t="s">
        <v>857</v>
      </c>
      <c r="D1104" s="26">
        <v>7</v>
      </c>
      <c r="E1104" s="17" t="s">
        <v>2085</v>
      </c>
      <c r="F1104" s="24">
        <v>2907</v>
      </c>
      <c r="G1104" s="24"/>
      <c r="H1104" s="24"/>
      <c r="I1104" s="26" t="s">
        <v>859</v>
      </c>
      <c r="J1104" s="26" t="s">
        <v>864</v>
      </c>
      <c r="K1104" s="34" t="s">
        <v>2064</v>
      </c>
    </row>
    <row r="1105" spans="1:11" ht="15.75" thickBot="1" x14ac:dyDescent="0.3">
      <c r="A1105" s="32" t="s">
        <v>851</v>
      </c>
      <c r="B1105" s="24" t="s">
        <v>325</v>
      </c>
      <c r="C1105" s="26" t="s">
        <v>857</v>
      </c>
      <c r="D1105" s="26">
        <v>8</v>
      </c>
      <c r="E1105" s="17" t="s">
        <v>2086</v>
      </c>
      <c r="F1105" s="24">
        <v>3175</v>
      </c>
      <c r="G1105" s="24"/>
      <c r="H1105" s="24"/>
      <c r="I1105" s="26" t="s">
        <v>859</v>
      </c>
      <c r="J1105" s="26" t="s">
        <v>864</v>
      </c>
      <c r="K1105" s="34" t="s">
        <v>865</v>
      </c>
    </row>
    <row r="1106" spans="1:11" ht="15.75" thickBot="1" x14ac:dyDescent="0.3">
      <c r="A1106" s="32" t="s">
        <v>851</v>
      </c>
      <c r="B1106" s="24" t="s">
        <v>325</v>
      </c>
      <c r="C1106" s="26" t="s">
        <v>857</v>
      </c>
      <c r="D1106" s="26">
        <v>8</v>
      </c>
      <c r="E1106" s="17" t="s">
        <v>2087</v>
      </c>
      <c r="F1106" s="24">
        <v>2945</v>
      </c>
      <c r="G1106" s="24"/>
      <c r="H1106" s="24"/>
      <c r="I1106" s="26" t="s">
        <v>859</v>
      </c>
      <c r="J1106" s="26" t="s">
        <v>864</v>
      </c>
      <c r="K1106" s="34" t="s">
        <v>2027</v>
      </c>
    </row>
    <row r="1107" spans="1:11" ht="15.75" thickBot="1" x14ac:dyDescent="0.3">
      <c r="A1107" s="32" t="s">
        <v>851</v>
      </c>
      <c r="B1107" s="24" t="s">
        <v>325</v>
      </c>
      <c r="C1107" s="26" t="s">
        <v>857</v>
      </c>
      <c r="D1107" s="26">
        <v>8</v>
      </c>
      <c r="E1107" s="17" t="s">
        <v>2088</v>
      </c>
      <c r="F1107" s="24">
        <v>2891</v>
      </c>
      <c r="G1107" s="24"/>
      <c r="H1107" s="24"/>
      <c r="I1107" s="26" t="s">
        <v>859</v>
      </c>
      <c r="J1107" s="26" t="s">
        <v>864</v>
      </c>
      <c r="K1107" s="34" t="s">
        <v>865</v>
      </c>
    </row>
    <row r="1108" spans="1:11" ht="15.75" thickBot="1" x14ac:dyDescent="0.3">
      <c r="A1108" s="32" t="s">
        <v>851</v>
      </c>
      <c r="B1108" s="24" t="s">
        <v>325</v>
      </c>
      <c r="C1108" s="26" t="s">
        <v>857</v>
      </c>
      <c r="D1108" s="26">
        <v>8</v>
      </c>
      <c r="E1108" s="17" t="s">
        <v>2089</v>
      </c>
      <c r="F1108" s="24">
        <v>3086</v>
      </c>
      <c r="G1108" s="24"/>
      <c r="H1108" s="24"/>
      <c r="I1108" s="26" t="s">
        <v>859</v>
      </c>
      <c r="J1108" s="26" t="s">
        <v>864</v>
      </c>
      <c r="K1108" s="34" t="s">
        <v>865</v>
      </c>
    </row>
    <row r="1109" spans="1:11" ht="15.75" thickBot="1" x14ac:dyDescent="0.3">
      <c r="A1109" s="32" t="s">
        <v>851</v>
      </c>
      <c r="B1109" s="24" t="s">
        <v>325</v>
      </c>
      <c r="C1109" s="26" t="s">
        <v>857</v>
      </c>
      <c r="D1109" s="26">
        <v>8</v>
      </c>
      <c r="E1109" s="17" t="s">
        <v>2090</v>
      </c>
      <c r="F1109" s="24">
        <v>3040</v>
      </c>
      <c r="G1109" s="24"/>
      <c r="H1109" s="24"/>
      <c r="I1109" s="26" t="s">
        <v>859</v>
      </c>
      <c r="J1109" s="26" t="s">
        <v>864</v>
      </c>
      <c r="K1109" s="34" t="s">
        <v>2091</v>
      </c>
    </row>
    <row r="1110" spans="1:11" ht="15.75" thickBot="1" x14ac:dyDescent="0.3">
      <c r="A1110" s="32" t="s">
        <v>851</v>
      </c>
      <c r="B1110" s="24" t="s">
        <v>325</v>
      </c>
      <c r="C1110" s="26" t="s">
        <v>857</v>
      </c>
      <c r="D1110" s="26">
        <v>8</v>
      </c>
      <c r="E1110" s="17" t="s">
        <v>2092</v>
      </c>
      <c r="F1110" s="24">
        <v>3095</v>
      </c>
      <c r="G1110" s="24"/>
      <c r="H1110" s="24"/>
      <c r="I1110" s="26" t="s">
        <v>859</v>
      </c>
      <c r="J1110" s="26" t="s">
        <v>864</v>
      </c>
      <c r="K1110" s="34" t="s">
        <v>865</v>
      </c>
    </row>
    <row r="1111" spans="1:11" ht="15.75" thickBot="1" x14ac:dyDescent="0.3">
      <c r="A1111" s="32" t="s">
        <v>851</v>
      </c>
      <c r="B1111" s="24" t="s">
        <v>325</v>
      </c>
      <c r="C1111" s="26" t="s">
        <v>857</v>
      </c>
      <c r="D1111" s="26">
        <v>8</v>
      </c>
      <c r="E1111" s="17" t="s">
        <v>2093</v>
      </c>
      <c r="F1111" s="24">
        <v>3108</v>
      </c>
      <c r="G1111" s="24"/>
      <c r="H1111" s="24"/>
      <c r="I1111" s="26" t="s">
        <v>859</v>
      </c>
      <c r="J1111" s="26" t="s">
        <v>864</v>
      </c>
      <c r="K1111" s="34" t="s">
        <v>865</v>
      </c>
    </row>
    <row r="1112" spans="1:11" ht="15.75" thickBot="1" x14ac:dyDescent="0.3">
      <c r="A1112" s="32" t="s">
        <v>851</v>
      </c>
      <c r="B1112" s="24" t="s">
        <v>325</v>
      </c>
      <c r="C1112" s="26" t="s">
        <v>857</v>
      </c>
      <c r="D1112" s="26">
        <v>8</v>
      </c>
      <c r="E1112" s="17" t="s">
        <v>2094</v>
      </c>
      <c r="F1112" s="24">
        <v>3107</v>
      </c>
      <c r="G1112" s="24"/>
      <c r="H1112" s="24"/>
      <c r="I1112" s="26" t="s">
        <v>859</v>
      </c>
      <c r="J1112" s="26" t="s">
        <v>864</v>
      </c>
      <c r="K1112" s="34" t="s">
        <v>865</v>
      </c>
    </row>
    <row r="1113" spans="1:11" ht="15.75" thickBot="1" x14ac:dyDescent="0.3">
      <c r="A1113" s="32" t="s">
        <v>851</v>
      </c>
      <c r="B1113" s="24" t="s">
        <v>325</v>
      </c>
      <c r="C1113" s="26" t="s">
        <v>857</v>
      </c>
      <c r="D1113" s="26">
        <v>8</v>
      </c>
      <c r="E1113" s="17" t="s">
        <v>2095</v>
      </c>
      <c r="F1113" s="24">
        <v>3098</v>
      </c>
      <c r="G1113" s="24"/>
      <c r="H1113" s="24"/>
      <c r="I1113" s="26" t="s">
        <v>859</v>
      </c>
      <c r="J1113" s="26" t="s">
        <v>864</v>
      </c>
      <c r="K1113" s="34" t="s">
        <v>865</v>
      </c>
    </row>
    <row r="1114" spans="1:11" ht="15.75" thickBot="1" x14ac:dyDescent="0.3">
      <c r="A1114" s="32" t="s">
        <v>851</v>
      </c>
      <c r="B1114" s="24" t="s">
        <v>325</v>
      </c>
      <c r="C1114" s="26" t="s">
        <v>857</v>
      </c>
      <c r="D1114" s="26">
        <v>8</v>
      </c>
      <c r="E1114" s="17" t="s">
        <v>1739</v>
      </c>
      <c r="F1114" s="24">
        <v>2894</v>
      </c>
      <c r="G1114" s="24"/>
      <c r="H1114" s="24"/>
      <c r="I1114" s="26" t="s">
        <v>859</v>
      </c>
      <c r="J1114" s="26" t="s">
        <v>878</v>
      </c>
      <c r="K1114" s="34" t="s">
        <v>879</v>
      </c>
    </row>
    <row r="1115" spans="1:11" ht="15.75" thickBot="1" x14ac:dyDescent="0.3">
      <c r="A1115" s="32" t="s">
        <v>851</v>
      </c>
      <c r="B1115" s="24" t="s">
        <v>325</v>
      </c>
      <c r="C1115" s="26" t="s">
        <v>857</v>
      </c>
      <c r="D1115" s="26">
        <v>8</v>
      </c>
      <c r="E1115" s="17" t="s">
        <v>2096</v>
      </c>
      <c r="F1115" s="24">
        <v>3214</v>
      </c>
      <c r="G1115" s="24"/>
      <c r="H1115" s="24"/>
      <c r="I1115" s="26" t="s">
        <v>859</v>
      </c>
      <c r="J1115" s="26" t="s">
        <v>864</v>
      </c>
      <c r="K1115" s="34" t="s">
        <v>865</v>
      </c>
    </row>
    <row r="1116" spans="1:11" ht="15.75" thickBot="1" x14ac:dyDescent="0.3">
      <c r="A1116" s="32" t="s">
        <v>851</v>
      </c>
      <c r="B1116" s="24" t="s">
        <v>325</v>
      </c>
      <c r="C1116" s="26" t="s">
        <v>857</v>
      </c>
      <c r="D1116" s="26">
        <v>8</v>
      </c>
      <c r="E1116" s="17" t="s">
        <v>2097</v>
      </c>
      <c r="F1116" s="24">
        <v>3154</v>
      </c>
      <c r="G1116" s="24"/>
      <c r="H1116" s="24"/>
      <c r="I1116" s="26" t="s">
        <v>859</v>
      </c>
      <c r="J1116" s="26" t="s">
        <v>864</v>
      </c>
      <c r="K1116" s="34" t="s">
        <v>865</v>
      </c>
    </row>
    <row r="1117" spans="1:11" ht="15.75" thickBot="1" x14ac:dyDescent="0.3">
      <c r="A1117" s="32" t="s">
        <v>851</v>
      </c>
      <c r="B1117" s="24" t="s">
        <v>325</v>
      </c>
      <c r="C1117" s="26" t="s">
        <v>857</v>
      </c>
      <c r="D1117" s="26">
        <v>8</v>
      </c>
      <c r="E1117" s="17" t="s">
        <v>1448</v>
      </c>
      <c r="F1117" s="24">
        <v>3160</v>
      </c>
      <c r="G1117" s="24"/>
      <c r="H1117" s="24"/>
      <c r="I1117" s="26" t="s">
        <v>859</v>
      </c>
      <c r="J1117" s="26" t="s">
        <v>864</v>
      </c>
      <c r="K1117" s="34" t="s">
        <v>865</v>
      </c>
    </row>
    <row r="1118" spans="1:11" ht="15.75" thickBot="1" x14ac:dyDescent="0.3">
      <c r="A1118" s="32" t="s">
        <v>851</v>
      </c>
      <c r="B1118" s="24" t="s">
        <v>325</v>
      </c>
      <c r="C1118" s="26" t="s">
        <v>857</v>
      </c>
      <c r="D1118" s="26">
        <v>8</v>
      </c>
      <c r="E1118" s="17" t="s">
        <v>1596</v>
      </c>
      <c r="F1118" s="24">
        <v>3003</v>
      </c>
      <c r="G1118" s="24"/>
      <c r="H1118" s="24"/>
      <c r="I1118" s="26" t="s">
        <v>859</v>
      </c>
      <c r="J1118" s="26" t="s">
        <v>878</v>
      </c>
      <c r="K1118" s="34" t="s">
        <v>879</v>
      </c>
    </row>
    <row r="1119" spans="1:11" ht="15.75" thickBot="1" x14ac:dyDescent="0.3">
      <c r="A1119" s="32" t="s">
        <v>851</v>
      </c>
      <c r="B1119" s="24" t="s">
        <v>325</v>
      </c>
      <c r="C1119" s="26" t="s">
        <v>857</v>
      </c>
      <c r="D1119" s="26">
        <v>8</v>
      </c>
      <c r="E1119" s="17" t="s">
        <v>2098</v>
      </c>
      <c r="F1119" s="24">
        <v>3230</v>
      </c>
      <c r="G1119" s="24"/>
      <c r="H1119" s="24"/>
      <c r="I1119" s="26" t="s">
        <v>859</v>
      </c>
      <c r="J1119" s="26" t="s">
        <v>864</v>
      </c>
      <c r="K1119" s="34" t="s">
        <v>865</v>
      </c>
    </row>
    <row r="1120" spans="1:11" ht="15.75" thickBot="1" x14ac:dyDescent="0.3">
      <c r="A1120" s="32" t="s">
        <v>851</v>
      </c>
      <c r="B1120" s="24" t="s">
        <v>325</v>
      </c>
      <c r="C1120" s="26" t="s">
        <v>857</v>
      </c>
      <c r="D1120" s="26">
        <v>8</v>
      </c>
      <c r="E1120" s="17" t="s">
        <v>2099</v>
      </c>
      <c r="F1120" s="24">
        <v>3208</v>
      </c>
      <c r="G1120" s="24"/>
      <c r="H1120" s="24"/>
      <c r="I1120" s="26" t="s">
        <v>859</v>
      </c>
      <c r="J1120" s="26" t="s">
        <v>864</v>
      </c>
      <c r="K1120" s="34" t="s">
        <v>865</v>
      </c>
    </row>
    <row r="1121" spans="1:11" ht="15.75" thickBot="1" x14ac:dyDescent="0.3">
      <c r="A1121" s="32" t="s">
        <v>851</v>
      </c>
      <c r="B1121" s="24" t="s">
        <v>325</v>
      </c>
      <c r="C1121" s="26" t="s">
        <v>857</v>
      </c>
      <c r="D1121" s="26">
        <v>8</v>
      </c>
      <c r="E1121" s="17" t="s">
        <v>2100</v>
      </c>
      <c r="F1121" s="24">
        <v>2956</v>
      </c>
      <c r="G1121" s="24"/>
      <c r="H1121" s="24"/>
      <c r="I1121" s="26" t="s">
        <v>859</v>
      </c>
      <c r="J1121" s="26" t="s">
        <v>864</v>
      </c>
      <c r="K1121" s="34" t="s">
        <v>865</v>
      </c>
    </row>
    <row r="1122" spans="1:11" ht="15.75" thickBot="1" x14ac:dyDescent="0.3">
      <c r="A1122" s="32" t="s">
        <v>851</v>
      </c>
      <c r="B1122" s="24" t="s">
        <v>325</v>
      </c>
      <c r="C1122" s="26" t="s">
        <v>857</v>
      </c>
      <c r="D1122" s="26">
        <v>8</v>
      </c>
      <c r="E1122" s="17" t="s">
        <v>1562</v>
      </c>
      <c r="F1122" s="24">
        <v>3224</v>
      </c>
      <c r="G1122" s="24"/>
      <c r="H1122" s="24"/>
      <c r="I1122" s="26" t="s">
        <v>859</v>
      </c>
      <c r="J1122" s="26" t="s">
        <v>864</v>
      </c>
      <c r="K1122" s="34" t="s">
        <v>865</v>
      </c>
    </row>
    <row r="1123" spans="1:11" ht="15.75" thickBot="1" x14ac:dyDescent="0.3">
      <c r="A1123" s="32" t="s">
        <v>851</v>
      </c>
      <c r="B1123" s="24" t="s">
        <v>325</v>
      </c>
      <c r="C1123" s="26" t="s">
        <v>857</v>
      </c>
      <c r="D1123" s="26">
        <v>8</v>
      </c>
      <c r="E1123" s="17" t="s">
        <v>2101</v>
      </c>
      <c r="F1123" s="24">
        <v>3213</v>
      </c>
      <c r="G1123" s="24"/>
      <c r="H1123" s="24"/>
      <c r="I1123" s="26" t="s">
        <v>859</v>
      </c>
      <c r="J1123" s="26" t="s">
        <v>864</v>
      </c>
      <c r="K1123" s="34" t="s">
        <v>865</v>
      </c>
    </row>
    <row r="1124" spans="1:11" ht="15.75" thickBot="1" x14ac:dyDescent="0.3">
      <c r="A1124" s="32" t="s">
        <v>851</v>
      </c>
      <c r="B1124" s="24" t="s">
        <v>325</v>
      </c>
      <c r="C1124" s="26" t="s">
        <v>857</v>
      </c>
      <c r="D1124" s="26">
        <v>9</v>
      </c>
      <c r="E1124" s="17" t="s">
        <v>1509</v>
      </c>
      <c r="F1124" s="24">
        <v>2898</v>
      </c>
      <c r="G1124" s="24"/>
      <c r="H1124" s="24"/>
      <c r="I1124" s="26" t="s">
        <v>859</v>
      </c>
      <c r="J1124" s="26" t="s">
        <v>867</v>
      </c>
      <c r="K1124" s="34" t="s">
        <v>868</v>
      </c>
    </row>
    <row r="1125" spans="1:11" ht="15.75" thickBot="1" x14ac:dyDescent="0.3">
      <c r="A1125" s="32" t="s">
        <v>851</v>
      </c>
      <c r="B1125" s="24" t="s">
        <v>325</v>
      </c>
      <c r="C1125" s="26" t="s">
        <v>857</v>
      </c>
      <c r="D1125" s="26">
        <v>9</v>
      </c>
      <c r="E1125" s="17" t="s">
        <v>1509</v>
      </c>
      <c r="F1125" s="24">
        <v>4755</v>
      </c>
      <c r="G1125" s="24"/>
      <c r="H1125" s="24"/>
      <c r="I1125" s="26" t="s">
        <v>859</v>
      </c>
      <c r="J1125" s="26" t="s">
        <v>867</v>
      </c>
      <c r="K1125" s="34" t="s">
        <v>868</v>
      </c>
    </row>
    <row r="1126" spans="1:11" ht="15.75" thickBot="1" x14ac:dyDescent="0.3">
      <c r="A1126" s="32" t="s">
        <v>851</v>
      </c>
      <c r="B1126" s="24" t="s">
        <v>325</v>
      </c>
      <c r="C1126" s="26" t="s">
        <v>857</v>
      </c>
      <c r="D1126" s="26">
        <v>9</v>
      </c>
      <c r="E1126" s="17" t="s">
        <v>2102</v>
      </c>
      <c r="F1126" s="24">
        <v>3148</v>
      </c>
      <c r="G1126" s="24"/>
      <c r="H1126" s="24"/>
      <c r="I1126" s="26" t="s">
        <v>859</v>
      </c>
      <c r="J1126" s="26" t="s">
        <v>867</v>
      </c>
      <c r="K1126" s="34" t="s">
        <v>899</v>
      </c>
    </row>
    <row r="1127" spans="1:11" ht="15.75" thickBot="1" x14ac:dyDescent="0.3">
      <c r="A1127" s="32" t="s">
        <v>851</v>
      </c>
      <c r="B1127" s="24" t="s">
        <v>325</v>
      </c>
      <c r="C1127" s="26" t="s">
        <v>857</v>
      </c>
      <c r="D1127" s="26">
        <v>9</v>
      </c>
      <c r="E1127" s="17" t="s">
        <v>2103</v>
      </c>
      <c r="F1127" s="24">
        <v>2989</v>
      </c>
      <c r="G1127" s="24"/>
      <c r="H1127" s="24"/>
      <c r="I1127" s="26" t="s">
        <v>859</v>
      </c>
      <c r="J1127" s="26" t="s">
        <v>860</v>
      </c>
      <c r="K1127" s="34" t="s">
        <v>2003</v>
      </c>
    </row>
    <row r="1128" spans="1:11" ht="15.75" thickBot="1" x14ac:dyDescent="0.3">
      <c r="A1128" s="32" t="s">
        <v>851</v>
      </c>
      <c r="B1128" s="24" t="s">
        <v>325</v>
      </c>
      <c r="C1128" s="26" t="s">
        <v>857</v>
      </c>
      <c r="D1128" s="26">
        <v>9</v>
      </c>
      <c r="E1128" s="17" t="s">
        <v>2104</v>
      </c>
      <c r="F1128" s="24">
        <v>3181</v>
      </c>
      <c r="G1128" s="24"/>
      <c r="H1128" s="24"/>
      <c r="I1128" s="26" t="s">
        <v>859</v>
      </c>
      <c r="J1128" s="26" t="s">
        <v>867</v>
      </c>
      <c r="K1128" s="34" t="s">
        <v>868</v>
      </c>
    </row>
    <row r="1129" spans="1:11" ht="15.75" thickBot="1" x14ac:dyDescent="0.3">
      <c r="A1129" s="32" t="s">
        <v>851</v>
      </c>
      <c r="B1129" s="24" t="s">
        <v>325</v>
      </c>
      <c r="C1129" s="26" t="s">
        <v>857</v>
      </c>
      <c r="D1129" s="26">
        <v>9</v>
      </c>
      <c r="E1129" s="17" t="s">
        <v>2105</v>
      </c>
      <c r="F1129" s="24">
        <v>2992</v>
      </c>
      <c r="G1129" s="24"/>
      <c r="H1129" s="24"/>
      <c r="I1129" s="26" t="s">
        <v>859</v>
      </c>
      <c r="J1129" s="26" t="s">
        <v>867</v>
      </c>
      <c r="K1129" s="34" t="s">
        <v>868</v>
      </c>
    </row>
    <row r="1130" spans="1:11" ht="15.75" thickBot="1" x14ac:dyDescent="0.3">
      <c r="A1130" s="32" t="s">
        <v>851</v>
      </c>
      <c r="B1130" s="24" t="s">
        <v>325</v>
      </c>
      <c r="C1130" s="26" t="s">
        <v>857</v>
      </c>
      <c r="D1130" s="26">
        <v>9</v>
      </c>
      <c r="E1130" s="17" t="s">
        <v>2106</v>
      </c>
      <c r="F1130" s="24">
        <v>3189</v>
      </c>
      <c r="G1130" s="24"/>
      <c r="H1130" s="24"/>
      <c r="I1130" s="26" t="s">
        <v>859</v>
      </c>
      <c r="J1130" s="26" t="s">
        <v>867</v>
      </c>
      <c r="K1130" s="34" t="s">
        <v>868</v>
      </c>
    </row>
    <row r="1131" spans="1:11" ht="15.75" thickBot="1" x14ac:dyDescent="0.3">
      <c r="A1131" s="32" t="s">
        <v>851</v>
      </c>
      <c r="B1131" s="24" t="s">
        <v>325</v>
      </c>
      <c r="C1131" s="26" t="s">
        <v>857</v>
      </c>
      <c r="D1131" s="26">
        <v>9</v>
      </c>
      <c r="E1131" s="17" t="s">
        <v>2107</v>
      </c>
      <c r="F1131" s="24">
        <v>3186</v>
      </c>
      <c r="G1131" s="24"/>
      <c r="H1131" s="24"/>
      <c r="I1131" s="26" t="s">
        <v>859</v>
      </c>
      <c r="J1131" s="26" t="s">
        <v>867</v>
      </c>
      <c r="K1131" s="34" t="s">
        <v>868</v>
      </c>
    </row>
    <row r="1132" spans="1:11" ht="15.75" thickBot="1" x14ac:dyDescent="0.3">
      <c r="A1132" s="32" t="s">
        <v>851</v>
      </c>
      <c r="B1132" s="24" t="s">
        <v>325</v>
      </c>
      <c r="C1132" s="26" t="s">
        <v>857</v>
      </c>
      <c r="D1132" s="26">
        <v>9</v>
      </c>
      <c r="E1132" s="17" t="s">
        <v>2108</v>
      </c>
      <c r="F1132" s="24">
        <v>3180</v>
      </c>
      <c r="G1132" s="24"/>
      <c r="H1132" s="24"/>
      <c r="I1132" s="26" t="s">
        <v>859</v>
      </c>
      <c r="J1132" s="26" t="s">
        <v>867</v>
      </c>
      <c r="K1132" s="34" t="s">
        <v>868</v>
      </c>
    </row>
    <row r="1133" spans="1:11" ht="15.75" thickBot="1" x14ac:dyDescent="0.3">
      <c r="A1133" s="32" t="s">
        <v>851</v>
      </c>
      <c r="B1133" s="24" t="s">
        <v>325</v>
      </c>
      <c r="C1133" s="26" t="s">
        <v>857</v>
      </c>
      <c r="D1133" s="26">
        <v>9</v>
      </c>
      <c r="E1133" s="17" t="s">
        <v>2109</v>
      </c>
      <c r="F1133" s="24">
        <v>3262</v>
      </c>
      <c r="G1133" s="24"/>
      <c r="H1133" s="24"/>
      <c r="I1133" s="26" t="s">
        <v>859</v>
      </c>
      <c r="J1133" s="26" t="s">
        <v>867</v>
      </c>
      <c r="K1133" s="34" t="s">
        <v>868</v>
      </c>
    </row>
    <row r="1134" spans="1:11" ht="15.75" thickBot="1" x14ac:dyDescent="0.3">
      <c r="A1134" s="32" t="s">
        <v>851</v>
      </c>
      <c r="B1134" s="24" t="s">
        <v>325</v>
      </c>
      <c r="C1134" s="26" t="s">
        <v>857</v>
      </c>
      <c r="D1134" s="26">
        <v>9</v>
      </c>
      <c r="E1134" s="17" t="s">
        <v>2110</v>
      </c>
      <c r="F1134" s="24">
        <v>3188</v>
      </c>
      <c r="G1134" s="24"/>
      <c r="H1134" s="24"/>
      <c r="I1134" s="26" t="s">
        <v>859</v>
      </c>
      <c r="J1134" s="26" t="s">
        <v>867</v>
      </c>
      <c r="K1134" s="34" t="s">
        <v>868</v>
      </c>
    </row>
    <row r="1135" spans="1:11" ht="15.75" thickBot="1" x14ac:dyDescent="0.3">
      <c r="A1135" s="32" t="s">
        <v>851</v>
      </c>
      <c r="B1135" s="24" t="s">
        <v>325</v>
      </c>
      <c r="C1135" s="26" t="s">
        <v>857</v>
      </c>
      <c r="D1135" s="26">
        <v>9</v>
      </c>
      <c r="E1135" s="17" t="s">
        <v>2111</v>
      </c>
      <c r="F1135" s="24">
        <v>3184</v>
      </c>
      <c r="G1135" s="24"/>
      <c r="H1135" s="24"/>
      <c r="I1135" s="26" t="s">
        <v>859</v>
      </c>
      <c r="J1135" s="26" t="s">
        <v>867</v>
      </c>
      <c r="K1135" s="34" t="s">
        <v>868</v>
      </c>
    </row>
    <row r="1136" spans="1:11" ht="15.75" thickBot="1" x14ac:dyDescent="0.3">
      <c r="A1136" s="32" t="s">
        <v>851</v>
      </c>
      <c r="B1136" s="24" t="s">
        <v>325</v>
      </c>
      <c r="C1136" s="26" t="s">
        <v>857</v>
      </c>
      <c r="D1136" s="26">
        <v>9</v>
      </c>
      <c r="E1136" s="17" t="s">
        <v>2112</v>
      </c>
      <c r="F1136" s="24">
        <v>3018</v>
      </c>
      <c r="G1136" s="24"/>
      <c r="H1136" s="24"/>
      <c r="I1136" s="26" t="s">
        <v>859</v>
      </c>
      <c r="J1136" s="26" t="s">
        <v>867</v>
      </c>
      <c r="K1136" s="34" t="s">
        <v>899</v>
      </c>
    </row>
    <row r="1137" spans="1:11" ht="15.75" thickBot="1" x14ac:dyDescent="0.3">
      <c r="A1137" s="32" t="s">
        <v>851</v>
      </c>
      <c r="B1137" s="24" t="s">
        <v>325</v>
      </c>
      <c r="C1137" s="26" t="s">
        <v>857</v>
      </c>
      <c r="D1137" s="26">
        <v>9</v>
      </c>
      <c r="E1137" s="17" t="s">
        <v>2113</v>
      </c>
      <c r="F1137" s="24">
        <v>3144</v>
      </c>
      <c r="G1137" s="24"/>
      <c r="H1137" s="24"/>
      <c r="I1137" s="26" t="s">
        <v>859</v>
      </c>
      <c r="J1137" s="26" t="s">
        <v>867</v>
      </c>
      <c r="K1137" s="34" t="s">
        <v>868</v>
      </c>
    </row>
    <row r="1138" spans="1:11" ht="15.75" thickBot="1" x14ac:dyDescent="0.3">
      <c r="A1138" s="32" t="s">
        <v>851</v>
      </c>
      <c r="B1138" s="24" t="s">
        <v>325</v>
      </c>
      <c r="C1138" s="26" t="s">
        <v>857</v>
      </c>
      <c r="D1138" s="26">
        <v>9</v>
      </c>
      <c r="E1138" s="17" t="s">
        <v>2114</v>
      </c>
      <c r="F1138" s="24">
        <v>2991</v>
      </c>
      <c r="G1138" s="24"/>
      <c r="H1138" s="24"/>
      <c r="I1138" s="26" t="s">
        <v>859</v>
      </c>
      <c r="J1138" s="26" t="s">
        <v>867</v>
      </c>
      <c r="K1138" s="34" t="s">
        <v>868</v>
      </c>
    </row>
    <row r="1139" spans="1:11" ht="15.75" thickBot="1" x14ac:dyDescent="0.3">
      <c r="A1139" s="32" t="s">
        <v>851</v>
      </c>
      <c r="B1139" s="24" t="s">
        <v>325</v>
      </c>
      <c r="C1139" s="26" t="s">
        <v>857</v>
      </c>
      <c r="D1139" s="26">
        <v>9</v>
      </c>
      <c r="E1139" s="17" t="s">
        <v>2115</v>
      </c>
      <c r="F1139" s="24">
        <v>3013</v>
      </c>
      <c r="G1139" s="24"/>
      <c r="H1139" s="24"/>
      <c r="I1139" s="26" t="s">
        <v>859</v>
      </c>
      <c r="J1139" s="26" t="s">
        <v>867</v>
      </c>
      <c r="K1139" s="34" t="s">
        <v>868</v>
      </c>
    </row>
    <row r="1140" spans="1:11" ht="15.75" thickBot="1" x14ac:dyDescent="0.3">
      <c r="A1140" s="32" t="s">
        <v>851</v>
      </c>
      <c r="B1140" s="24" t="s">
        <v>325</v>
      </c>
      <c r="C1140" s="26" t="s">
        <v>857</v>
      </c>
      <c r="D1140" s="26">
        <v>9</v>
      </c>
      <c r="E1140" s="17" t="s">
        <v>2116</v>
      </c>
      <c r="F1140" s="24">
        <v>3151</v>
      </c>
      <c r="G1140" s="24"/>
      <c r="H1140" s="24"/>
      <c r="I1140" s="26" t="s">
        <v>859</v>
      </c>
      <c r="J1140" s="26" t="s">
        <v>867</v>
      </c>
      <c r="K1140" s="34" t="s">
        <v>868</v>
      </c>
    </row>
    <row r="1141" spans="1:11" ht="15.75" thickBot="1" x14ac:dyDescent="0.3">
      <c r="A1141" s="32" t="s">
        <v>851</v>
      </c>
      <c r="B1141" s="24" t="s">
        <v>325</v>
      </c>
      <c r="C1141" s="26" t="s">
        <v>857</v>
      </c>
      <c r="D1141" s="26">
        <v>9</v>
      </c>
      <c r="E1141" s="17" t="s">
        <v>2117</v>
      </c>
      <c r="F1141" s="24">
        <v>2900</v>
      </c>
      <c r="G1141" s="24"/>
      <c r="H1141" s="24"/>
      <c r="I1141" s="26" t="s">
        <v>859</v>
      </c>
      <c r="J1141" s="26" t="s">
        <v>867</v>
      </c>
      <c r="K1141" s="34" t="s">
        <v>868</v>
      </c>
    </row>
    <row r="1142" spans="1:11" ht="15.75" thickBot="1" x14ac:dyDescent="0.3">
      <c r="A1142" s="32" t="s">
        <v>851</v>
      </c>
      <c r="B1142" s="24" t="s">
        <v>325</v>
      </c>
      <c r="C1142" s="26" t="s">
        <v>857</v>
      </c>
      <c r="D1142" s="26">
        <v>9</v>
      </c>
      <c r="E1142" s="17" t="s">
        <v>1876</v>
      </c>
      <c r="F1142" s="24">
        <v>2965</v>
      </c>
      <c r="G1142" s="24"/>
      <c r="H1142" s="24"/>
      <c r="I1142" s="26" t="s">
        <v>859</v>
      </c>
      <c r="J1142" s="26" t="s">
        <v>867</v>
      </c>
      <c r="K1142" s="34" t="s">
        <v>868</v>
      </c>
    </row>
    <row r="1143" spans="1:11" ht="15.75" thickBot="1" x14ac:dyDescent="0.3">
      <c r="A1143" s="32" t="s">
        <v>851</v>
      </c>
      <c r="B1143" s="24" t="s">
        <v>325</v>
      </c>
      <c r="C1143" s="26" t="s">
        <v>857</v>
      </c>
      <c r="D1143" s="26">
        <v>9</v>
      </c>
      <c r="E1143" s="17" t="s">
        <v>2118</v>
      </c>
      <c r="F1143" s="24">
        <v>3078</v>
      </c>
      <c r="G1143" s="24"/>
      <c r="H1143" s="24"/>
      <c r="I1143" s="26" t="s">
        <v>859</v>
      </c>
      <c r="J1143" s="26" t="s">
        <v>867</v>
      </c>
      <c r="K1143" s="34" t="s">
        <v>868</v>
      </c>
    </row>
    <row r="1144" spans="1:11" ht="15.75" thickBot="1" x14ac:dyDescent="0.3">
      <c r="A1144" s="32" t="s">
        <v>851</v>
      </c>
      <c r="B1144" s="24" t="s">
        <v>325</v>
      </c>
      <c r="C1144" s="26" t="s">
        <v>857</v>
      </c>
      <c r="D1144" s="26">
        <v>9</v>
      </c>
      <c r="E1144" s="17" t="s">
        <v>2119</v>
      </c>
      <c r="F1144" s="24">
        <v>2973</v>
      </c>
      <c r="G1144" s="24"/>
      <c r="H1144" s="24"/>
      <c r="I1144" s="26" t="s">
        <v>859</v>
      </c>
      <c r="J1144" s="26" t="s">
        <v>867</v>
      </c>
      <c r="K1144" s="34" t="s">
        <v>899</v>
      </c>
    </row>
    <row r="1145" spans="1:11" ht="15.75" thickBot="1" x14ac:dyDescent="0.3">
      <c r="A1145" s="32" t="s">
        <v>851</v>
      </c>
      <c r="B1145" s="24" t="s">
        <v>325</v>
      </c>
      <c r="C1145" s="26" t="s">
        <v>857</v>
      </c>
      <c r="D1145" s="26">
        <v>9</v>
      </c>
      <c r="E1145" s="17" t="s">
        <v>2120</v>
      </c>
      <c r="F1145" s="24">
        <v>3017</v>
      </c>
      <c r="G1145" s="24"/>
      <c r="H1145" s="24"/>
      <c r="I1145" s="26" t="s">
        <v>859</v>
      </c>
      <c r="J1145" s="26" t="s">
        <v>867</v>
      </c>
      <c r="K1145" s="34" t="s">
        <v>868</v>
      </c>
    </row>
    <row r="1146" spans="1:11" ht="15.75" thickBot="1" x14ac:dyDescent="0.3">
      <c r="A1146" s="32" t="s">
        <v>851</v>
      </c>
      <c r="B1146" s="24" t="s">
        <v>325</v>
      </c>
      <c r="C1146" s="26" t="s">
        <v>857</v>
      </c>
      <c r="D1146" s="26">
        <v>9</v>
      </c>
      <c r="E1146" s="17" t="s">
        <v>2121</v>
      </c>
      <c r="F1146" s="24">
        <v>3235</v>
      </c>
      <c r="G1146" s="24"/>
      <c r="H1146" s="24"/>
      <c r="I1146" s="26" t="s">
        <v>859</v>
      </c>
      <c r="J1146" s="26" t="s">
        <v>867</v>
      </c>
      <c r="K1146" s="34" t="s">
        <v>868</v>
      </c>
    </row>
    <row r="1147" spans="1:11" ht="15.75" thickBot="1" x14ac:dyDescent="0.3">
      <c r="A1147" s="32" t="s">
        <v>851</v>
      </c>
      <c r="B1147" s="24" t="s">
        <v>325</v>
      </c>
      <c r="C1147" s="26" t="s">
        <v>857</v>
      </c>
      <c r="D1147" s="26">
        <v>9</v>
      </c>
      <c r="E1147" s="17" t="s">
        <v>2122</v>
      </c>
      <c r="F1147" s="24">
        <v>2944</v>
      </c>
      <c r="G1147" s="24"/>
      <c r="H1147" s="24"/>
      <c r="I1147" s="26" t="s">
        <v>859</v>
      </c>
      <c r="J1147" s="26" t="s">
        <v>867</v>
      </c>
      <c r="K1147" s="34" t="s">
        <v>868</v>
      </c>
    </row>
    <row r="1148" spans="1:11" ht="15.75" thickBot="1" x14ac:dyDescent="0.3">
      <c r="A1148" s="32" t="s">
        <v>851</v>
      </c>
      <c r="B1148" s="24" t="s">
        <v>325</v>
      </c>
      <c r="C1148" s="26" t="s">
        <v>857</v>
      </c>
      <c r="D1148" s="26">
        <v>9</v>
      </c>
      <c r="E1148" s="17" t="s">
        <v>2123</v>
      </c>
      <c r="F1148" s="24">
        <v>3139</v>
      </c>
      <c r="G1148" s="24"/>
      <c r="H1148" s="24"/>
      <c r="I1148" s="26" t="s">
        <v>859</v>
      </c>
      <c r="J1148" s="26" t="s">
        <v>867</v>
      </c>
      <c r="K1148" s="34" t="s">
        <v>868</v>
      </c>
    </row>
    <row r="1149" spans="1:11" ht="15.75" thickBot="1" x14ac:dyDescent="0.3">
      <c r="A1149" s="32" t="s">
        <v>851</v>
      </c>
      <c r="B1149" s="24" t="s">
        <v>325</v>
      </c>
      <c r="C1149" s="26" t="s">
        <v>857</v>
      </c>
      <c r="D1149" s="26">
        <v>9</v>
      </c>
      <c r="E1149" s="17" t="s">
        <v>2124</v>
      </c>
      <c r="F1149" s="24">
        <v>3199</v>
      </c>
      <c r="G1149" s="24"/>
      <c r="H1149" s="24"/>
      <c r="I1149" s="26" t="s">
        <v>859</v>
      </c>
      <c r="J1149" s="26" t="s">
        <v>860</v>
      </c>
      <c r="K1149" s="34" t="s">
        <v>2003</v>
      </c>
    </row>
    <row r="1150" spans="1:11" ht="15.75" thickBot="1" x14ac:dyDescent="0.3">
      <c r="A1150" s="32" t="s">
        <v>851</v>
      </c>
      <c r="B1150" s="24" t="s">
        <v>325</v>
      </c>
      <c r="C1150" s="26" t="s">
        <v>857</v>
      </c>
      <c r="D1150" s="26">
        <v>10</v>
      </c>
      <c r="E1150" s="17" t="s">
        <v>2125</v>
      </c>
      <c r="F1150" s="24">
        <v>2888</v>
      </c>
      <c r="G1150" s="24"/>
      <c r="H1150" s="24"/>
      <c r="I1150" s="26" t="s">
        <v>859</v>
      </c>
      <c r="J1150" s="26" t="s">
        <v>867</v>
      </c>
      <c r="K1150" s="34" t="s">
        <v>870</v>
      </c>
    </row>
    <row r="1151" spans="1:11" ht="15.75" thickBot="1" x14ac:dyDescent="0.3">
      <c r="A1151" s="32" t="s">
        <v>851</v>
      </c>
      <c r="B1151" s="24" t="s">
        <v>325</v>
      </c>
      <c r="C1151" s="26" t="s">
        <v>857</v>
      </c>
      <c r="D1151" s="26">
        <v>10</v>
      </c>
      <c r="E1151" s="17" t="s">
        <v>2126</v>
      </c>
      <c r="F1151" s="24">
        <v>2921</v>
      </c>
      <c r="G1151" s="24"/>
      <c r="H1151" s="24"/>
      <c r="I1151" s="26" t="s">
        <v>859</v>
      </c>
      <c r="J1151" s="26" t="s">
        <v>867</v>
      </c>
      <c r="K1151" s="34" t="s">
        <v>868</v>
      </c>
    </row>
    <row r="1152" spans="1:11" ht="15.75" thickBot="1" x14ac:dyDescent="0.3">
      <c r="A1152" s="32" t="s">
        <v>851</v>
      </c>
      <c r="B1152" s="24" t="s">
        <v>325</v>
      </c>
      <c r="C1152" s="26" t="s">
        <v>857</v>
      </c>
      <c r="D1152" s="26">
        <v>10</v>
      </c>
      <c r="E1152" s="17" t="s">
        <v>1812</v>
      </c>
      <c r="F1152" s="24">
        <v>2902</v>
      </c>
      <c r="G1152" s="24"/>
      <c r="H1152" s="24"/>
      <c r="I1152" s="26" t="s">
        <v>859</v>
      </c>
      <c r="J1152" s="26" t="s">
        <v>867</v>
      </c>
      <c r="K1152" s="34" t="s">
        <v>870</v>
      </c>
    </row>
    <row r="1153" spans="1:11" ht="15.75" thickBot="1" x14ac:dyDescent="0.3">
      <c r="A1153" s="32" t="s">
        <v>851</v>
      </c>
      <c r="B1153" s="24" t="s">
        <v>325</v>
      </c>
      <c r="C1153" s="26" t="s">
        <v>857</v>
      </c>
      <c r="D1153" s="26">
        <v>10</v>
      </c>
      <c r="E1153" s="17" t="s">
        <v>2127</v>
      </c>
      <c r="F1153" s="24">
        <v>2998</v>
      </c>
      <c r="G1153" s="24"/>
      <c r="H1153" s="24"/>
      <c r="I1153" s="26" t="s">
        <v>859</v>
      </c>
      <c r="J1153" s="26" t="s">
        <v>867</v>
      </c>
      <c r="K1153" s="34" t="s">
        <v>868</v>
      </c>
    </row>
    <row r="1154" spans="1:11" ht="15.75" thickBot="1" x14ac:dyDescent="0.3">
      <c r="A1154" s="32" t="s">
        <v>851</v>
      </c>
      <c r="B1154" s="24" t="s">
        <v>325</v>
      </c>
      <c r="C1154" s="26" t="s">
        <v>857</v>
      </c>
      <c r="D1154" s="26">
        <v>10</v>
      </c>
      <c r="E1154" s="17" t="s">
        <v>2128</v>
      </c>
      <c r="F1154" s="24">
        <v>3077</v>
      </c>
      <c r="G1154" s="24"/>
      <c r="H1154" s="24"/>
      <c r="I1154" s="26" t="s">
        <v>859</v>
      </c>
      <c r="J1154" s="26" t="s">
        <v>867</v>
      </c>
      <c r="K1154" s="34" t="s">
        <v>870</v>
      </c>
    </row>
    <row r="1155" spans="1:11" ht="15.75" thickBot="1" x14ac:dyDescent="0.3">
      <c r="A1155" s="32" t="s">
        <v>851</v>
      </c>
      <c r="B1155" s="24" t="s">
        <v>325</v>
      </c>
      <c r="C1155" s="26" t="s">
        <v>857</v>
      </c>
      <c r="D1155" s="26">
        <v>10</v>
      </c>
      <c r="E1155" s="17" t="s">
        <v>2129</v>
      </c>
      <c r="F1155" s="24">
        <v>3120</v>
      </c>
      <c r="G1155" s="24"/>
      <c r="H1155" s="24"/>
      <c r="I1155" s="26" t="s">
        <v>859</v>
      </c>
      <c r="J1155" s="26" t="s">
        <v>867</v>
      </c>
      <c r="K1155" s="34" t="s">
        <v>870</v>
      </c>
    </row>
    <row r="1156" spans="1:11" ht="15.75" thickBot="1" x14ac:dyDescent="0.3">
      <c r="A1156" s="32" t="s">
        <v>851</v>
      </c>
      <c r="B1156" s="24" t="s">
        <v>325</v>
      </c>
      <c r="C1156" s="26" t="s">
        <v>857</v>
      </c>
      <c r="D1156" s="26">
        <v>10</v>
      </c>
      <c r="E1156" s="17" t="s">
        <v>2130</v>
      </c>
      <c r="F1156" s="24">
        <v>2935</v>
      </c>
      <c r="G1156" s="24"/>
      <c r="H1156" s="24"/>
      <c r="I1156" s="26" t="s">
        <v>859</v>
      </c>
      <c r="J1156" s="26" t="s">
        <v>867</v>
      </c>
      <c r="K1156" s="34" t="s">
        <v>870</v>
      </c>
    </row>
    <row r="1157" spans="1:11" ht="15.75" thickBot="1" x14ac:dyDescent="0.3">
      <c r="A1157" s="32" t="s">
        <v>851</v>
      </c>
      <c r="B1157" s="24" t="s">
        <v>325</v>
      </c>
      <c r="C1157" s="26" t="s">
        <v>857</v>
      </c>
      <c r="D1157" s="26">
        <v>10</v>
      </c>
      <c r="E1157" s="17" t="s">
        <v>2131</v>
      </c>
      <c r="F1157" s="24">
        <v>3088</v>
      </c>
      <c r="G1157" s="24"/>
      <c r="H1157" s="24"/>
      <c r="I1157" s="26" t="s">
        <v>859</v>
      </c>
      <c r="J1157" s="26" t="s">
        <v>867</v>
      </c>
      <c r="K1157" s="34" t="s">
        <v>870</v>
      </c>
    </row>
    <row r="1158" spans="1:11" ht="15.75" thickBot="1" x14ac:dyDescent="0.3">
      <c r="A1158" s="32" t="s">
        <v>851</v>
      </c>
      <c r="B1158" s="24" t="s">
        <v>325</v>
      </c>
      <c r="C1158" s="26" t="s">
        <v>857</v>
      </c>
      <c r="D1158" s="26">
        <v>10</v>
      </c>
      <c r="E1158" s="17" t="s">
        <v>2132</v>
      </c>
      <c r="F1158" s="24">
        <v>3216</v>
      </c>
      <c r="G1158" s="24"/>
      <c r="H1158" s="24"/>
      <c r="I1158" s="26" t="s">
        <v>859</v>
      </c>
      <c r="J1158" s="26" t="s">
        <v>867</v>
      </c>
      <c r="K1158" s="34" t="s">
        <v>868</v>
      </c>
    </row>
    <row r="1159" spans="1:11" ht="15.75" thickBot="1" x14ac:dyDescent="0.3">
      <c r="A1159" s="32" t="s">
        <v>851</v>
      </c>
      <c r="B1159" s="24" t="s">
        <v>325</v>
      </c>
      <c r="C1159" s="26" t="s">
        <v>857</v>
      </c>
      <c r="D1159" s="26">
        <v>10</v>
      </c>
      <c r="E1159" s="17" t="s">
        <v>2133</v>
      </c>
      <c r="F1159" s="24">
        <v>3104</v>
      </c>
      <c r="G1159" s="24"/>
      <c r="H1159" s="24"/>
      <c r="I1159" s="26" t="s">
        <v>859</v>
      </c>
      <c r="J1159" s="26" t="s">
        <v>867</v>
      </c>
      <c r="K1159" s="34" t="s">
        <v>868</v>
      </c>
    </row>
    <row r="1160" spans="1:11" ht="15.75" thickBot="1" x14ac:dyDescent="0.3">
      <c r="A1160" s="32" t="s">
        <v>851</v>
      </c>
      <c r="B1160" s="24" t="s">
        <v>325</v>
      </c>
      <c r="C1160" s="26" t="s">
        <v>857</v>
      </c>
      <c r="D1160" s="26">
        <v>10</v>
      </c>
      <c r="E1160" s="17" t="s">
        <v>2134</v>
      </c>
      <c r="F1160" s="24">
        <v>3253</v>
      </c>
      <c r="G1160" s="24"/>
      <c r="H1160" s="24"/>
      <c r="I1160" s="26" t="s">
        <v>859</v>
      </c>
      <c r="J1160" s="26" t="s">
        <v>867</v>
      </c>
      <c r="K1160" s="34" t="s">
        <v>870</v>
      </c>
    </row>
    <row r="1161" spans="1:11" ht="15.75" thickBot="1" x14ac:dyDescent="0.3">
      <c r="A1161" s="32" t="s">
        <v>851</v>
      </c>
      <c r="B1161" s="24" t="s">
        <v>325</v>
      </c>
      <c r="C1161" s="26" t="s">
        <v>857</v>
      </c>
      <c r="D1161" s="26">
        <v>10</v>
      </c>
      <c r="E1161" s="17" t="s">
        <v>2135</v>
      </c>
      <c r="F1161" s="24">
        <v>3228</v>
      </c>
      <c r="G1161" s="24"/>
      <c r="H1161" s="24"/>
      <c r="I1161" s="26" t="s">
        <v>859</v>
      </c>
      <c r="J1161" s="26" t="s">
        <v>867</v>
      </c>
      <c r="K1161" s="34" t="s">
        <v>868</v>
      </c>
    </row>
    <row r="1162" spans="1:11" ht="15.75" thickBot="1" x14ac:dyDescent="0.3">
      <c r="A1162" s="32" t="s">
        <v>851</v>
      </c>
      <c r="B1162" s="24" t="s">
        <v>325</v>
      </c>
      <c r="C1162" s="26" t="s">
        <v>857</v>
      </c>
      <c r="D1162" s="26">
        <v>10</v>
      </c>
      <c r="E1162" s="17" t="s">
        <v>2136</v>
      </c>
      <c r="F1162" s="24">
        <v>3115</v>
      </c>
      <c r="G1162" s="24"/>
      <c r="H1162" s="24"/>
      <c r="I1162" s="26" t="s">
        <v>859</v>
      </c>
      <c r="J1162" s="26" t="s">
        <v>867</v>
      </c>
      <c r="K1162" s="34" t="s">
        <v>870</v>
      </c>
    </row>
    <row r="1163" spans="1:11" ht="15.75" thickBot="1" x14ac:dyDescent="0.3">
      <c r="A1163" s="32" t="s">
        <v>851</v>
      </c>
      <c r="B1163" s="24" t="s">
        <v>325</v>
      </c>
      <c r="C1163" s="26" t="s">
        <v>857</v>
      </c>
      <c r="D1163" s="26">
        <v>10</v>
      </c>
      <c r="E1163" s="17" t="s">
        <v>2136</v>
      </c>
      <c r="F1163" s="24">
        <v>4761</v>
      </c>
      <c r="G1163" s="24"/>
      <c r="H1163" s="24"/>
      <c r="I1163" s="26" t="s">
        <v>859</v>
      </c>
      <c r="J1163" s="26" t="s">
        <v>867</v>
      </c>
      <c r="K1163" s="34" t="s">
        <v>870</v>
      </c>
    </row>
    <row r="1164" spans="1:11" ht="15.75" thickBot="1" x14ac:dyDescent="0.3">
      <c r="A1164" s="32" t="s">
        <v>851</v>
      </c>
      <c r="B1164" s="24" t="s">
        <v>325</v>
      </c>
      <c r="C1164" s="26" t="s">
        <v>857</v>
      </c>
      <c r="D1164" s="26">
        <v>10</v>
      </c>
      <c r="E1164" s="17" t="s">
        <v>997</v>
      </c>
      <c r="F1164" s="24">
        <v>3215</v>
      </c>
      <c r="G1164" s="24"/>
      <c r="H1164" s="24"/>
      <c r="I1164" s="26" t="s">
        <v>859</v>
      </c>
      <c r="J1164" s="26" t="s">
        <v>867</v>
      </c>
      <c r="K1164" s="34" t="s">
        <v>868</v>
      </c>
    </row>
    <row r="1165" spans="1:11" ht="15.75" thickBot="1" x14ac:dyDescent="0.3">
      <c r="A1165" s="32" t="s">
        <v>851</v>
      </c>
      <c r="B1165" s="24" t="s">
        <v>325</v>
      </c>
      <c r="C1165" s="26" t="s">
        <v>857</v>
      </c>
      <c r="D1165" s="26">
        <v>10</v>
      </c>
      <c r="E1165" s="17" t="s">
        <v>2137</v>
      </c>
      <c r="F1165" s="24">
        <v>2916</v>
      </c>
      <c r="G1165" s="24"/>
      <c r="H1165" s="24"/>
      <c r="I1165" s="26" t="s">
        <v>859</v>
      </c>
      <c r="J1165" s="26" t="s">
        <v>867</v>
      </c>
      <c r="K1165" s="34" t="s">
        <v>870</v>
      </c>
    </row>
    <row r="1166" spans="1:11" ht="15.75" thickBot="1" x14ac:dyDescent="0.3">
      <c r="A1166" s="32" t="s">
        <v>851</v>
      </c>
      <c r="B1166" s="24" t="s">
        <v>325</v>
      </c>
      <c r="C1166" s="26" t="s">
        <v>857</v>
      </c>
      <c r="D1166" s="26">
        <v>10</v>
      </c>
      <c r="E1166" s="17" t="s">
        <v>2138</v>
      </c>
      <c r="F1166" s="24">
        <v>2927</v>
      </c>
      <c r="G1166" s="24"/>
      <c r="H1166" s="24"/>
      <c r="I1166" s="26" t="s">
        <v>859</v>
      </c>
      <c r="J1166" s="26" t="s">
        <v>867</v>
      </c>
      <c r="K1166" s="34" t="s">
        <v>870</v>
      </c>
    </row>
    <row r="1167" spans="1:11" ht="15.75" thickBot="1" x14ac:dyDescent="0.3">
      <c r="A1167" s="32" t="s">
        <v>851</v>
      </c>
      <c r="B1167" s="24" t="s">
        <v>325</v>
      </c>
      <c r="C1167" s="26" t="s">
        <v>857</v>
      </c>
      <c r="D1167" s="26">
        <v>10</v>
      </c>
      <c r="E1167" s="17" t="s">
        <v>2139</v>
      </c>
      <c r="F1167" s="24">
        <v>3254</v>
      </c>
      <c r="G1167" s="24"/>
      <c r="H1167" s="24"/>
      <c r="I1167" s="26" t="s">
        <v>859</v>
      </c>
      <c r="J1167" s="26" t="s">
        <v>867</v>
      </c>
      <c r="K1167" s="34" t="s">
        <v>870</v>
      </c>
    </row>
    <row r="1168" spans="1:11" ht="15.75" thickBot="1" x14ac:dyDescent="0.3">
      <c r="A1168" s="32" t="s">
        <v>851</v>
      </c>
      <c r="B1168" s="24" t="s">
        <v>325</v>
      </c>
      <c r="C1168" s="26" t="s">
        <v>857</v>
      </c>
      <c r="D1168" s="26">
        <v>10</v>
      </c>
      <c r="E1168" s="17" t="s">
        <v>2140</v>
      </c>
      <c r="F1168" s="24">
        <v>3242</v>
      </c>
      <c r="G1168" s="24"/>
      <c r="H1168" s="24"/>
      <c r="I1168" s="26" t="s">
        <v>859</v>
      </c>
      <c r="J1168" s="26" t="s">
        <v>867</v>
      </c>
      <c r="K1168" s="34" t="s">
        <v>868</v>
      </c>
    </row>
    <row r="1169" spans="1:11" ht="15.75" thickBot="1" x14ac:dyDescent="0.3">
      <c r="A1169" s="32" t="s">
        <v>851</v>
      </c>
      <c r="B1169" s="24" t="s">
        <v>325</v>
      </c>
      <c r="C1169" s="26" t="s">
        <v>857</v>
      </c>
      <c r="D1169" s="26">
        <v>10</v>
      </c>
      <c r="E1169" s="17" t="s">
        <v>2141</v>
      </c>
      <c r="F1169" s="24">
        <v>3197</v>
      </c>
      <c r="G1169" s="24"/>
      <c r="H1169" s="24"/>
      <c r="I1169" s="26" t="s">
        <v>859</v>
      </c>
      <c r="J1169" s="26" t="s">
        <v>867</v>
      </c>
      <c r="K1169" s="34" t="s">
        <v>868</v>
      </c>
    </row>
    <row r="1170" spans="1:11" ht="15.75" thickBot="1" x14ac:dyDescent="0.3">
      <c r="A1170" s="32" t="s">
        <v>851</v>
      </c>
      <c r="B1170" s="24" t="s">
        <v>325</v>
      </c>
      <c r="C1170" s="26" t="s">
        <v>857</v>
      </c>
      <c r="D1170" s="26">
        <v>11</v>
      </c>
      <c r="E1170" s="17" t="s">
        <v>2142</v>
      </c>
      <c r="F1170" s="24">
        <v>3015</v>
      </c>
      <c r="G1170" s="24"/>
      <c r="H1170" s="24"/>
      <c r="I1170" s="26" t="s">
        <v>859</v>
      </c>
      <c r="J1170" s="26" t="s">
        <v>867</v>
      </c>
      <c r="K1170" s="34" t="s">
        <v>899</v>
      </c>
    </row>
    <row r="1171" spans="1:11" ht="15.75" thickBot="1" x14ac:dyDescent="0.3">
      <c r="A1171" s="32" t="s">
        <v>851</v>
      </c>
      <c r="B1171" s="24" t="s">
        <v>325</v>
      </c>
      <c r="C1171" s="26" t="s">
        <v>857</v>
      </c>
      <c r="D1171" s="26">
        <v>11</v>
      </c>
      <c r="E1171" s="17" t="s">
        <v>2143</v>
      </c>
      <c r="F1171" s="24">
        <v>3249</v>
      </c>
      <c r="G1171" s="24"/>
      <c r="H1171" s="24"/>
      <c r="I1171" s="26" t="s">
        <v>859</v>
      </c>
      <c r="J1171" s="26" t="s">
        <v>867</v>
      </c>
      <c r="K1171" s="34" t="s">
        <v>899</v>
      </c>
    </row>
    <row r="1172" spans="1:11" ht="15.75" thickBot="1" x14ac:dyDescent="0.3">
      <c r="A1172" s="32" t="s">
        <v>851</v>
      </c>
      <c r="B1172" s="24" t="s">
        <v>325</v>
      </c>
      <c r="C1172" s="26" t="s">
        <v>857</v>
      </c>
      <c r="D1172" s="26">
        <v>11</v>
      </c>
      <c r="E1172" s="17" t="s">
        <v>2144</v>
      </c>
      <c r="F1172" s="24">
        <v>2999</v>
      </c>
      <c r="G1172" s="24"/>
      <c r="H1172" s="24"/>
      <c r="I1172" s="26" t="s">
        <v>859</v>
      </c>
      <c r="J1172" s="26" t="s">
        <v>867</v>
      </c>
      <c r="K1172" s="34" t="s">
        <v>899</v>
      </c>
    </row>
    <row r="1173" spans="1:11" ht="15.75" thickBot="1" x14ac:dyDescent="0.3">
      <c r="A1173" s="32" t="s">
        <v>851</v>
      </c>
      <c r="B1173" s="24" t="s">
        <v>325</v>
      </c>
      <c r="C1173" s="26" t="s">
        <v>857</v>
      </c>
      <c r="D1173" s="26">
        <v>11</v>
      </c>
      <c r="E1173" s="17" t="s">
        <v>2145</v>
      </c>
      <c r="F1173" s="24">
        <v>2899</v>
      </c>
      <c r="G1173" s="24"/>
      <c r="H1173" s="24"/>
      <c r="I1173" s="26" t="s">
        <v>859</v>
      </c>
      <c r="J1173" s="26" t="s">
        <v>867</v>
      </c>
      <c r="K1173" s="34" t="s">
        <v>899</v>
      </c>
    </row>
    <row r="1174" spans="1:11" ht="15.75" thickBot="1" x14ac:dyDescent="0.3">
      <c r="A1174" s="32" t="s">
        <v>851</v>
      </c>
      <c r="B1174" s="24" t="s">
        <v>325</v>
      </c>
      <c r="C1174" s="26" t="s">
        <v>857</v>
      </c>
      <c r="D1174" s="26">
        <v>11</v>
      </c>
      <c r="E1174" s="17" t="s">
        <v>1754</v>
      </c>
      <c r="F1174" s="24">
        <v>3032</v>
      </c>
      <c r="G1174" s="24"/>
      <c r="H1174" s="24"/>
      <c r="I1174" s="26" t="s">
        <v>859</v>
      </c>
      <c r="J1174" s="26" t="s">
        <v>867</v>
      </c>
      <c r="K1174" s="34" t="s">
        <v>870</v>
      </c>
    </row>
    <row r="1175" spans="1:11" ht="15.75" thickBot="1" x14ac:dyDescent="0.3">
      <c r="A1175" s="32" t="s">
        <v>851</v>
      </c>
      <c r="B1175" s="24" t="s">
        <v>325</v>
      </c>
      <c r="C1175" s="26" t="s">
        <v>857</v>
      </c>
      <c r="D1175" s="26">
        <v>11</v>
      </c>
      <c r="E1175" s="17" t="s">
        <v>2146</v>
      </c>
      <c r="F1175" s="24">
        <v>2975</v>
      </c>
      <c r="G1175" s="24"/>
      <c r="H1175" s="24"/>
      <c r="I1175" s="26" t="s">
        <v>859</v>
      </c>
      <c r="J1175" s="26" t="s">
        <v>867</v>
      </c>
      <c r="K1175" s="34" t="s">
        <v>899</v>
      </c>
    </row>
    <row r="1176" spans="1:11" ht="15.75" thickBot="1" x14ac:dyDescent="0.3">
      <c r="A1176" s="32" t="s">
        <v>851</v>
      </c>
      <c r="B1176" s="24" t="s">
        <v>325</v>
      </c>
      <c r="C1176" s="26" t="s">
        <v>857</v>
      </c>
      <c r="D1176" s="26">
        <v>11</v>
      </c>
      <c r="E1176" s="17" t="s">
        <v>2147</v>
      </c>
      <c r="F1176" s="24">
        <v>3141</v>
      </c>
      <c r="G1176" s="24"/>
      <c r="H1176" s="24"/>
      <c r="I1176" s="26" t="s">
        <v>859</v>
      </c>
      <c r="J1176" s="26" t="s">
        <v>867</v>
      </c>
      <c r="K1176" s="34" t="s">
        <v>899</v>
      </c>
    </row>
    <row r="1177" spans="1:11" ht="15.75" thickBot="1" x14ac:dyDescent="0.3">
      <c r="A1177" s="32" t="s">
        <v>851</v>
      </c>
      <c r="B1177" s="24" t="s">
        <v>325</v>
      </c>
      <c r="C1177" s="26" t="s">
        <v>857</v>
      </c>
      <c r="D1177" s="26">
        <v>11</v>
      </c>
      <c r="E1177" s="17" t="s">
        <v>2148</v>
      </c>
      <c r="F1177" s="24">
        <v>3246</v>
      </c>
      <c r="G1177" s="24"/>
      <c r="H1177" s="24"/>
      <c r="I1177" s="26" t="s">
        <v>859</v>
      </c>
      <c r="J1177" s="26" t="s">
        <v>860</v>
      </c>
      <c r="K1177" s="34" t="s">
        <v>889</v>
      </c>
    </row>
    <row r="1178" spans="1:11" ht="15.75" thickBot="1" x14ac:dyDescent="0.3">
      <c r="A1178" s="32" t="s">
        <v>851</v>
      </c>
      <c r="B1178" s="24" t="s">
        <v>325</v>
      </c>
      <c r="C1178" s="26" t="s">
        <v>857</v>
      </c>
      <c r="D1178" s="26">
        <v>11</v>
      </c>
      <c r="E1178" s="17" t="s">
        <v>2149</v>
      </c>
      <c r="F1178" s="24">
        <v>3012</v>
      </c>
      <c r="G1178" s="24"/>
      <c r="H1178" s="24"/>
      <c r="I1178" s="26" t="s">
        <v>859</v>
      </c>
      <c r="J1178" s="26" t="s">
        <v>867</v>
      </c>
      <c r="K1178" s="34" t="s">
        <v>899</v>
      </c>
    </row>
    <row r="1179" spans="1:11" ht="15.75" thickBot="1" x14ac:dyDescent="0.3">
      <c r="A1179" s="32" t="s">
        <v>851</v>
      </c>
      <c r="B1179" s="24" t="s">
        <v>325</v>
      </c>
      <c r="C1179" s="26" t="s">
        <v>857</v>
      </c>
      <c r="D1179" s="26">
        <v>11</v>
      </c>
      <c r="E1179" s="17" t="s">
        <v>2150</v>
      </c>
      <c r="F1179" s="24">
        <v>3010</v>
      </c>
      <c r="G1179" s="24"/>
      <c r="H1179" s="24"/>
      <c r="I1179" s="26" t="s">
        <v>859</v>
      </c>
      <c r="J1179" s="26" t="s">
        <v>867</v>
      </c>
      <c r="K1179" s="34" t="s">
        <v>899</v>
      </c>
    </row>
    <row r="1180" spans="1:11" ht="15.75" thickBot="1" x14ac:dyDescent="0.3">
      <c r="A1180" s="32" t="s">
        <v>851</v>
      </c>
      <c r="B1180" s="24" t="s">
        <v>325</v>
      </c>
      <c r="C1180" s="26" t="s">
        <v>857</v>
      </c>
      <c r="D1180" s="26">
        <v>11</v>
      </c>
      <c r="E1180" s="17" t="s">
        <v>2151</v>
      </c>
      <c r="F1180" s="24">
        <v>3009</v>
      </c>
      <c r="G1180" s="24"/>
      <c r="H1180" s="24"/>
      <c r="I1180" s="26" t="s">
        <v>859</v>
      </c>
      <c r="J1180" s="26" t="s">
        <v>867</v>
      </c>
      <c r="K1180" s="34" t="s">
        <v>899</v>
      </c>
    </row>
    <row r="1181" spans="1:11" ht="15.75" thickBot="1" x14ac:dyDescent="0.3">
      <c r="A1181" s="32" t="s">
        <v>851</v>
      </c>
      <c r="B1181" s="24" t="s">
        <v>325</v>
      </c>
      <c r="C1181" s="26" t="s">
        <v>857</v>
      </c>
      <c r="D1181" s="26">
        <v>11</v>
      </c>
      <c r="E1181" s="17" t="s">
        <v>2152</v>
      </c>
      <c r="F1181" s="24">
        <v>3142</v>
      </c>
      <c r="G1181" s="24"/>
      <c r="H1181" s="24"/>
      <c r="I1181" s="26" t="s">
        <v>859</v>
      </c>
      <c r="J1181" s="26" t="s">
        <v>867</v>
      </c>
      <c r="K1181" s="34" t="s">
        <v>899</v>
      </c>
    </row>
    <row r="1182" spans="1:11" ht="15.75" thickBot="1" x14ac:dyDescent="0.3">
      <c r="A1182" s="32" t="s">
        <v>851</v>
      </c>
      <c r="B1182" s="24" t="s">
        <v>325</v>
      </c>
      <c r="C1182" s="26" t="s">
        <v>857</v>
      </c>
      <c r="D1182" s="26">
        <v>11</v>
      </c>
      <c r="E1182" s="17" t="s">
        <v>2153</v>
      </c>
      <c r="F1182" s="24">
        <v>2993</v>
      </c>
      <c r="G1182" s="24"/>
      <c r="H1182" s="24"/>
      <c r="I1182" s="26" t="s">
        <v>859</v>
      </c>
      <c r="J1182" s="26" t="s">
        <v>867</v>
      </c>
      <c r="K1182" s="34" t="s">
        <v>899</v>
      </c>
    </row>
    <row r="1183" spans="1:11" ht="15.75" thickBot="1" x14ac:dyDescent="0.3">
      <c r="A1183" s="32" t="s">
        <v>851</v>
      </c>
      <c r="B1183" s="24" t="s">
        <v>325</v>
      </c>
      <c r="C1183" s="26" t="s">
        <v>857</v>
      </c>
      <c r="D1183" s="26">
        <v>11</v>
      </c>
      <c r="E1183" s="17" t="s">
        <v>2154</v>
      </c>
      <c r="F1183" s="24">
        <v>3011</v>
      </c>
      <c r="G1183" s="24"/>
      <c r="H1183" s="24"/>
      <c r="I1183" s="26" t="s">
        <v>859</v>
      </c>
      <c r="J1183" s="26" t="s">
        <v>867</v>
      </c>
      <c r="K1183" s="34" t="s">
        <v>899</v>
      </c>
    </row>
    <row r="1184" spans="1:11" ht="15.75" thickBot="1" x14ac:dyDescent="0.3">
      <c r="A1184" s="32" t="s">
        <v>851</v>
      </c>
      <c r="B1184" s="24" t="s">
        <v>325</v>
      </c>
      <c r="C1184" s="26" t="s">
        <v>857</v>
      </c>
      <c r="D1184" s="26">
        <v>11</v>
      </c>
      <c r="E1184" s="17" t="s">
        <v>2155</v>
      </c>
      <c r="F1184" s="24">
        <v>2955</v>
      </c>
      <c r="G1184" s="24"/>
      <c r="H1184" s="24"/>
      <c r="I1184" s="26" t="s">
        <v>859</v>
      </c>
      <c r="J1184" s="26" t="s">
        <v>867</v>
      </c>
      <c r="K1184" s="34" t="s">
        <v>899</v>
      </c>
    </row>
    <row r="1185" spans="1:11" ht="15.75" thickBot="1" x14ac:dyDescent="0.3">
      <c r="A1185" s="32" t="s">
        <v>851</v>
      </c>
      <c r="B1185" s="24" t="s">
        <v>325</v>
      </c>
      <c r="C1185" s="26" t="s">
        <v>857</v>
      </c>
      <c r="D1185" s="26">
        <v>11</v>
      </c>
      <c r="E1185" s="17" t="s">
        <v>2156</v>
      </c>
      <c r="F1185" s="24">
        <v>3058</v>
      </c>
      <c r="G1185" s="24"/>
      <c r="H1185" s="24"/>
      <c r="I1185" s="26" t="s">
        <v>859</v>
      </c>
      <c r="J1185" s="26" t="s">
        <v>867</v>
      </c>
      <c r="K1185" s="34" t="s">
        <v>899</v>
      </c>
    </row>
    <row r="1186" spans="1:11" ht="15.75" thickBot="1" x14ac:dyDescent="0.3">
      <c r="A1186" s="32" t="s">
        <v>851</v>
      </c>
      <c r="B1186" s="24" t="s">
        <v>325</v>
      </c>
      <c r="C1186" s="26" t="s">
        <v>857</v>
      </c>
      <c r="D1186" s="26">
        <v>11</v>
      </c>
      <c r="E1186" s="17" t="s">
        <v>2157</v>
      </c>
      <c r="F1186" s="24">
        <v>3069</v>
      </c>
      <c r="G1186" s="24"/>
      <c r="H1186" s="24"/>
      <c r="I1186" s="26" t="s">
        <v>859</v>
      </c>
      <c r="J1186" s="26" t="s">
        <v>867</v>
      </c>
      <c r="K1186" s="34" t="s">
        <v>2158</v>
      </c>
    </row>
    <row r="1187" spans="1:11" ht="15.75" thickBot="1" x14ac:dyDescent="0.3">
      <c r="A1187" s="32" t="s">
        <v>851</v>
      </c>
      <c r="B1187" s="24" t="s">
        <v>325</v>
      </c>
      <c r="C1187" s="26" t="s">
        <v>857</v>
      </c>
      <c r="D1187" s="26">
        <v>11</v>
      </c>
      <c r="E1187" s="17" t="s">
        <v>2159</v>
      </c>
      <c r="F1187" s="24">
        <v>2889</v>
      </c>
      <c r="G1187" s="24"/>
      <c r="H1187" s="24"/>
      <c r="I1187" s="26" t="s">
        <v>859</v>
      </c>
      <c r="J1187" s="26" t="s">
        <v>867</v>
      </c>
      <c r="K1187" s="34" t="s">
        <v>2158</v>
      </c>
    </row>
    <row r="1188" spans="1:11" ht="15.75" thickBot="1" x14ac:dyDescent="0.3">
      <c r="A1188" s="32" t="s">
        <v>851</v>
      </c>
      <c r="B1188" s="24" t="s">
        <v>325</v>
      </c>
      <c r="C1188" s="26" t="s">
        <v>857</v>
      </c>
      <c r="D1188" s="26">
        <v>11</v>
      </c>
      <c r="E1188" s="17" t="s">
        <v>2160</v>
      </c>
      <c r="F1188" s="24">
        <v>3001</v>
      </c>
      <c r="G1188" s="24"/>
      <c r="H1188" s="24"/>
      <c r="I1188" s="26" t="s">
        <v>859</v>
      </c>
      <c r="J1188" s="26" t="s">
        <v>867</v>
      </c>
      <c r="K1188" s="34" t="s">
        <v>899</v>
      </c>
    </row>
    <row r="1189" spans="1:11" ht="15.75" thickBot="1" x14ac:dyDescent="0.3">
      <c r="A1189" s="32" t="s">
        <v>851</v>
      </c>
      <c r="B1189" s="24" t="s">
        <v>325</v>
      </c>
      <c r="C1189" s="26" t="s">
        <v>857</v>
      </c>
      <c r="D1189" s="26">
        <v>11</v>
      </c>
      <c r="E1189" s="17" t="s">
        <v>1425</v>
      </c>
      <c r="F1189" s="24">
        <v>3091</v>
      </c>
      <c r="G1189" s="24"/>
      <c r="H1189" s="24"/>
      <c r="I1189" s="26" t="s">
        <v>859</v>
      </c>
      <c r="J1189" s="26" t="s">
        <v>867</v>
      </c>
      <c r="K1189" s="34" t="s">
        <v>870</v>
      </c>
    </row>
    <row r="1190" spans="1:11" ht="15.75" thickBot="1" x14ac:dyDescent="0.3">
      <c r="A1190" s="32" t="s">
        <v>851</v>
      </c>
      <c r="B1190" s="24" t="s">
        <v>325</v>
      </c>
      <c r="C1190" s="26" t="s">
        <v>857</v>
      </c>
      <c r="D1190" s="26">
        <v>11</v>
      </c>
      <c r="E1190" s="17" t="s">
        <v>2161</v>
      </c>
      <c r="F1190" s="24">
        <v>3092</v>
      </c>
      <c r="G1190" s="24"/>
      <c r="H1190" s="24"/>
      <c r="I1190" s="26" t="s">
        <v>859</v>
      </c>
      <c r="J1190" s="26" t="s">
        <v>860</v>
      </c>
      <c r="K1190" s="34" t="s">
        <v>889</v>
      </c>
    </row>
    <row r="1191" spans="1:11" ht="15.75" thickBot="1" x14ac:dyDescent="0.3">
      <c r="A1191" s="32" t="s">
        <v>851</v>
      </c>
      <c r="B1191" s="24" t="s">
        <v>325</v>
      </c>
      <c r="C1191" s="26" t="s">
        <v>857</v>
      </c>
      <c r="D1191" s="26">
        <v>11</v>
      </c>
      <c r="E1191" s="17" t="s">
        <v>2162</v>
      </c>
      <c r="F1191" s="24">
        <v>3008</v>
      </c>
      <c r="G1191" s="24"/>
      <c r="H1191" s="24"/>
      <c r="I1191" s="26" t="s">
        <v>859</v>
      </c>
      <c r="J1191" s="26" t="s">
        <v>867</v>
      </c>
      <c r="K1191" s="34" t="s">
        <v>899</v>
      </c>
    </row>
    <row r="1192" spans="1:11" ht="15.75" thickBot="1" x14ac:dyDescent="0.3">
      <c r="A1192" s="32" t="s">
        <v>851</v>
      </c>
      <c r="B1192" s="24" t="s">
        <v>325</v>
      </c>
      <c r="C1192" s="26" t="s">
        <v>857</v>
      </c>
      <c r="D1192" s="26">
        <v>11</v>
      </c>
      <c r="E1192" s="17" t="s">
        <v>2163</v>
      </c>
      <c r="F1192" s="24">
        <v>3150</v>
      </c>
      <c r="G1192" s="24"/>
      <c r="H1192" s="24"/>
      <c r="I1192" s="26" t="s">
        <v>859</v>
      </c>
      <c r="J1192" s="26" t="s">
        <v>867</v>
      </c>
      <c r="K1192" s="34" t="s">
        <v>899</v>
      </c>
    </row>
    <row r="1193" spans="1:11" ht="15.75" thickBot="1" x14ac:dyDescent="0.3">
      <c r="A1193" s="32" t="s">
        <v>851</v>
      </c>
      <c r="B1193" s="24" t="s">
        <v>325</v>
      </c>
      <c r="C1193" s="26" t="s">
        <v>857</v>
      </c>
      <c r="D1193" s="26">
        <v>11</v>
      </c>
      <c r="E1193" s="17" t="s">
        <v>2164</v>
      </c>
      <c r="F1193" s="24">
        <v>2925</v>
      </c>
      <c r="G1193" s="24"/>
      <c r="H1193" s="24"/>
      <c r="I1193" s="26" t="s">
        <v>859</v>
      </c>
      <c r="J1193" s="26" t="s">
        <v>867</v>
      </c>
      <c r="K1193" s="34" t="s">
        <v>899</v>
      </c>
    </row>
    <row r="1194" spans="1:11" ht="15.75" thickBot="1" x14ac:dyDescent="0.3">
      <c r="A1194" s="32" t="s">
        <v>851</v>
      </c>
      <c r="B1194" s="24" t="s">
        <v>325</v>
      </c>
      <c r="C1194" s="26" t="s">
        <v>857</v>
      </c>
      <c r="D1194" s="26">
        <v>11</v>
      </c>
      <c r="E1194" s="17" t="s">
        <v>2165</v>
      </c>
      <c r="F1194" s="24">
        <v>3260</v>
      </c>
      <c r="G1194" s="24"/>
      <c r="H1194" s="24"/>
      <c r="I1194" s="26" t="s">
        <v>859</v>
      </c>
      <c r="J1194" s="26" t="s">
        <v>860</v>
      </c>
      <c r="K1194" s="34" t="s">
        <v>889</v>
      </c>
    </row>
    <row r="1195" spans="1:11" ht="15.75" thickBot="1" x14ac:dyDescent="0.3">
      <c r="A1195" s="32" t="s">
        <v>851</v>
      </c>
      <c r="B1195" s="24" t="s">
        <v>325</v>
      </c>
      <c r="C1195" s="26" t="s">
        <v>857</v>
      </c>
      <c r="D1195" s="26">
        <v>11</v>
      </c>
      <c r="E1195" s="17" t="s">
        <v>2166</v>
      </c>
      <c r="F1195" s="24">
        <v>2953</v>
      </c>
      <c r="G1195" s="24"/>
      <c r="H1195" s="24"/>
      <c r="I1195" s="26" t="s">
        <v>859</v>
      </c>
      <c r="J1195" s="26" t="s">
        <v>860</v>
      </c>
      <c r="K1195" s="34" t="s">
        <v>889</v>
      </c>
    </row>
    <row r="1196" spans="1:11" ht="15.75" thickBot="1" x14ac:dyDescent="0.3">
      <c r="A1196" s="32" t="s">
        <v>851</v>
      </c>
      <c r="B1196" s="24" t="s">
        <v>325</v>
      </c>
      <c r="C1196" s="26" t="s">
        <v>857</v>
      </c>
      <c r="D1196" s="26">
        <v>11</v>
      </c>
      <c r="E1196" s="17" t="s">
        <v>2167</v>
      </c>
      <c r="F1196" s="24">
        <v>3044</v>
      </c>
      <c r="G1196" s="24"/>
      <c r="H1196" s="24"/>
      <c r="I1196" s="26" t="s">
        <v>859</v>
      </c>
      <c r="J1196" s="26" t="s">
        <v>867</v>
      </c>
      <c r="K1196" s="34" t="s">
        <v>899</v>
      </c>
    </row>
    <row r="1197" spans="1:11" ht="15.75" thickBot="1" x14ac:dyDescent="0.3">
      <c r="A1197" s="32" t="s">
        <v>851</v>
      </c>
      <c r="B1197" s="24" t="s">
        <v>325</v>
      </c>
      <c r="C1197" s="26" t="s">
        <v>857</v>
      </c>
      <c r="D1197" s="26">
        <v>11</v>
      </c>
      <c r="E1197" s="17" t="s">
        <v>1884</v>
      </c>
      <c r="F1197" s="24">
        <v>3057</v>
      </c>
      <c r="G1197" s="24"/>
      <c r="H1197" s="24"/>
      <c r="I1197" s="26" t="s">
        <v>859</v>
      </c>
      <c r="J1197" s="26" t="s">
        <v>867</v>
      </c>
      <c r="K1197" s="34" t="s">
        <v>899</v>
      </c>
    </row>
    <row r="1198" spans="1:11" ht="15.75" thickBot="1" x14ac:dyDescent="0.3">
      <c r="A1198" s="32" t="s">
        <v>851</v>
      </c>
      <c r="B1198" s="24" t="s">
        <v>325</v>
      </c>
      <c r="C1198" s="26" t="s">
        <v>857</v>
      </c>
      <c r="D1198" s="26">
        <v>11</v>
      </c>
      <c r="E1198" s="17" t="s">
        <v>2168</v>
      </c>
      <c r="F1198" s="24">
        <v>2908</v>
      </c>
      <c r="G1198" s="24"/>
      <c r="H1198" s="24"/>
      <c r="I1198" s="26" t="s">
        <v>859</v>
      </c>
      <c r="J1198" s="26" t="s">
        <v>867</v>
      </c>
      <c r="K1198" s="34" t="s">
        <v>899</v>
      </c>
    </row>
    <row r="1199" spans="1:11" ht="15.75" thickBot="1" x14ac:dyDescent="0.3">
      <c r="A1199" s="32" t="s">
        <v>851</v>
      </c>
      <c r="B1199" s="24" t="s">
        <v>325</v>
      </c>
      <c r="C1199" s="26" t="s">
        <v>857</v>
      </c>
      <c r="D1199" s="26">
        <v>11</v>
      </c>
      <c r="E1199" s="17" t="s">
        <v>2169</v>
      </c>
      <c r="F1199" s="24">
        <v>2976</v>
      </c>
      <c r="G1199" s="24"/>
      <c r="H1199" s="24"/>
      <c r="I1199" s="26" t="s">
        <v>859</v>
      </c>
      <c r="J1199" s="26" t="s">
        <v>867</v>
      </c>
      <c r="K1199" s="34" t="s">
        <v>2158</v>
      </c>
    </row>
    <row r="1200" spans="1:11" ht="15.75" thickBot="1" x14ac:dyDescent="0.3">
      <c r="A1200" s="32" t="s">
        <v>851</v>
      </c>
      <c r="B1200" s="24" t="s">
        <v>325</v>
      </c>
      <c r="C1200" s="26" t="s">
        <v>857</v>
      </c>
      <c r="D1200" s="26">
        <v>11</v>
      </c>
      <c r="E1200" s="17" t="s">
        <v>2170</v>
      </c>
      <c r="F1200" s="24">
        <v>3028</v>
      </c>
      <c r="G1200" s="24"/>
      <c r="H1200" s="24"/>
      <c r="I1200" s="26" t="s">
        <v>859</v>
      </c>
      <c r="J1200" s="26" t="s">
        <v>867</v>
      </c>
      <c r="K1200" s="34" t="s">
        <v>899</v>
      </c>
    </row>
    <row r="1201" spans="1:11" ht="15.75" thickBot="1" x14ac:dyDescent="0.3">
      <c r="A1201" s="32" t="s">
        <v>851</v>
      </c>
      <c r="B1201" s="24" t="s">
        <v>325</v>
      </c>
      <c r="C1201" s="26" t="s">
        <v>857</v>
      </c>
      <c r="D1201" s="26">
        <v>12</v>
      </c>
      <c r="E1201" s="17" t="s">
        <v>2171</v>
      </c>
      <c r="F1201" s="24">
        <v>3026</v>
      </c>
      <c r="G1201" s="24"/>
      <c r="H1201" s="24"/>
      <c r="I1201" s="26" t="s">
        <v>859</v>
      </c>
      <c r="J1201" s="26" t="s">
        <v>864</v>
      </c>
      <c r="K1201" s="34" t="s">
        <v>2091</v>
      </c>
    </row>
    <row r="1202" spans="1:11" ht="15.75" thickBot="1" x14ac:dyDescent="0.3">
      <c r="A1202" s="32" t="s">
        <v>851</v>
      </c>
      <c r="B1202" s="24" t="s">
        <v>325</v>
      </c>
      <c r="C1202" s="26" t="s">
        <v>857</v>
      </c>
      <c r="D1202" s="26">
        <v>12</v>
      </c>
      <c r="E1202" s="17" t="s">
        <v>2172</v>
      </c>
      <c r="F1202" s="24">
        <v>2968</v>
      </c>
      <c r="G1202" s="24"/>
      <c r="H1202" s="24"/>
      <c r="I1202" s="26" t="s">
        <v>859</v>
      </c>
      <c r="J1202" s="26" t="s">
        <v>864</v>
      </c>
      <c r="K1202" s="34" t="s">
        <v>2091</v>
      </c>
    </row>
    <row r="1203" spans="1:11" ht="15.75" thickBot="1" x14ac:dyDescent="0.3">
      <c r="A1203" s="32" t="s">
        <v>851</v>
      </c>
      <c r="B1203" s="24" t="s">
        <v>325</v>
      </c>
      <c r="C1203" s="26" t="s">
        <v>857</v>
      </c>
      <c r="D1203" s="26">
        <v>12</v>
      </c>
      <c r="E1203" s="17" t="s">
        <v>922</v>
      </c>
      <c r="F1203" s="24">
        <v>2963</v>
      </c>
      <c r="G1203" s="24"/>
      <c r="H1203" s="24"/>
      <c r="I1203" s="26" t="s">
        <v>859</v>
      </c>
      <c r="J1203" s="26" t="s">
        <v>864</v>
      </c>
      <c r="K1203" s="34" t="s">
        <v>2029</v>
      </c>
    </row>
    <row r="1204" spans="1:11" ht="15.75" thickBot="1" x14ac:dyDescent="0.3">
      <c r="A1204" s="32" t="s">
        <v>851</v>
      </c>
      <c r="B1204" s="24" t="s">
        <v>325</v>
      </c>
      <c r="C1204" s="26" t="s">
        <v>857</v>
      </c>
      <c r="D1204" s="26">
        <v>12</v>
      </c>
      <c r="E1204" s="17" t="s">
        <v>1908</v>
      </c>
      <c r="F1204" s="24">
        <v>3025</v>
      </c>
      <c r="G1204" s="24"/>
      <c r="H1204" s="24"/>
      <c r="I1204" s="26" t="s">
        <v>859</v>
      </c>
      <c r="J1204" s="26" t="s">
        <v>864</v>
      </c>
      <c r="K1204" s="34" t="s">
        <v>2091</v>
      </c>
    </row>
    <row r="1205" spans="1:11" ht="15.75" thickBot="1" x14ac:dyDescent="0.3">
      <c r="A1205" s="32" t="s">
        <v>851</v>
      </c>
      <c r="B1205" s="24" t="s">
        <v>325</v>
      </c>
      <c r="C1205" s="26" t="s">
        <v>857</v>
      </c>
      <c r="D1205" s="26">
        <v>12</v>
      </c>
      <c r="E1205" s="17" t="s">
        <v>1531</v>
      </c>
      <c r="F1205" s="24">
        <v>2901</v>
      </c>
      <c r="G1205" s="24"/>
      <c r="H1205" s="24"/>
      <c r="I1205" s="26" t="s">
        <v>859</v>
      </c>
      <c r="J1205" s="26" t="s">
        <v>864</v>
      </c>
      <c r="K1205" s="34" t="s">
        <v>2029</v>
      </c>
    </row>
    <row r="1206" spans="1:11" ht="15.75" thickBot="1" x14ac:dyDescent="0.3">
      <c r="A1206" s="32" t="s">
        <v>851</v>
      </c>
      <c r="B1206" s="24" t="s">
        <v>325</v>
      </c>
      <c r="C1206" s="26" t="s">
        <v>857</v>
      </c>
      <c r="D1206" s="26">
        <v>12</v>
      </c>
      <c r="E1206" s="17" t="s">
        <v>2173</v>
      </c>
      <c r="F1206" s="24">
        <v>3118</v>
      </c>
      <c r="G1206" s="24"/>
      <c r="H1206" s="24"/>
      <c r="I1206" s="26" t="s">
        <v>859</v>
      </c>
      <c r="J1206" s="26" t="s">
        <v>864</v>
      </c>
      <c r="K1206" s="34" t="s">
        <v>2029</v>
      </c>
    </row>
    <row r="1207" spans="1:11" ht="15.75" thickBot="1" x14ac:dyDescent="0.3">
      <c r="A1207" s="32" t="s">
        <v>851</v>
      </c>
      <c r="B1207" s="24" t="s">
        <v>325</v>
      </c>
      <c r="C1207" s="26" t="s">
        <v>857</v>
      </c>
      <c r="D1207" s="26">
        <v>12</v>
      </c>
      <c r="E1207" s="17" t="s">
        <v>2174</v>
      </c>
      <c r="F1207" s="24">
        <v>3062</v>
      </c>
      <c r="G1207" s="24"/>
      <c r="H1207" s="24"/>
      <c r="I1207" s="26" t="s">
        <v>859</v>
      </c>
      <c r="J1207" s="26" t="s">
        <v>864</v>
      </c>
      <c r="K1207" s="34" t="s">
        <v>2091</v>
      </c>
    </row>
    <row r="1208" spans="1:11" ht="15.75" thickBot="1" x14ac:dyDescent="0.3">
      <c r="A1208" s="32" t="s">
        <v>851</v>
      </c>
      <c r="B1208" s="24" t="s">
        <v>325</v>
      </c>
      <c r="C1208" s="26" t="s">
        <v>857</v>
      </c>
      <c r="D1208" s="26">
        <v>12</v>
      </c>
      <c r="E1208" s="17" t="s">
        <v>2175</v>
      </c>
      <c r="F1208" s="24">
        <v>3063</v>
      </c>
      <c r="G1208" s="24"/>
      <c r="H1208" s="24"/>
      <c r="I1208" s="26" t="s">
        <v>859</v>
      </c>
      <c r="J1208" s="26" t="s">
        <v>864</v>
      </c>
      <c r="K1208" s="34" t="s">
        <v>2029</v>
      </c>
    </row>
    <row r="1209" spans="1:11" ht="15.75" thickBot="1" x14ac:dyDescent="0.3">
      <c r="A1209" s="32" t="s">
        <v>851</v>
      </c>
      <c r="B1209" s="24" t="s">
        <v>325</v>
      </c>
      <c r="C1209" s="26" t="s">
        <v>857</v>
      </c>
      <c r="D1209" s="26">
        <v>12</v>
      </c>
      <c r="E1209" s="17" t="s">
        <v>2176</v>
      </c>
      <c r="F1209" s="24">
        <v>3061</v>
      </c>
      <c r="G1209" s="24"/>
      <c r="H1209" s="24"/>
      <c r="I1209" s="26" t="s">
        <v>859</v>
      </c>
      <c r="J1209" s="26" t="s">
        <v>864</v>
      </c>
      <c r="K1209" s="34" t="s">
        <v>2029</v>
      </c>
    </row>
    <row r="1210" spans="1:11" ht="15.75" thickBot="1" x14ac:dyDescent="0.3">
      <c r="A1210" s="32" t="s">
        <v>851</v>
      </c>
      <c r="B1210" s="24" t="s">
        <v>325</v>
      </c>
      <c r="C1210" s="26" t="s">
        <v>857</v>
      </c>
      <c r="D1210" s="26">
        <v>12</v>
      </c>
      <c r="E1210" s="17" t="s">
        <v>2177</v>
      </c>
      <c r="F1210" s="24">
        <v>3245</v>
      </c>
      <c r="G1210" s="24"/>
      <c r="H1210" s="24"/>
      <c r="I1210" s="26" t="s">
        <v>859</v>
      </c>
      <c r="J1210" s="26" t="s">
        <v>864</v>
      </c>
      <c r="K1210" s="34" t="s">
        <v>2091</v>
      </c>
    </row>
    <row r="1211" spans="1:11" ht="15.75" thickBot="1" x14ac:dyDescent="0.3">
      <c r="A1211" s="32" t="s">
        <v>851</v>
      </c>
      <c r="B1211" s="24" t="s">
        <v>325</v>
      </c>
      <c r="C1211" s="26" t="s">
        <v>857</v>
      </c>
      <c r="D1211" s="26">
        <v>12</v>
      </c>
      <c r="E1211" s="17" t="s">
        <v>2178</v>
      </c>
      <c r="F1211" s="24">
        <v>3082</v>
      </c>
      <c r="G1211" s="24"/>
      <c r="H1211" s="24"/>
      <c r="I1211" s="26" t="s">
        <v>859</v>
      </c>
      <c r="J1211" s="26" t="s">
        <v>864</v>
      </c>
      <c r="K1211" s="34" t="s">
        <v>2029</v>
      </c>
    </row>
    <row r="1212" spans="1:11" ht="15.75" thickBot="1" x14ac:dyDescent="0.3">
      <c r="A1212" s="32" t="s">
        <v>851</v>
      </c>
      <c r="B1212" s="24" t="s">
        <v>325</v>
      </c>
      <c r="C1212" s="26" t="s">
        <v>857</v>
      </c>
      <c r="D1212" s="26">
        <v>12</v>
      </c>
      <c r="E1212" s="17" t="s">
        <v>2179</v>
      </c>
      <c r="F1212" s="24">
        <v>3113</v>
      </c>
      <c r="G1212" s="24"/>
      <c r="H1212" s="24"/>
      <c r="I1212" s="26" t="s">
        <v>859</v>
      </c>
      <c r="J1212" s="26" t="s">
        <v>864</v>
      </c>
      <c r="K1212" s="34" t="s">
        <v>2091</v>
      </c>
    </row>
    <row r="1213" spans="1:11" ht="15.75" thickBot="1" x14ac:dyDescent="0.3">
      <c r="A1213" s="32" t="s">
        <v>851</v>
      </c>
      <c r="B1213" s="24" t="s">
        <v>325</v>
      </c>
      <c r="C1213" s="26" t="s">
        <v>857</v>
      </c>
      <c r="D1213" s="26">
        <v>12</v>
      </c>
      <c r="E1213" s="17" t="s">
        <v>2180</v>
      </c>
      <c r="F1213" s="24">
        <v>2974</v>
      </c>
      <c r="G1213" s="24"/>
      <c r="H1213" s="24"/>
      <c r="I1213" s="26" t="s">
        <v>859</v>
      </c>
      <c r="J1213" s="26" t="s">
        <v>864</v>
      </c>
      <c r="K1213" s="34" t="s">
        <v>2091</v>
      </c>
    </row>
    <row r="1214" spans="1:11" ht="15.75" thickBot="1" x14ac:dyDescent="0.3">
      <c r="A1214" s="32" t="s">
        <v>851</v>
      </c>
      <c r="B1214" s="24" t="s">
        <v>325</v>
      </c>
      <c r="C1214" s="26" t="s">
        <v>857</v>
      </c>
      <c r="D1214" s="26">
        <v>12</v>
      </c>
      <c r="E1214" s="17" t="s">
        <v>2181</v>
      </c>
      <c r="F1214" s="24">
        <v>3225</v>
      </c>
      <c r="G1214" s="24"/>
      <c r="H1214" s="24"/>
      <c r="I1214" s="26" t="s">
        <v>859</v>
      </c>
      <c r="J1214" s="26" t="s">
        <v>864</v>
      </c>
      <c r="K1214" s="34" t="s">
        <v>2029</v>
      </c>
    </row>
    <row r="1215" spans="1:11" ht="15.75" thickBot="1" x14ac:dyDescent="0.3">
      <c r="A1215" s="32" t="s">
        <v>851</v>
      </c>
      <c r="B1215" s="24" t="s">
        <v>325</v>
      </c>
      <c r="C1215" s="26" t="s">
        <v>857</v>
      </c>
      <c r="D1215" s="26">
        <v>12</v>
      </c>
      <c r="E1215" s="17" t="s">
        <v>2182</v>
      </c>
      <c r="F1215" s="24">
        <v>3248</v>
      </c>
      <c r="G1215" s="24"/>
      <c r="H1215" s="24"/>
      <c r="I1215" s="26" t="s">
        <v>859</v>
      </c>
      <c r="J1215" s="26" t="s">
        <v>864</v>
      </c>
      <c r="K1215" s="34" t="s">
        <v>2091</v>
      </c>
    </row>
    <row r="1216" spans="1:11" ht="15.75" thickBot="1" x14ac:dyDescent="0.3">
      <c r="A1216" s="32" t="s">
        <v>851</v>
      </c>
      <c r="B1216" s="24" t="s">
        <v>325</v>
      </c>
      <c r="C1216" s="26" t="s">
        <v>857</v>
      </c>
      <c r="D1216" s="26">
        <v>12</v>
      </c>
      <c r="E1216" s="17" t="s">
        <v>973</v>
      </c>
      <c r="F1216" s="24">
        <v>2915</v>
      </c>
      <c r="G1216" s="24"/>
      <c r="H1216" s="24"/>
      <c r="I1216" s="26" t="s">
        <v>859</v>
      </c>
      <c r="J1216" s="26" t="s">
        <v>864</v>
      </c>
      <c r="K1216" s="34" t="s">
        <v>2091</v>
      </c>
    </row>
    <row r="1217" spans="1:11" ht="15.75" thickBot="1" x14ac:dyDescent="0.3">
      <c r="A1217" s="32" t="s">
        <v>851</v>
      </c>
      <c r="B1217" s="24" t="s">
        <v>325</v>
      </c>
      <c r="C1217" s="26" t="s">
        <v>857</v>
      </c>
      <c r="D1217" s="26">
        <v>12</v>
      </c>
      <c r="E1217" s="17" t="s">
        <v>2183</v>
      </c>
      <c r="F1217" s="24">
        <v>2970</v>
      </c>
      <c r="G1217" s="24"/>
      <c r="H1217" s="24"/>
      <c r="I1217" s="26" t="s">
        <v>859</v>
      </c>
      <c r="J1217" s="26" t="s">
        <v>864</v>
      </c>
      <c r="K1217" s="34" t="s">
        <v>2029</v>
      </c>
    </row>
    <row r="1218" spans="1:11" ht="15.75" thickBot="1" x14ac:dyDescent="0.3">
      <c r="A1218" s="32" t="s">
        <v>851</v>
      </c>
      <c r="B1218" s="24" t="s">
        <v>325</v>
      </c>
      <c r="C1218" s="26" t="s">
        <v>857</v>
      </c>
      <c r="D1218" s="26">
        <v>12</v>
      </c>
      <c r="E1218" s="17" t="s">
        <v>946</v>
      </c>
      <c r="F1218" s="24">
        <v>2990</v>
      </c>
      <c r="G1218" s="24"/>
      <c r="H1218" s="24"/>
      <c r="I1218" s="26" t="s">
        <v>859</v>
      </c>
      <c r="J1218" s="26" t="s">
        <v>864</v>
      </c>
      <c r="K1218" s="34" t="s">
        <v>2091</v>
      </c>
    </row>
    <row r="1219" spans="1:11" ht="15.75" thickBot="1" x14ac:dyDescent="0.3">
      <c r="A1219" s="32" t="s">
        <v>851</v>
      </c>
      <c r="B1219" s="24" t="s">
        <v>325</v>
      </c>
      <c r="C1219" s="26" t="s">
        <v>857</v>
      </c>
      <c r="D1219" s="26">
        <v>12</v>
      </c>
      <c r="E1219" s="17" t="s">
        <v>1545</v>
      </c>
      <c r="F1219" s="24">
        <v>3221</v>
      </c>
      <c r="G1219" s="24"/>
      <c r="H1219" s="24"/>
      <c r="I1219" s="26" t="s">
        <v>859</v>
      </c>
      <c r="J1219" s="26" t="s">
        <v>864</v>
      </c>
      <c r="K1219" s="34" t="s">
        <v>2091</v>
      </c>
    </row>
    <row r="1220" spans="1:11" ht="15.75" thickBot="1" x14ac:dyDescent="0.3">
      <c r="A1220" s="32" t="s">
        <v>851</v>
      </c>
      <c r="B1220" s="24" t="s">
        <v>325</v>
      </c>
      <c r="C1220" s="26" t="s">
        <v>857</v>
      </c>
      <c r="D1220" s="26">
        <v>12</v>
      </c>
      <c r="E1220" s="17" t="s">
        <v>2184</v>
      </c>
      <c r="F1220" s="24">
        <v>3116</v>
      </c>
      <c r="G1220" s="24"/>
      <c r="H1220" s="24"/>
      <c r="I1220" s="26" t="s">
        <v>859</v>
      </c>
      <c r="J1220" s="26" t="s">
        <v>864</v>
      </c>
      <c r="K1220" s="34" t="s">
        <v>2091</v>
      </c>
    </row>
    <row r="1221" spans="1:11" ht="15.75" thickBot="1" x14ac:dyDescent="0.3">
      <c r="A1221" s="32" t="s">
        <v>851</v>
      </c>
      <c r="B1221" s="24" t="s">
        <v>325</v>
      </c>
      <c r="C1221" s="26" t="s">
        <v>1215</v>
      </c>
      <c r="D1221" s="26">
        <v>1</v>
      </c>
      <c r="E1221" s="17" t="s">
        <v>2185</v>
      </c>
      <c r="F1221" s="24">
        <v>509</v>
      </c>
      <c r="G1221" s="24"/>
      <c r="H1221" s="24"/>
      <c r="I1221" s="26" t="s">
        <v>854</v>
      </c>
      <c r="J1221" s="26" t="s">
        <v>1215</v>
      </c>
      <c r="K1221" s="34" t="s">
        <v>2186</v>
      </c>
    </row>
    <row r="1222" spans="1:11" ht="15.75" thickBot="1" x14ac:dyDescent="0.3">
      <c r="A1222" s="32" t="s">
        <v>851</v>
      </c>
      <c r="B1222" s="24" t="s">
        <v>325</v>
      </c>
      <c r="C1222" s="26" t="s">
        <v>1215</v>
      </c>
      <c r="D1222" s="26">
        <v>1</v>
      </c>
      <c r="E1222" s="17" t="s">
        <v>2187</v>
      </c>
      <c r="F1222" s="24">
        <v>593</v>
      </c>
      <c r="G1222" s="24"/>
      <c r="H1222" s="24"/>
      <c r="I1222" s="26" t="s">
        <v>854</v>
      </c>
      <c r="J1222" s="26" t="s">
        <v>1215</v>
      </c>
      <c r="K1222" s="34" t="s">
        <v>2186</v>
      </c>
    </row>
    <row r="1223" spans="1:11" ht="15.75" thickBot="1" x14ac:dyDescent="0.3">
      <c r="A1223" s="32" t="s">
        <v>851</v>
      </c>
      <c r="B1223" s="24" t="s">
        <v>325</v>
      </c>
      <c r="C1223" s="26" t="s">
        <v>1215</v>
      </c>
      <c r="D1223" s="26">
        <v>1</v>
      </c>
      <c r="E1223" s="17" t="s">
        <v>2187</v>
      </c>
      <c r="F1223" s="24">
        <v>4373</v>
      </c>
      <c r="G1223" s="24"/>
      <c r="H1223" s="24"/>
      <c r="I1223" s="26" t="s">
        <v>854</v>
      </c>
      <c r="J1223" s="26" t="s">
        <v>1215</v>
      </c>
      <c r="K1223" s="34" t="s">
        <v>2186</v>
      </c>
    </row>
    <row r="1224" spans="1:11" ht="15.75" thickBot="1" x14ac:dyDescent="0.3">
      <c r="A1224" s="32" t="s">
        <v>851</v>
      </c>
      <c r="B1224" s="24" t="s">
        <v>325</v>
      </c>
      <c r="C1224" s="26" t="s">
        <v>1215</v>
      </c>
      <c r="D1224" s="26">
        <v>1</v>
      </c>
      <c r="E1224" s="17" t="s">
        <v>2188</v>
      </c>
      <c r="F1224" s="24">
        <v>548</v>
      </c>
      <c r="G1224" s="24"/>
      <c r="H1224" s="24"/>
      <c r="I1224" s="26" t="s">
        <v>1142</v>
      </c>
      <c r="J1224" s="26" t="s">
        <v>1242</v>
      </c>
      <c r="K1224" s="34" t="s">
        <v>2189</v>
      </c>
    </row>
    <row r="1225" spans="1:11" ht="15.75" thickBot="1" x14ac:dyDescent="0.3">
      <c r="A1225" s="32" t="s">
        <v>851</v>
      </c>
      <c r="B1225" s="24" t="s">
        <v>325</v>
      </c>
      <c r="C1225" s="26" t="s">
        <v>1215</v>
      </c>
      <c r="D1225" s="26">
        <v>1</v>
      </c>
      <c r="E1225" s="17" t="s">
        <v>1821</v>
      </c>
      <c r="F1225" s="24">
        <v>590</v>
      </c>
      <c r="G1225" s="24"/>
      <c r="H1225" s="24"/>
      <c r="I1225" s="26" t="s">
        <v>854</v>
      </c>
      <c r="J1225" s="26" t="s">
        <v>1215</v>
      </c>
      <c r="K1225" s="34" t="s">
        <v>2190</v>
      </c>
    </row>
    <row r="1226" spans="1:11" ht="15.75" thickBot="1" x14ac:dyDescent="0.3">
      <c r="A1226" s="32" t="s">
        <v>851</v>
      </c>
      <c r="B1226" s="24" t="s">
        <v>325</v>
      </c>
      <c r="C1226" s="26" t="s">
        <v>1215</v>
      </c>
      <c r="D1226" s="26">
        <v>1</v>
      </c>
      <c r="E1226" s="17" t="s">
        <v>2191</v>
      </c>
      <c r="F1226" s="24">
        <v>543</v>
      </c>
      <c r="G1226" s="24"/>
      <c r="H1226" s="24"/>
      <c r="I1226" s="26" t="s">
        <v>854</v>
      </c>
      <c r="J1226" s="26" t="s">
        <v>1215</v>
      </c>
      <c r="K1226" s="34" t="s">
        <v>2190</v>
      </c>
    </row>
    <row r="1227" spans="1:11" ht="15.75" thickBot="1" x14ac:dyDescent="0.3">
      <c r="A1227" s="32" t="s">
        <v>851</v>
      </c>
      <c r="B1227" s="24" t="s">
        <v>325</v>
      </c>
      <c r="C1227" s="26" t="s">
        <v>1215</v>
      </c>
      <c r="D1227" s="26">
        <v>1</v>
      </c>
      <c r="E1227" s="17" t="s">
        <v>2192</v>
      </c>
      <c r="F1227" s="24">
        <v>5232</v>
      </c>
      <c r="G1227" s="24"/>
      <c r="H1227" s="24"/>
      <c r="I1227" s="26" t="s">
        <v>854</v>
      </c>
      <c r="J1227" s="26" t="s">
        <v>1215</v>
      </c>
      <c r="K1227" s="34" t="s">
        <v>2193</v>
      </c>
    </row>
    <row r="1228" spans="1:11" ht="15.75" thickBot="1" x14ac:dyDescent="0.3">
      <c r="A1228" s="32" t="s">
        <v>851</v>
      </c>
      <c r="B1228" s="24" t="s">
        <v>325</v>
      </c>
      <c r="C1228" s="26" t="s">
        <v>1215</v>
      </c>
      <c r="D1228" s="26">
        <v>1</v>
      </c>
      <c r="E1228" s="17" t="s">
        <v>2194</v>
      </c>
      <c r="F1228" s="24">
        <v>531</v>
      </c>
      <c r="G1228" s="24"/>
      <c r="H1228" s="24"/>
      <c r="I1228" s="26" t="s">
        <v>854</v>
      </c>
      <c r="J1228" s="26" t="s">
        <v>1215</v>
      </c>
      <c r="K1228" s="34" t="s">
        <v>2193</v>
      </c>
    </row>
    <row r="1229" spans="1:11" ht="15.75" thickBot="1" x14ac:dyDescent="0.3">
      <c r="A1229" s="32" t="s">
        <v>851</v>
      </c>
      <c r="B1229" s="24" t="s">
        <v>325</v>
      </c>
      <c r="C1229" s="26" t="s">
        <v>1215</v>
      </c>
      <c r="D1229" s="26">
        <v>1</v>
      </c>
      <c r="E1229" s="17" t="s">
        <v>1735</v>
      </c>
      <c r="F1229" s="24">
        <v>4383</v>
      </c>
      <c r="G1229" s="24"/>
      <c r="H1229" s="24"/>
      <c r="I1229" s="26" t="s">
        <v>1142</v>
      </c>
      <c r="J1229" s="26" t="s">
        <v>1242</v>
      </c>
      <c r="K1229" s="34" t="s">
        <v>2189</v>
      </c>
    </row>
    <row r="1230" spans="1:11" ht="15.75" thickBot="1" x14ac:dyDescent="0.3">
      <c r="A1230" s="32" t="s">
        <v>851</v>
      </c>
      <c r="B1230" s="24" t="s">
        <v>325</v>
      </c>
      <c r="C1230" s="26" t="s">
        <v>1215</v>
      </c>
      <c r="D1230" s="26">
        <v>1</v>
      </c>
      <c r="E1230" s="17" t="s">
        <v>2195</v>
      </c>
      <c r="F1230" s="24">
        <v>476</v>
      </c>
      <c r="G1230" s="24"/>
      <c r="H1230" s="24"/>
      <c r="I1230" s="26" t="s">
        <v>1142</v>
      </c>
      <c r="J1230" s="26" t="s">
        <v>1242</v>
      </c>
      <c r="K1230" s="34" t="s">
        <v>2189</v>
      </c>
    </row>
    <row r="1231" spans="1:11" ht="15.75" thickBot="1" x14ac:dyDescent="0.3">
      <c r="A1231" s="32" t="s">
        <v>851</v>
      </c>
      <c r="B1231" s="24" t="s">
        <v>325</v>
      </c>
      <c r="C1231" s="26" t="s">
        <v>1215</v>
      </c>
      <c r="D1231" s="26">
        <v>1</v>
      </c>
      <c r="E1231" s="17" t="s">
        <v>2196</v>
      </c>
      <c r="F1231" s="24">
        <v>4353</v>
      </c>
      <c r="G1231" s="24"/>
      <c r="H1231" s="24"/>
      <c r="I1231" s="26" t="s">
        <v>854</v>
      </c>
      <c r="J1231" s="26" t="s">
        <v>1215</v>
      </c>
      <c r="K1231" s="34" t="s">
        <v>1218</v>
      </c>
    </row>
    <row r="1232" spans="1:11" ht="15.75" thickBot="1" x14ac:dyDescent="0.3">
      <c r="A1232" s="32" t="s">
        <v>851</v>
      </c>
      <c r="B1232" s="24" t="s">
        <v>325</v>
      </c>
      <c r="C1232" s="26" t="s">
        <v>1215</v>
      </c>
      <c r="D1232" s="26">
        <v>1</v>
      </c>
      <c r="E1232" s="17" t="s">
        <v>2197</v>
      </c>
      <c r="F1232" s="24">
        <v>556</v>
      </c>
      <c r="G1232" s="24"/>
      <c r="H1232" s="24"/>
      <c r="I1232" s="26" t="s">
        <v>854</v>
      </c>
      <c r="J1232" s="26" t="s">
        <v>1215</v>
      </c>
      <c r="K1232" s="34" t="s">
        <v>1218</v>
      </c>
    </row>
    <row r="1233" spans="1:11" ht="15.75" thickBot="1" x14ac:dyDescent="0.3">
      <c r="A1233" s="32" t="s">
        <v>851</v>
      </c>
      <c r="B1233" s="24" t="s">
        <v>325</v>
      </c>
      <c r="C1233" s="26" t="s">
        <v>1215</v>
      </c>
      <c r="D1233" s="26">
        <v>1</v>
      </c>
      <c r="E1233" s="17" t="s">
        <v>2198</v>
      </c>
      <c r="F1233" s="24">
        <v>547</v>
      </c>
      <c r="G1233" s="24"/>
      <c r="H1233" s="24"/>
      <c r="I1233" s="26" t="s">
        <v>854</v>
      </c>
      <c r="J1233" s="26" t="s">
        <v>1215</v>
      </c>
      <c r="K1233" s="34" t="s">
        <v>2190</v>
      </c>
    </row>
    <row r="1234" spans="1:11" ht="15.75" thickBot="1" x14ac:dyDescent="0.3">
      <c r="A1234" s="32" t="s">
        <v>851</v>
      </c>
      <c r="B1234" s="24" t="s">
        <v>325</v>
      </c>
      <c r="C1234" s="26" t="s">
        <v>1215</v>
      </c>
      <c r="D1234" s="26">
        <v>1</v>
      </c>
      <c r="E1234" s="17" t="s">
        <v>2199</v>
      </c>
      <c r="F1234" s="24">
        <v>597</v>
      </c>
      <c r="G1234" s="24"/>
      <c r="H1234" s="24"/>
      <c r="I1234" s="26" t="s">
        <v>854</v>
      </c>
      <c r="J1234" s="26" t="s">
        <v>1215</v>
      </c>
      <c r="K1234" s="34" t="s">
        <v>2193</v>
      </c>
    </row>
    <row r="1235" spans="1:11" ht="15.75" thickBot="1" x14ac:dyDescent="0.3">
      <c r="A1235" s="32" t="s">
        <v>851</v>
      </c>
      <c r="B1235" s="24" t="s">
        <v>325</v>
      </c>
      <c r="C1235" s="26" t="s">
        <v>1215</v>
      </c>
      <c r="D1235" s="26">
        <v>1</v>
      </c>
      <c r="E1235" s="17" t="s">
        <v>2199</v>
      </c>
      <c r="F1235" s="24">
        <v>5231</v>
      </c>
      <c r="G1235" s="24"/>
      <c r="H1235" s="24"/>
      <c r="I1235" s="26" t="s">
        <v>854</v>
      </c>
      <c r="J1235" s="26" t="s">
        <v>1215</v>
      </c>
      <c r="K1235" s="34" t="s">
        <v>2193</v>
      </c>
    </row>
    <row r="1236" spans="1:11" ht="15.75" thickBot="1" x14ac:dyDescent="0.3">
      <c r="A1236" s="32" t="s">
        <v>851</v>
      </c>
      <c r="B1236" s="24" t="s">
        <v>325</v>
      </c>
      <c r="C1236" s="26" t="s">
        <v>1215</v>
      </c>
      <c r="D1236" s="26">
        <v>1</v>
      </c>
      <c r="E1236" s="17" t="s">
        <v>1494</v>
      </c>
      <c r="F1236" s="24">
        <v>5558</v>
      </c>
      <c r="G1236" s="24"/>
      <c r="H1236" s="24"/>
      <c r="I1236" s="26" t="s">
        <v>854</v>
      </c>
      <c r="J1236" s="26" t="s">
        <v>1215</v>
      </c>
      <c r="K1236" s="34" t="s">
        <v>1215</v>
      </c>
    </row>
    <row r="1237" spans="1:11" ht="15.75" thickBot="1" x14ac:dyDescent="0.3">
      <c r="A1237" s="32" t="s">
        <v>851</v>
      </c>
      <c r="B1237" s="24" t="s">
        <v>325</v>
      </c>
      <c r="C1237" s="26" t="s">
        <v>1215</v>
      </c>
      <c r="D1237" s="26">
        <v>2</v>
      </c>
      <c r="E1237" s="17" t="s">
        <v>2200</v>
      </c>
      <c r="F1237" s="24">
        <v>4929</v>
      </c>
      <c r="G1237" s="24"/>
      <c r="H1237" s="24"/>
      <c r="I1237" s="26" t="s">
        <v>854</v>
      </c>
      <c r="J1237" s="26" t="s">
        <v>1215</v>
      </c>
      <c r="K1237" s="34" t="s">
        <v>1251</v>
      </c>
    </row>
    <row r="1238" spans="1:11" ht="15.75" thickBot="1" x14ac:dyDescent="0.3">
      <c r="A1238" s="32" t="s">
        <v>851</v>
      </c>
      <c r="B1238" s="24" t="s">
        <v>325</v>
      </c>
      <c r="C1238" s="26" t="s">
        <v>1215</v>
      </c>
      <c r="D1238" s="26">
        <v>2</v>
      </c>
      <c r="E1238" s="17" t="s">
        <v>962</v>
      </c>
      <c r="F1238" s="24">
        <v>4372</v>
      </c>
      <c r="G1238" s="24"/>
      <c r="H1238" s="24"/>
      <c r="I1238" s="26" t="s">
        <v>854</v>
      </c>
      <c r="J1238" s="26" t="s">
        <v>1215</v>
      </c>
      <c r="K1238" s="34" t="s">
        <v>1247</v>
      </c>
    </row>
    <row r="1239" spans="1:11" ht="15.75" thickBot="1" x14ac:dyDescent="0.3">
      <c r="A1239" s="32" t="s">
        <v>851</v>
      </c>
      <c r="B1239" s="24" t="s">
        <v>325</v>
      </c>
      <c r="C1239" s="26" t="s">
        <v>1215</v>
      </c>
      <c r="D1239" s="26">
        <v>2</v>
      </c>
      <c r="E1239" s="17" t="s">
        <v>2201</v>
      </c>
      <c r="F1239" s="24">
        <v>4359</v>
      </c>
      <c r="G1239" s="24"/>
      <c r="H1239" s="24"/>
      <c r="I1239" s="26" t="s">
        <v>854</v>
      </c>
      <c r="J1239" s="26" t="s">
        <v>1215</v>
      </c>
      <c r="K1239" s="34" t="s">
        <v>1247</v>
      </c>
    </row>
    <row r="1240" spans="1:11" ht="15.75" thickBot="1" x14ac:dyDescent="0.3">
      <c r="A1240" s="32" t="s">
        <v>851</v>
      </c>
      <c r="B1240" s="24" t="s">
        <v>325</v>
      </c>
      <c r="C1240" s="26" t="s">
        <v>1215</v>
      </c>
      <c r="D1240" s="26">
        <v>2</v>
      </c>
      <c r="E1240" s="17" t="s">
        <v>2202</v>
      </c>
      <c r="F1240" s="24">
        <v>514</v>
      </c>
      <c r="G1240" s="24"/>
      <c r="H1240" s="24"/>
      <c r="I1240" s="26" t="s">
        <v>854</v>
      </c>
      <c r="J1240" s="26" t="s">
        <v>1215</v>
      </c>
      <c r="K1240" s="34" t="s">
        <v>1247</v>
      </c>
    </row>
    <row r="1241" spans="1:11" ht="15.75" thickBot="1" x14ac:dyDescent="0.3">
      <c r="A1241" s="32" t="s">
        <v>851</v>
      </c>
      <c r="B1241" s="24" t="s">
        <v>325</v>
      </c>
      <c r="C1241" s="26" t="s">
        <v>1215</v>
      </c>
      <c r="D1241" s="26">
        <v>2</v>
      </c>
      <c r="E1241" s="17" t="s">
        <v>2203</v>
      </c>
      <c r="F1241" s="24">
        <v>513</v>
      </c>
      <c r="G1241" s="24"/>
      <c r="H1241" s="24"/>
      <c r="I1241" s="26" t="s">
        <v>854</v>
      </c>
      <c r="J1241" s="26" t="s">
        <v>2204</v>
      </c>
      <c r="K1241" s="34" t="s">
        <v>2205</v>
      </c>
    </row>
    <row r="1242" spans="1:11" ht="15.75" thickBot="1" x14ac:dyDescent="0.3">
      <c r="A1242" s="32" t="s">
        <v>851</v>
      </c>
      <c r="B1242" s="24" t="s">
        <v>325</v>
      </c>
      <c r="C1242" s="26" t="s">
        <v>1215</v>
      </c>
      <c r="D1242" s="26">
        <v>2</v>
      </c>
      <c r="E1242" s="17" t="s">
        <v>2206</v>
      </c>
      <c r="F1242" s="24">
        <v>477</v>
      </c>
      <c r="G1242" s="24"/>
      <c r="H1242" s="24"/>
      <c r="I1242" s="26" t="s">
        <v>854</v>
      </c>
      <c r="J1242" s="26" t="s">
        <v>1215</v>
      </c>
      <c r="K1242" s="34" t="s">
        <v>1247</v>
      </c>
    </row>
    <row r="1243" spans="1:11" ht="15.75" thickBot="1" x14ac:dyDescent="0.3">
      <c r="A1243" s="32" t="s">
        <v>851</v>
      </c>
      <c r="B1243" s="24" t="s">
        <v>325</v>
      </c>
      <c r="C1243" s="26" t="s">
        <v>1215</v>
      </c>
      <c r="D1243" s="26">
        <v>2</v>
      </c>
      <c r="E1243" s="17" t="s">
        <v>2207</v>
      </c>
      <c r="F1243" s="24">
        <v>490</v>
      </c>
      <c r="G1243" s="24"/>
      <c r="H1243" s="24"/>
      <c r="I1243" s="26" t="s">
        <v>854</v>
      </c>
      <c r="J1243" s="26" t="s">
        <v>1215</v>
      </c>
      <c r="K1243" s="34" t="s">
        <v>1247</v>
      </c>
    </row>
    <row r="1244" spans="1:11" ht="15.75" thickBot="1" x14ac:dyDescent="0.3">
      <c r="A1244" s="32" t="s">
        <v>851</v>
      </c>
      <c r="B1244" s="24" t="s">
        <v>325</v>
      </c>
      <c r="C1244" s="26" t="s">
        <v>1215</v>
      </c>
      <c r="D1244" s="26">
        <v>2</v>
      </c>
      <c r="E1244" s="17" t="s">
        <v>2208</v>
      </c>
      <c r="F1244" s="24">
        <v>506</v>
      </c>
      <c r="G1244" s="24"/>
      <c r="H1244" s="24"/>
      <c r="I1244" s="26" t="s">
        <v>854</v>
      </c>
      <c r="J1244" s="26" t="s">
        <v>1215</v>
      </c>
      <c r="K1244" s="34" t="s">
        <v>1247</v>
      </c>
    </row>
    <row r="1245" spans="1:11" ht="15.75" thickBot="1" x14ac:dyDescent="0.3">
      <c r="A1245" s="32" t="s">
        <v>851</v>
      </c>
      <c r="B1245" s="24" t="s">
        <v>325</v>
      </c>
      <c r="C1245" s="26" t="s">
        <v>1215</v>
      </c>
      <c r="D1245" s="26">
        <v>2</v>
      </c>
      <c r="E1245" s="17" t="s">
        <v>2209</v>
      </c>
      <c r="F1245" s="24">
        <v>601</v>
      </c>
      <c r="G1245" s="24"/>
      <c r="H1245" s="24"/>
      <c r="I1245" s="26" t="s">
        <v>854</v>
      </c>
      <c r="J1245" s="26" t="s">
        <v>1215</v>
      </c>
      <c r="K1245" s="34" t="s">
        <v>1247</v>
      </c>
    </row>
    <row r="1246" spans="1:11" ht="15.75" thickBot="1" x14ac:dyDescent="0.3">
      <c r="A1246" s="32" t="s">
        <v>851</v>
      </c>
      <c r="B1246" s="24" t="s">
        <v>325</v>
      </c>
      <c r="C1246" s="26" t="s">
        <v>1215</v>
      </c>
      <c r="D1246" s="26">
        <v>2</v>
      </c>
      <c r="E1246" s="17" t="s">
        <v>2210</v>
      </c>
      <c r="F1246" s="24">
        <v>602</v>
      </c>
      <c r="G1246" s="24"/>
      <c r="H1246" s="24"/>
      <c r="I1246" s="26" t="s">
        <v>854</v>
      </c>
      <c r="J1246" s="26" t="s">
        <v>1215</v>
      </c>
      <c r="K1246" s="34" t="s">
        <v>2211</v>
      </c>
    </row>
    <row r="1247" spans="1:11" ht="15.75" thickBot="1" x14ac:dyDescent="0.3">
      <c r="A1247" s="32" t="s">
        <v>851</v>
      </c>
      <c r="B1247" s="24" t="s">
        <v>325</v>
      </c>
      <c r="C1247" s="26" t="s">
        <v>1215</v>
      </c>
      <c r="D1247" s="26">
        <v>2</v>
      </c>
      <c r="E1247" s="17" t="s">
        <v>2210</v>
      </c>
      <c r="F1247" s="24">
        <v>4354</v>
      </c>
      <c r="G1247" s="24"/>
      <c r="H1247" s="24"/>
      <c r="I1247" s="26" t="s">
        <v>854</v>
      </c>
      <c r="J1247" s="26" t="s">
        <v>1215</v>
      </c>
      <c r="K1247" s="34" t="s">
        <v>2211</v>
      </c>
    </row>
    <row r="1248" spans="1:11" ht="15.75" thickBot="1" x14ac:dyDescent="0.3">
      <c r="A1248" s="32" t="s">
        <v>851</v>
      </c>
      <c r="B1248" s="24" t="s">
        <v>325</v>
      </c>
      <c r="C1248" s="26" t="s">
        <v>1215</v>
      </c>
      <c r="D1248" s="26">
        <v>2</v>
      </c>
      <c r="E1248" s="17" t="s">
        <v>2212</v>
      </c>
      <c r="F1248" s="24">
        <v>573</v>
      </c>
      <c r="G1248" s="24"/>
      <c r="H1248" s="24"/>
      <c r="I1248" s="26" t="s">
        <v>854</v>
      </c>
      <c r="J1248" s="26" t="s">
        <v>1215</v>
      </c>
      <c r="K1248" s="34" t="s">
        <v>1249</v>
      </c>
    </row>
    <row r="1249" spans="1:11" ht="15.75" thickBot="1" x14ac:dyDescent="0.3">
      <c r="A1249" s="32" t="s">
        <v>851</v>
      </c>
      <c r="B1249" s="24" t="s">
        <v>325</v>
      </c>
      <c r="C1249" s="26" t="s">
        <v>1215</v>
      </c>
      <c r="D1249" s="26">
        <v>2</v>
      </c>
      <c r="E1249" s="17" t="s">
        <v>2212</v>
      </c>
      <c r="F1249" s="24">
        <v>4377</v>
      </c>
      <c r="G1249" s="24"/>
      <c r="H1249" s="24"/>
      <c r="I1249" s="26" t="s">
        <v>854</v>
      </c>
      <c r="J1249" s="26" t="s">
        <v>1215</v>
      </c>
      <c r="K1249" s="34" t="s">
        <v>1249</v>
      </c>
    </row>
    <row r="1250" spans="1:11" ht="15.75" thickBot="1" x14ac:dyDescent="0.3">
      <c r="A1250" s="32" t="s">
        <v>851</v>
      </c>
      <c r="B1250" s="24" t="s">
        <v>325</v>
      </c>
      <c r="C1250" s="26" t="s">
        <v>1215</v>
      </c>
      <c r="D1250" s="26">
        <v>2</v>
      </c>
      <c r="E1250" s="17" t="s">
        <v>2213</v>
      </c>
      <c r="F1250" s="24">
        <v>565</v>
      </c>
      <c r="G1250" s="24"/>
      <c r="H1250" s="24"/>
      <c r="I1250" s="26" t="s">
        <v>854</v>
      </c>
      <c r="J1250" s="26" t="s">
        <v>1215</v>
      </c>
      <c r="K1250" s="34" t="s">
        <v>1247</v>
      </c>
    </row>
    <row r="1251" spans="1:11" ht="15.75" thickBot="1" x14ac:dyDescent="0.3">
      <c r="A1251" s="32" t="s">
        <v>851</v>
      </c>
      <c r="B1251" s="24" t="s">
        <v>325</v>
      </c>
      <c r="C1251" s="26" t="s">
        <v>1215</v>
      </c>
      <c r="D1251" s="26">
        <v>2</v>
      </c>
      <c r="E1251" s="17" t="s">
        <v>2214</v>
      </c>
      <c r="F1251" s="24">
        <v>603</v>
      </c>
      <c r="G1251" s="24"/>
      <c r="H1251" s="24"/>
      <c r="I1251" s="26" t="s">
        <v>854</v>
      </c>
      <c r="J1251" s="26" t="s">
        <v>1215</v>
      </c>
      <c r="K1251" s="34" t="s">
        <v>2211</v>
      </c>
    </row>
    <row r="1252" spans="1:11" ht="15.75" thickBot="1" x14ac:dyDescent="0.3">
      <c r="A1252" s="32" t="s">
        <v>851</v>
      </c>
      <c r="B1252" s="24" t="s">
        <v>325</v>
      </c>
      <c r="C1252" s="26" t="s">
        <v>1215</v>
      </c>
      <c r="D1252" s="26">
        <v>2</v>
      </c>
      <c r="E1252" s="17" t="s">
        <v>2215</v>
      </c>
      <c r="F1252" s="24">
        <v>595</v>
      </c>
      <c r="G1252" s="24"/>
      <c r="H1252" s="24"/>
      <c r="I1252" s="26" t="s">
        <v>854</v>
      </c>
      <c r="J1252" s="26" t="s">
        <v>1215</v>
      </c>
      <c r="K1252" s="34" t="s">
        <v>1247</v>
      </c>
    </row>
    <row r="1253" spans="1:11" ht="15.75" thickBot="1" x14ac:dyDescent="0.3">
      <c r="A1253" s="32" t="s">
        <v>851</v>
      </c>
      <c r="B1253" s="24" t="s">
        <v>325</v>
      </c>
      <c r="C1253" s="26" t="s">
        <v>1215</v>
      </c>
      <c r="D1253" s="26">
        <v>2</v>
      </c>
      <c r="E1253" s="17" t="s">
        <v>2216</v>
      </c>
      <c r="F1253" s="24">
        <v>4362</v>
      </c>
      <c r="G1253" s="24"/>
      <c r="H1253" s="24"/>
      <c r="I1253" s="26" t="s">
        <v>854</v>
      </c>
      <c r="J1253" s="26" t="s">
        <v>1215</v>
      </c>
      <c r="K1253" s="34" t="s">
        <v>1251</v>
      </c>
    </row>
    <row r="1254" spans="1:11" ht="15.75" thickBot="1" x14ac:dyDescent="0.3">
      <c r="A1254" s="32" t="s">
        <v>851</v>
      </c>
      <c r="B1254" s="24" t="s">
        <v>325</v>
      </c>
      <c r="C1254" s="26" t="s">
        <v>1215</v>
      </c>
      <c r="D1254" s="26">
        <v>2</v>
      </c>
      <c r="E1254" s="17" t="s">
        <v>2217</v>
      </c>
      <c r="F1254" s="24">
        <v>561</v>
      </c>
      <c r="G1254" s="24"/>
      <c r="H1254" s="24"/>
      <c r="I1254" s="26" t="s">
        <v>854</v>
      </c>
      <c r="J1254" s="26" t="s">
        <v>1215</v>
      </c>
      <c r="K1254" s="34" t="s">
        <v>1251</v>
      </c>
    </row>
    <row r="1255" spans="1:11" ht="15.75" thickBot="1" x14ac:dyDescent="0.3">
      <c r="A1255" s="32" t="s">
        <v>851</v>
      </c>
      <c r="B1255" s="24" t="s">
        <v>325</v>
      </c>
      <c r="C1255" s="26" t="s">
        <v>1215</v>
      </c>
      <c r="D1255" s="26">
        <v>3</v>
      </c>
      <c r="E1255" s="17" t="s">
        <v>2218</v>
      </c>
      <c r="F1255" s="24">
        <v>583</v>
      </c>
      <c r="G1255" s="24"/>
      <c r="H1255" s="24"/>
      <c r="I1255" s="26" t="s">
        <v>854</v>
      </c>
      <c r="J1255" s="26" t="s">
        <v>2204</v>
      </c>
      <c r="K1255" s="34" t="s">
        <v>2219</v>
      </c>
    </row>
    <row r="1256" spans="1:11" ht="15.75" thickBot="1" x14ac:dyDescent="0.3">
      <c r="A1256" s="32" t="s">
        <v>851</v>
      </c>
      <c r="B1256" s="24" t="s">
        <v>325</v>
      </c>
      <c r="C1256" s="26" t="s">
        <v>1215</v>
      </c>
      <c r="D1256" s="26">
        <v>3</v>
      </c>
      <c r="E1256" s="17" t="s">
        <v>2220</v>
      </c>
      <c r="F1256" s="24">
        <v>545</v>
      </c>
      <c r="G1256" s="24"/>
      <c r="H1256" s="24"/>
      <c r="I1256" s="26" t="s">
        <v>854</v>
      </c>
      <c r="J1256" s="26" t="s">
        <v>2204</v>
      </c>
      <c r="K1256" s="34" t="s">
        <v>2204</v>
      </c>
    </row>
    <row r="1257" spans="1:11" ht="15.75" thickBot="1" x14ac:dyDescent="0.3">
      <c r="A1257" s="32" t="s">
        <v>851</v>
      </c>
      <c r="B1257" s="24" t="s">
        <v>325</v>
      </c>
      <c r="C1257" s="26" t="s">
        <v>1215</v>
      </c>
      <c r="D1257" s="26">
        <v>3</v>
      </c>
      <c r="E1257" s="17" t="s">
        <v>2221</v>
      </c>
      <c r="F1257" s="24">
        <v>485</v>
      </c>
      <c r="G1257" s="24"/>
      <c r="H1257" s="24"/>
      <c r="I1257" s="26" t="s">
        <v>854</v>
      </c>
      <c r="J1257" s="26" t="s">
        <v>2204</v>
      </c>
      <c r="K1257" s="34" t="s">
        <v>2222</v>
      </c>
    </row>
    <row r="1258" spans="1:11" ht="15.75" thickBot="1" x14ac:dyDescent="0.3">
      <c r="A1258" s="32" t="s">
        <v>851</v>
      </c>
      <c r="B1258" s="24" t="s">
        <v>325</v>
      </c>
      <c r="C1258" s="26" t="s">
        <v>1215</v>
      </c>
      <c r="D1258" s="26">
        <v>3</v>
      </c>
      <c r="E1258" s="17" t="s">
        <v>2223</v>
      </c>
      <c r="F1258" s="24">
        <v>570</v>
      </c>
      <c r="G1258" s="24"/>
      <c r="H1258" s="24"/>
      <c r="I1258" s="26" t="s">
        <v>854</v>
      </c>
      <c r="J1258" s="26" t="s">
        <v>2204</v>
      </c>
      <c r="K1258" s="34" t="s">
        <v>2222</v>
      </c>
    </row>
    <row r="1259" spans="1:11" ht="15.75" thickBot="1" x14ac:dyDescent="0.3">
      <c r="A1259" s="32" t="s">
        <v>851</v>
      </c>
      <c r="B1259" s="24" t="s">
        <v>325</v>
      </c>
      <c r="C1259" s="26" t="s">
        <v>1215</v>
      </c>
      <c r="D1259" s="26">
        <v>3</v>
      </c>
      <c r="E1259" s="17" t="s">
        <v>2224</v>
      </c>
      <c r="F1259" s="24">
        <v>323</v>
      </c>
      <c r="G1259" s="24"/>
      <c r="H1259" s="24"/>
      <c r="I1259" s="26" t="s">
        <v>854</v>
      </c>
      <c r="J1259" s="26" t="s">
        <v>1330</v>
      </c>
      <c r="K1259" s="34" t="s">
        <v>1218</v>
      </c>
    </row>
    <row r="1260" spans="1:11" ht="15.75" thickBot="1" x14ac:dyDescent="0.3">
      <c r="A1260" s="32" t="s">
        <v>851</v>
      </c>
      <c r="B1260" s="24" t="s">
        <v>325</v>
      </c>
      <c r="C1260" s="26" t="s">
        <v>1215</v>
      </c>
      <c r="D1260" s="26">
        <v>3</v>
      </c>
      <c r="E1260" s="17" t="s">
        <v>2225</v>
      </c>
      <c r="F1260" s="24">
        <v>537</v>
      </c>
      <c r="G1260" s="24"/>
      <c r="H1260" s="24"/>
      <c r="I1260" s="26" t="s">
        <v>854</v>
      </c>
      <c r="J1260" s="26" t="s">
        <v>2204</v>
      </c>
      <c r="K1260" s="34" t="s">
        <v>2226</v>
      </c>
    </row>
    <row r="1261" spans="1:11" ht="15.75" thickBot="1" x14ac:dyDescent="0.3">
      <c r="A1261" s="32" t="s">
        <v>851</v>
      </c>
      <c r="B1261" s="24" t="s">
        <v>325</v>
      </c>
      <c r="C1261" s="26" t="s">
        <v>1215</v>
      </c>
      <c r="D1261" s="26">
        <v>3</v>
      </c>
      <c r="E1261" s="17" t="s">
        <v>2227</v>
      </c>
      <c r="F1261" s="24">
        <v>5534</v>
      </c>
      <c r="G1261" s="24"/>
      <c r="H1261" s="24"/>
      <c r="I1261" s="26" t="s">
        <v>854</v>
      </c>
      <c r="J1261" s="26" t="s">
        <v>2204</v>
      </c>
      <c r="K1261" s="34" t="s">
        <v>2222</v>
      </c>
    </row>
    <row r="1262" spans="1:11" ht="15.75" thickBot="1" x14ac:dyDescent="0.3">
      <c r="A1262" s="32" t="s">
        <v>851</v>
      </c>
      <c r="B1262" s="24" t="s">
        <v>325</v>
      </c>
      <c r="C1262" s="26" t="s">
        <v>1215</v>
      </c>
      <c r="D1262" s="26">
        <v>3</v>
      </c>
      <c r="E1262" s="17" t="s">
        <v>2228</v>
      </c>
      <c r="F1262" s="24">
        <v>4382</v>
      </c>
      <c r="G1262" s="24"/>
      <c r="H1262" s="24"/>
      <c r="I1262" s="26" t="s">
        <v>854</v>
      </c>
      <c r="J1262" s="26" t="s">
        <v>2204</v>
      </c>
      <c r="K1262" s="34" t="s">
        <v>2204</v>
      </c>
    </row>
    <row r="1263" spans="1:11" ht="15.75" thickBot="1" x14ac:dyDescent="0.3">
      <c r="A1263" s="32" t="s">
        <v>851</v>
      </c>
      <c r="B1263" s="24" t="s">
        <v>325</v>
      </c>
      <c r="C1263" s="26" t="s">
        <v>1215</v>
      </c>
      <c r="D1263" s="26">
        <v>3</v>
      </c>
      <c r="E1263" s="17" t="s">
        <v>1850</v>
      </c>
      <c r="F1263" s="24">
        <v>505</v>
      </c>
      <c r="G1263" s="24"/>
      <c r="H1263" s="24"/>
      <c r="I1263" s="26" t="s">
        <v>854</v>
      </c>
      <c r="J1263" s="26" t="s">
        <v>2204</v>
      </c>
      <c r="K1263" s="34" t="s">
        <v>2204</v>
      </c>
    </row>
    <row r="1264" spans="1:11" ht="15.75" thickBot="1" x14ac:dyDescent="0.3">
      <c r="A1264" s="32" t="s">
        <v>851</v>
      </c>
      <c r="B1264" s="24" t="s">
        <v>325</v>
      </c>
      <c r="C1264" s="26" t="s">
        <v>1215</v>
      </c>
      <c r="D1264" s="26">
        <v>3</v>
      </c>
      <c r="E1264" s="17" t="s">
        <v>2229</v>
      </c>
      <c r="F1264" s="24">
        <v>4930</v>
      </c>
      <c r="G1264" s="24"/>
      <c r="H1264" s="24"/>
      <c r="I1264" s="26" t="s">
        <v>854</v>
      </c>
      <c r="J1264" s="26" t="s">
        <v>2204</v>
      </c>
      <c r="K1264" s="34" t="s">
        <v>2205</v>
      </c>
    </row>
    <row r="1265" spans="1:11" ht="15.75" thickBot="1" x14ac:dyDescent="0.3">
      <c r="A1265" s="32" t="s">
        <v>851</v>
      </c>
      <c r="B1265" s="24" t="s">
        <v>325</v>
      </c>
      <c r="C1265" s="26" t="s">
        <v>1215</v>
      </c>
      <c r="D1265" s="26">
        <v>3</v>
      </c>
      <c r="E1265" s="17" t="s">
        <v>1435</v>
      </c>
      <c r="F1265" s="24">
        <v>508</v>
      </c>
      <c r="G1265" s="24"/>
      <c r="H1265" s="24"/>
      <c r="I1265" s="26" t="s">
        <v>854</v>
      </c>
      <c r="J1265" s="26" t="s">
        <v>2204</v>
      </c>
      <c r="K1265" s="34" t="s">
        <v>2222</v>
      </c>
    </row>
    <row r="1266" spans="1:11" ht="15.75" thickBot="1" x14ac:dyDescent="0.3">
      <c r="A1266" s="32" t="s">
        <v>851</v>
      </c>
      <c r="B1266" s="24" t="s">
        <v>325</v>
      </c>
      <c r="C1266" s="26" t="s">
        <v>1215</v>
      </c>
      <c r="D1266" s="26">
        <v>3</v>
      </c>
      <c r="E1266" s="17" t="s">
        <v>2230</v>
      </c>
      <c r="F1266" s="24">
        <v>536</v>
      </c>
      <c r="G1266" s="24"/>
      <c r="H1266" s="24"/>
      <c r="I1266" s="26" t="s">
        <v>854</v>
      </c>
      <c r="J1266" s="26" t="s">
        <v>2204</v>
      </c>
      <c r="K1266" s="34" t="s">
        <v>2219</v>
      </c>
    </row>
    <row r="1267" spans="1:11" ht="15.75" thickBot="1" x14ac:dyDescent="0.3">
      <c r="A1267" s="32" t="s">
        <v>851</v>
      </c>
      <c r="B1267" s="24" t="s">
        <v>325</v>
      </c>
      <c r="C1267" s="26" t="s">
        <v>1215</v>
      </c>
      <c r="D1267" s="26">
        <v>3</v>
      </c>
      <c r="E1267" s="17" t="s">
        <v>2231</v>
      </c>
      <c r="F1267" s="24">
        <v>558</v>
      </c>
      <c r="G1267" s="24"/>
      <c r="H1267" s="24"/>
      <c r="I1267" s="26" t="s">
        <v>854</v>
      </c>
      <c r="J1267" s="26" t="s">
        <v>2204</v>
      </c>
      <c r="K1267" s="34" t="s">
        <v>2232</v>
      </c>
    </row>
    <row r="1268" spans="1:11" ht="15.75" thickBot="1" x14ac:dyDescent="0.3">
      <c r="A1268" s="32" t="s">
        <v>851</v>
      </c>
      <c r="B1268" s="24" t="s">
        <v>325</v>
      </c>
      <c r="C1268" s="26" t="s">
        <v>1215</v>
      </c>
      <c r="D1268" s="26">
        <v>3</v>
      </c>
      <c r="E1268" s="17" t="s">
        <v>2231</v>
      </c>
      <c r="F1268" s="24">
        <v>4374</v>
      </c>
      <c r="G1268" s="24"/>
      <c r="H1268" s="24"/>
      <c r="I1268" s="26" t="s">
        <v>854</v>
      </c>
      <c r="J1268" s="26" t="s">
        <v>2204</v>
      </c>
      <c r="K1268" s="34" t="s">
        <v>2232</v>
      </c>
    </row>
    <row r="1269" spans="1:11" ht="15.75" thickBot="1" x14ac:dyDescent="0.3">
      <c r="A1269" s="32" t="s">
        <v>851</v>
      </c>
      <c r="B1269" s="24" t="s">
        <v>325</v>
      </c>
      <c r="C1269" s="26" t="s">
        <v>1215</v>
      </c>
      <c r="D1269" s="26">
        <v>3</v>
      </c>
      <c r="E1269" s="17" t="s">
        <v>2233</v>
      </c>
      <c r="F1269" s="24">
        <v>473</v>
      </c>
      <c r="G1269" s="24"/>
      <c r="H1269" s="24"/>
      <c r="I1269" s="26" t="s">
        <v>854</v>
      </c>
      <c r="J1269" s="26" t="s">
        <v>2204</v>
      </c>
      <c r="K1269" s="34" t="s">
        <v>2226</v>
      </c>
    </row>
    <row r="1270" spans="1:11" ht="15.75" thickBot="1" x14ac:dyDescent="0.3">
      <c r="A1270" s="32" t="s">
        <v>851</v>
      </c>
      <c r="B1270" s="24" t="s">
        <v>325</v>
      </c>
      <c r="C1270" s="26" t="s">
        <v>1215</v>
      </c>
      <c r="D1270" s="26">
        <v>3</v>
      </c>
      <c r="E1270" s="17" t="s">
        <v>2234</v>
      </c>
      <c r="F1270" s="24">
        <v>484</v>
      </c>
      <c r="G1270" s="24"/>
      <c r="H1270" s="24"/>
      <c r="I1270" s="26" t="s">
        <v>854</v>
      </c>
      <c r="J1270" s="26" t="s">
        <v>2204</v>
      </c>
      <c r="K1270" s="34" t="s">
        <v>2235</v>
      </c>
    </row>
    <row r="1271" spans="1:11" ht="15.75" thickBot="1" x14ac:dyDescent="0.3">
      <c r="A1271" s="32" t="s">
        <v>851</v>
      </c>
      <c r="B1271" s="24" t="s">
        <v>325</v>
      </c>
      <c r="C1271" s="26" t="s">
        <v>1215</v>
      </c>
      <c r="D1271" s="26">
        <v>3</v>
      </c>
      <c r="E1271" s="17" t="s">
        <v>2236</v>
      </c>
      <c r="F1271" s="24">
        <v>517</v>
      </c>
      <c r="G1271" s="24"/>
      <c r="H1271" s="24"/>
      <c r="I1271" s="26" t="s">
        <v>854</v>
      </c>
      <c r="J1271" s="26" t="s">
        <v>2204</v>
      </c>
      <c r="K1271" s="34" t="s">
        <v>2219</v>
      </c>
    </row>
    <row r="1272" spans="1:11" ht="15.75" thickBot="1" x14ac:dyDescent="0.3">
      <c r="A1272" s="32" t="s">
        <v>851</v>
      </c>
      <c r="B1272" s="24" t="s">
        <v>325</v>
      </c>
      <c r="C1272" s="26" t="s">
        <v>1215</v>
      </c>
      <c r="D1272" s="26">
        <v>3</v>
      </c>
      <c r="E1272" s="17" t="s">
        <v>936</v>
      </c>
      <c r="F1272" s="24">
        <v>552</v>
      </c>
      <c r="G1272" s="24"/>
      <c r="H1272" s="24"/>
      <c r="I1272" s="26" t="s">
        <v>854</v>
      </c>
      <c r="J1272" s="26" t="s">
        <v>1215</v>
      </c>
      <c r="K1272" s="34" t="s">
        <v>2237</v>
      </c>
    </row>
    <row r="1273" spans="1:11" ht="15.75" thickBot="1" x14ac:dyDescent="0.3">
      <c r="A1273" s="32" t="s">
        <v>851</v>
      </c>
      <c r="B1273" s="24" t="s">
        <v>325</v>
      </c>
      <c r="C1273" s="26" t="s">
        <v>1215</v>
      </c>
      <c r="D1273" s="26">
        <v>3</v>
      </c>
      <c r="E1273" s="17" t="s">
        <v>2238</v>
      </c>
      <c r="F1273" s="24">
        <v>524</v>
      </c>
      <c r="G1273" s="24"/>
      <c r="H1273" s="24"/>
      <c r="I1273" s="26" t="s">
        <v>854</v>
      </c>
      <c r="J1273" s="26" t="s">
        <v>1215</v>
      </c>
      <c r="K1273" s="34" t="s">
        <v>2237</v>
      </c>
    </row>
    <row r="1274" spans="1:11" ht="15.75" thickBot="1" x14ac:dyDescent="0.3">
      <c r="A1274" s="32" t="s">
        <v>851</v>
      </c>
      <c r="B1274" s="24" t="s">
        <v>325</v>
      </c>
      <c r="C1274" s="26" t="s">
        <v>1215</v>
      </c>
      <c r="D1274" s="26">
        <v>3</v>
      </c>
      <c r="E1274" s="17" t="s">
        <v>2239</v>
      </c>
      <c r="F1274" s="24">
        <v>529</v>
      </c>
      <c r="G1274" s="24"/>
      <c r="H1274" s="24"/>
      <c r="I1274" s="26" t="s">
        <v>854</v>
      </c>
      <c r="J1274" s="26" t="s">
        <v>1215</v>
      </c>
      <c r="K1274" s="34" t="s">
        <v>2237</v>
      </c>
    </row>
    <row r="1275" spans="1:11" ht="15.75" thickBot="1" x14ac:dyDescent="0.3">
      <c r="A1275" s="32" t="s">
        <v>851</v>
      </c>
      <c r="B1275" s="24" t="s">
        <v>325</v>
      </c>
      <c r="C1275" s="26" t="s">
        <v>1215</v>
      </c>
      <c r="D1275" s="26">
        <v>3</v>
      </c>
      <c r="E1275" s="17" t="s">
        <v>2240</v>
      </c>
      <c r="F1275" s="24">
        <v>518</v>
      </c>
      <c r="G1275" s="24"/>
      <c r="H1275" s="24"/>
      <c r="I1275" s="26" t="s">
        <v>854</v>
      </c>
      <c r="J1275" s="26" t="s">
        <v>2204</v>
      </c>
      <c r="K1275" s="34" t="s">
        <v>2219</v>
      </c>
    </row>
    <row r="1276" spans="1:11" ht="15.75" thickBot="1" x14ac:dyDescent="0.3">
      <c r="A1276" s="32" t="s">
        <v>851</v>
      </c>
      <c r="B1276" s="24" t="s">
        <v>325</v>
      </c>
      <c r="C1276" s="26" t="s">
        <v>1215</v>
      </c>
      <c r="D1276" s="26">
        <v>3</v>
      </c>
      <c r="E1276" s="17" t="s">
        <v>2241</v>
      </c>
      <c r="F1276" s="24">
        <v>550</v>
      </c>
      <c r="G1276" s="24"/>
      <c r="H1276" s="24"/>
      <c r="I1276" s="26" t="s">
        <v>854</v>
      </c>
      <c r="J1276" s="26" t="s">
        <v>2204</v>
      </c>
      <c r="K1276" s="34" t="s">
        <v>2204</v>
      </c>
    </row>
    <row r="1277" spans="1:11" ht="15.75" thickBot="1" x14ac:dyDescent="0.3">
      <c r="A1277" s="32" t="s">
        <v>851</v>
      </c>
      <c r="B1277" s="24" t="s">
        <v>325</v>
      </c>
      <c r="C1277" s="26" t="s">
        <v>1215</v>
      </c>
      <c r="D1277" s="26">
        <v>3</v>
      </c>
      <c r="E1277" s="17" t="s">
        <v>2242</v>
      </c>
      <c r="F1277" s="24">
        <v>501</v>
      </c>
      <c r="G1277" s="24"/>
      <c r="H1277" s="24"/>
      <c r="I1277" s="26" t="s">
        <v>854</v>
      </c>
      <c r="J1277" s="26" t="s">
        <v>2204</v>
      </c>
      <c r="K1277" s="34" t="s">
        <v>2204</v>
      </c>
    </row>
    <row r="1278" spans="1:11" ht="15.75" thickBot="1" x14ac:dyDescent="0.3">
      <c r="A1278" s="32" t="s">
        <v>851</v>
      </c>
      <c r="B1278" s="24" t="s">
        <v>325</v>
      </c>
      <c r="C1278" s="26" t="s">
        <v>1215</v>
      </c>
      <c r="D1278" s="26">
        <v>3</v>
      </c>
      <c r="E1278" s="17" t="s">
        <v>2242</v>
      </c>
      <c r="F1278" s="24">
        <v>4370</v>
      </c>
      <c r="G1278" s="24"/>
      <c r="H1278" s="24"/>
      <c r="I1278" s="26" t="s">
        <v>854</v>
      </c>
      <c r="J1278" s="26" t="s">
        <v>2204</v>
      </c>
      <c r="K1278" s="34" t="s">
        <v>2204</v>
      </c>
    </row>
    <row r="1279" spans="1:11" ht="15.75" thickBot="1" x14ac:dyDescent="0.3">
      <c r="A1279" s="32" t="s">
        <v>851</v>
      </c>
      <c r="B1279" s="24" t="s">
        <v>325</v>
      </c>
      <c r="C1279" s="26" t="s">
        <v>1215</v>
      </c>
      <c r="D1279" s="26">
        <v>3</v>
      </c>
      <c r="E1279" s="17" t="s">
        <v>2243</v>
      </c>
      <c r="F1279" s="24">
        <v>544</v>
      </c>
      <c r="G1279" s="24"/>
      <c r="H1279" s="24"/>
      <c r="I1279" s="26" t="s">
        <v>854</v>
      </c>
      <c r="J1279" s="26" t="s">
        <v>2204</v>
      </c>
      <c r="K1279" s="34" t="s">
        <v>2219</v>
      </c>
    </row>
    <row r="1280" spans="1:11" ht="15.75" thickBot="1" x14ac:dyDescent="0.3">
      <c r="A1280" s="32" t="s">
        <v>851</v>
      </c>
      <c r="B1280" s="24" t="s">
        <v>325</v>
      </c>
      <c r="C1280" s="26" t="s">
        <v>1215</v>
      </c>
      <c r="D1280" s="26">
        <v>3</v>
      </c>
      <c r="E1280" s="17" t="s">
        <v>2244</v>
      </c>
      <c r="F1280" s="24">
        <v>474</v>
      </c>
      <c r="G1280" s="24"/>
      <c r="H1280" s="24"/>
      <c r="I1280" s="26" t="s">
        <v>854</v>
      </c>
      <c r="J1280" s="26" t="s">
        <v>2204</v>
      </c>
      <c r="K1280" s="34" t="s">
        <v>2219</v>
      </c>
    </row>
    <row r="1281" spans="1:11" ht="15.75" thickBot="1" x14ac:dyDescent="0.3">
      <c r="A1281" s="32" t="s">
        <v>851</v>
      </c>
      <c r="B1281" s="24" t="s">
        <v>325</v>
      </c>
      <c r="C1281" s="26" t="s">
        <v>1215</v>
      </c>
      <c r="D1281" s="26">
        <v>3</v>
      </c>
      <c r="E1281" s="17" t="s">
        <v>2245</v>
      </c>
      <c r="F1281" s="24">
        <v>546</v>
      </c>
      <c r="G1281" s="24"/>
      <c r="H1281" s="24"/>
      <c r="I1281" s="26" t="s">
        <v>854</v>
      </c>
      <c r="J1281" s="26" t="s">
        <v>2204</v>
      </c>
      <c r="K1281" s="34" t="s">
        <v>2222</v>
      </c>
    </row>
    <row r="1282" spans="1:11" ht="15.75" thickBot="1" x14ac:dyDescent="0.3">
      <c r="A1282" s="32" t="s">
        <v>851</v>
      </c>
      <c r="B1282" s="24" t="s">
        <v>325</v>
      </c>
      <c r="C1282" s="26" t="s">
        <v>1215</v>
      </c>
      <c r="D1282" s="26">
        <v>3</v>
      </c>
      <c r="E1282" s="17" t="s">
        <v>1839</v>
      </c>
      <c r="F1282" s="24">
        <v>533</v>
      </c>
      <c r="G1282" s="24"/>
      <c r="H1282" s="24"/>
      <c r="I1282" s="26" t="s">
        <v>854</v>
      </c>
      <c r="J1282" s="26" t="s">
        <v>2204</v>
      </c>
      <c r="K1282" s="34" t="s">
        <v>2232</v>
      </c>
    </row>
    <row r="1283" spans="1:11" ht="15.75" thickBot="1" x14ac:dyDescent="0.3">
      <c r="A1283" s="32" t="s">
        <v>851</v>
      </c>
      <c r="B1283" s="24" t="s">
        <v>325</v>
      </c>
      <c r="C1283" s="26" t="s">
        <v>1215</v>
      </c>
      <c r="D1283" s="26">
        <v>3</v>
      </c>
      <c r="E1283" s="17" t="s">
        <v>2061</v>
      </c>
      <c r="F1283" s="24">
        <v>502</v>
      </c>
      <c r="G1283" s="24"/>
      <c r="H1283" s="24"/>
      <c r="I1283" s="26" t="s">
        <v>854</v>
      </c>
      <c r="J1283" s="26" t="s">
        <v>2204</v>
      </c>
      <c r="K1283" s="34" t="s">
        <v>2205</v>
      </c>
    </row>
    <row r="1284" spans="1:11" ht="15.75" thickBot="1" x14ac:dyDescent="0.3">
      <c r="A1284" s="32" t="s">
        <v>851</v>
      </c>
      <c r="B1284" s="24" t="s">
        <v>325</v>
      </c>
      <c r="C1284" s="26" t="s">
        <v>1215</v>
      </c>
      <c r="D1284" s="26">
        <v>3</v>
      </c>
      <c r="E1284" s="17" t="s">
        <v>2246</v>
      </c>
      <c r="F1284" s="24">
        <v>478</v>
      </c>
      <c r="G1284" s="24"/>
      <c r="H1284" s="24"/>
      <c r="I1284" s="26" t="s">
        <v>854</v>
      </c>
      <c r="J1284" s="26" t="s">
        <v>2204</v>
      </c>
      <c r="K1284" s="34" t="s">
        <v>2205</v>
      </c>
    </row>
    <row r="1285" spans="1:11" ht="15.75" thickBot="1" x14ac:dyDescent="0.3">
      <c r="A1285" s="32" t="s">
        <v>851</v>
      </c>
      <c r="B1285" s="24" t="s">
        <v>325</v>
      </c>
      <c r="C1285" s="26" t="s">
        <v>1215</v>
      </c>
      <c r="D1285" s="26">
        <v>3</v>
      </c>
      <c r="E1285" s="17" t="s">
        <v>2247</v>
      </c>
      <c r="F1285" s="24">
        <v>503</v>
      </c>
      <c r="G1285" s="24"/>
      <c r="H1285" s="24"/>
      <c r="I1285" s="26" t="s">
        <v>854</v>
      </c>
      <c r="J1285" s="26" t="s">
        <v>2204</v>
      </c>
      <c r="K1285" s="34" t="s">
        <v>2232</v>
      </c>
    </row>
    <row r="1286" spans="1:11" ht="15.75" thickBot="1" x14ac:dyDescent="0.3">
      <c r="A1286" s="32" t="s">
        <v>851</v>
      </c>
      <c r="B1286" s="24" t="s">
        <v>325</v>
      </c>
      <c r="C1286" s="26" t="s">
        <v>1215</v>
      </c>
      <c r="D1286" s="26">
        <v>4</v>
      </c>
      <c r="E1286" s="17" t="s">
        <v>2248</v>
      </c>
      <c r="F1286" s="24">
        <v>516</v>
      </c>
      <c r="G1286" s="24"/>
      <c r="H1286" s="24"/>
      <c r="I1286" s="26" t="s">
        <v>854</v>
      </c>
      <c r="J1286" s="26" t="s">
        <v>1215</v>
      </c>
      <c r="K1286" s="34" t="s">
        <v>1247</v>
      </c>
    </row>
    <row r="1287" spans="1:11" ht="15.75" thickBot="1" x14ac:dyDescent="0.3">
      <c r="A1287" s="32" t="s">
        <v>851</v>
      </c>
      <c r="B1287" s="24" t="s">
        <v>325</v>
      </c>
      <c r="C1287" s="26" t="s">
        <v>1215</v>
      </c>
      <c r="D1287" s="26">
        <v>4</v>
      </c>
      <c r="E1287" s="17" t="s">
        <v>2249</v>
      </c>
      <c r="F1287" s="24">
        <v>525</v>
      </c>
      <c r="G1287" s="24"/>
      <c r="H1287" s="24"/>
      <c r="I1287" s="26" t="s">
        <v>854</v>
      </c>
      <c r="J1287" s="26" t="s">
        <v>2250</v>
      </c>
      <c r="K1287" s="34" t="s">
        <v>1375</v>
      </c>
    </row>
    <row r="1288" spans="1:11" ht="15.75" thickBot="1" x14ac:dyDescent="0.3">
      <c r="A1288" s="32" t="s">
        <v>851</v>
      </c>
      <c r="B1288" s="24" t="s">
        <v>325</v>
      </c>
      <c r="C1288" s="26" t="s">
        <v>1215</v>
      </c>
      <c r="D1288" s="26">
        <v>4</v>
      </c>
      <c r="E1288" s="17" t="s">
        <v>2251</v>
      </c>
      <c r="F1288" s="24">
        <v>510</v>
      </c>
      <c r="G1288" s="24"/>
      <c r="H1288" s="24"/>
      <c r="I1288" s="26" t="s">
        <v>854</v>
      </c>
      <c r="J1288" s="26" t="s">
        <v>1215</v>
      </c>
      <c r="K1288" s="34" t="s">
        <v>2252</v>
      </c>
    </row>
    <row r="1289" spans="1:11" ht="15.75" thickBot="1" x14ac:dyDescent="0.3">
      <c r="A1289" s="32" t="s">
        <v>851</v>
      </c>
      <c r="B1289" s="24" t="s">
        <v>325</v>
      </c>
      <c r="C1289" s="26" t="s">
        <v>1215</v>
      </c>
      <c r="D1289" s="26">
        <v>4</v>
      </c>
      <c r="E1289" s="17" t="s">
        <v>2253</v>
      </c>
      <c r="F1289" s="24">
        <v>526</v>
      </c>
      <c r="G1289" s="24"/>
      <c r="H1289" s="24"/>
      <c r="I1289" s="26" t="s">
        <v>854</v>
      </c>
      <c r="J1289" s="26" t="s">
        <v>1215</v>
      </c>
      <c r="K1289" s="34" t="s">
        <v>2237</v>
      </c>
    </row>
    <row r="1290" spans="1:11" ht="15.75" thickBot="1" x14ac:dyDescent="0.3">
      <c r="A1290" s="32" t="s">
        <v>851</v>
      </c>
      <c r="B1290" s="24" t="s">
        <v>325</v>
      </c>
      <c r="C1290" s="26" t="s">
        <v>1215</v>
      </c>
      <c r="D1290" s="26">
        <v>4</v>
      </c>
      <c r="E1290" s="17" t="s">
        <v>2254</v>
      </c>
      <c r="F1290" s="24">
        <v>571</v>
      </c>
      <c r="G1290" s="24"/>
      <c r="H1290" s="24"/>
      <c r="I1290" s="26" t="s">
        <v>1142</v>
      </c>
      <c r="J1290" s="26" t="s">
        <v>1142</v>
      </c>
      <c r="K1290" s="34" t="s">
        <v>1906</v>
      </c>
    </row>
    <row r="1291" spans="1:11" ht="15.75" thickBot="1" x14ac:dyDescent="0.3">
      <c r="A1291" s="32" t="s">
        <v>851</v>
      </c>
      <c r="B1291" s="24" t="s">
        <v>325</v>
      </c>
      <c r="C1291" s="26" t="s">
        <v>1215</v>
      </c>
      <c r="D1291" s="26">
        <v>4</v>
      </c>
      <c r="E1291" s="17" t="s">
        <v>1970</v>
      </c>
      <c r="F1291" s="24">
        <v>507</v>
      </c>
      <c r="G1291" s="24"/>
      <c r="H1291" s="24"/>
      <c r="I1291" s="26" t="s">
        <v>854</v>
      </c>
      <c r="J1291" s="26" t="s">
        <v>1215</v>
      </c>
      <c r="K1291" s="34" t="s">
        <v>1247</v>
      </c>
    </row>
    <row r="1292" spans="1:11" ht="15.75" thickBot="1" x14ac:dyDescent="0.3">
      <c r="A1292" s="32" t="s">
        <v>851</v>
      </c>
      <c r="B1292" s="24" t="s">
        <v>325</v>
      </c>
      <c r="C1292" s="26" t="s">
        <v>1215</v>
      </c>
      <c r="D1292" s="26">
        <v>4</v>
      </c>
      <c r="E1292" s="17" t="s">
        <v>2255</v>
      </c>
      <c r="F1292" s="24">
        <v>551</v>
      </c>
      <c r="G1292" s="24"/>
      <c r="H1292" s="24"/>
      <c r="I1292" s="26" t="s">
        <v>854</v>
      </c>
      <c r="J1292" s="26" t="s">
        <v>1215</v>
      </c>
      <c r="K1292" s="34" t="s">
        <v>2237</v>
      </c>
    </row>
    <row r="1293" spans="1:11" ht="15.75" thickBot="1" x14ac:dyDescent="0.3">
      <c r="A1293" s="32" t="s">
        <v>851</v>
      </c>
      <c r="B1293" s="24" t="s">
        <v>325</v>
      </c>
      <c r="C1293" s="26" t="s">
        <v>1215</v>
      </c>
      <c r="D1293" s="26">
        <v>4</v>
      </c>
      <c r="E1293" s="17" t="s">
        <v>2256</v>
      </c>
      <c r="F1293" s="24">
        <v>592</v>
      </c>
      <c r="G1293" s="24"/>
      <c r="H1293" s="24"/>
      <c r="I1293" s="26" t="s">
        <v>854</v>
      </c>
      <c r="J1293" s="26" t="s">
        <v>1215</v>
      </c>
      <c r="K1293" s="34" t="s">
        <v>2252</v>
      </c>
    </row>
    <row r="1294" spans="1:11" ht="15.75" thickBot="1" x14ac:dyDescent="0.3">
      <c r="A1294" s="32" t="s">
        <v>851</v>
      </c>
      <c r="B1294" s="24" t="s">
        <v>325</v>
      </c>
      <c r="C1294" s="26" t="s">
        <v>1215</v>
      </c>
      <c r="D1294" s="26">
        <v>4</v>
      </c>
      <c r="E1294" s="17" t="s">
        <v>2257</v>
      </c>
      <c r="F1294" s="24">
        <v>497</v>
      </c>
      <c r="G1294" s="24"/>
      <c r="H1294" s="24"/>
      <c r="I1294" s="26" t="s">
        <v>854</v>
      </c>
      <c r="J1294" s="26" t="s">
        <v>1215</v>
      </c>
      <c r="K1294" s="34" t="s">
        <v>1820</v>
      </c>
    </row>
    <row r="1295" spans="1:11" ht="15.75" thickBot="1" x14ac:dyDescent="0.3">
      <c r="A1295" s="32" t="s">
        <v>851</v>
      </c>
      <c r="B1295" s="24" t="s">
        <v>325</v>
      </c>
      <c r="C1295" s="26" t="s">
        <v>1215</v>
      </c>
      <c r="D1295" s="26">
        <v>4</v>
      </c>
      <c r="E1295" s="17" t="s">
        <v>2258</v>
      </c>
      <c r="F1295" s="24">
        <v>599</v>
      </c>
      <c r="G1295" s="24"/>
      <c r="H1295" s="24"/>
      <c r="I1295" s="26" t="s">
        <v>1142</v>
      </c>
      <c r="J1295" s="26" t="s">
        <v>1142</v>
      </c>
      <c r="K1295" s="34" t="s">
        <v>1906</v>
      </c>
    </row>
    <row r="1296" spans="1:11" ht="15.75" thickBot="1" x14ac:dyDescent="0.3">
      <c r="A1296" s="32" t="s">
        <v>851</v>
      </c>
      <c r="B1296" s="24" t="s">
        <v>325</v>
      </c>
      <c r="C1296" s="26" t="s">
        <v>1215</v>
      </c>
      <c r="D1296" s="26">
        <v>4</v>
      </c>
      <c r="E1296" s="17" t="s">
        <v>2259</v>
      </c>
      <c r="F1296" s="24">
        <v>4363</v>
      </c>
      <c r="G1296" s="24"/>
      <c r="H1296" s="24"/>
      <c r="I1296" s="26" t="s">
        <v>1142</v>
      </c>
      <c r="J1296" s="26" t="s">
        <v>1142</v>
      </c>
      <c r="K1296" s="34" t="s">
        <v>1906</v>
      </c>
    </row>
    <row r="1297" spans="1:11" ht="15.75" thickBot="1" x14ac:dyDescent="0.3">
      <c r="A1297" s="32" t="s">
        <v>851</v>
      </c>
      <c r="B1297" s="24" t="s">
        <v>325</v>
      </c>
      <c r="C1297" s="26" t="s">
        <v>1215</v>
      </c>
      <c r="D1297" s="26">
        <v>4</v>
      </c>
      <c r="E1297" s="17" t="s">
        <v>2260</v>
      </c>
      <c r="F1297" s="24">
        <v>579</v>
      </c>
      <c r="G1297" s="24"/>
      <c r="H1297" s="24"/>
      <c r="I1297" s="26" t="s">
        <v>1142</v>
      </c>
      <c r="J1297" s="26" t="s">
        <v>1142</v>
      </c>
      <c r="K1297" s="34" t="s">
        <v>1906</v>
      </c>
    </row>
    <row r="1298" spans="1:11" ht="15.75" thickBot="1" x14ac:dyDescent="0.3">
      <c r="A1298" s="32" t="s">
        <v>851</v>
      </c>
      <c r="B1298" s="24" t="s">
        <v>325</v>
      </c>
      <c r="C1298" s="26" t="s">
        <v>1215</v>
      </c>
      <c r="D1298" s="26">
        <v>4</v>
      </c>
      <c r="E1298" s="17" t="s">
        <v>2261</v>
      </c>
      <c r="F1298" s="24">
        <v>588</v>
      </c>
      <c r="G1298" s="24"/>
      <c r="H1298" s="24"/>
      <c r="I1298" s="26" t="s">
        <v>854</v>
      </c>
      <c r="J1298" s="26" t="s">
        <v>1215</v>
      </c>
      <c r="K1298" s="34" t="s">
        <v>1247</v>
      </c>
    </row>
    <row r="1299" spans="1:11" ht="15.75" thickBot="1" x14ac:dyDescent="0.3">
      <c r="A1299" s="32" t="s">
        <v>851</v>
      </c>
      <c r="B1299" s="24" t="s">
        <v>325</v>
      </c>
      <c r="C1299" s="26" t="s">
        <v>1215</v>
      </c>
      <c r="D1299" s="26">
        <v>4</v>
      </c>
      <c r="E1299" s="17" t="s">
        <v>2262</v>
      </c>
      <c r="F1299" s="24">
        <v>511</v>
      </c>
      <c r="G1299" s="24"/>
      <c r="H1299" s="24"/>
      <c r="I1299" s="26" t="s">
        <v>854</v>
      </c>
      <c r="J1299" s="26" t="s">
        <v>1215</v>
      </c>
      <c r="K1299" s="34" t="s">
        <v>2237</v>
      </c>
    </row>
    <row r="1300" spans="1:11" ht="15.75" thickBot="1" x14ac:dyDescent="0.3">
      <c r="A1300" s="32" t="s">
        <v>851</v>
      </c>
      <c r="B1300" s="24" t="s">
        <v>325</v>
      </c>
      <c r="C1300" s="26" t="s">
        <v>1215</v>
      </c>
      <c r="D1300" s="26">
        <v>4</v>
      </c>
      <c r="E1300" s="17" t="s">
        <v>2263</v>
      </c>
      <c r="F1300" s="24">
        <v>598</v>
      </c>
      <c r="G1300" s="24"/>
      <c r="H1300" s="24"/>
      <c r="I1300" s="26" t="s">
        <v>854</v>
      </c>
      <c r="J1300" s="26" t="s">
        <v>1215</v>
      </c>
      <c r="K1300" s="34" t="s">
        <v>2237</v>
      </c>
    </row>
    <row r="1301" spans="1:11" ht="15.75" thickBot="1" x14ac:dyDescent="0.3">
      <c r="A1301" s="32" t="s">
        <v>851</v>
      </c>
      <c r="B1301" s="24" t="s">
        <v>325</v>
      </c>
      <c r="C1301" s="26" t="s">
        <v>1215</v>
      </c>
      <c r="D1301" s="26">
        <v>4</v>
      </c>
      <c r="E1301" s="17" t="s">
        <v>2264</v>
      </c>
      <c r="F1301" s="24">
        <v>535</v>
      </c>
      <c r="G1301" s="24"/>
      <c r="H1301" s="24"/>
      <c r="I1301" s="26" t="s">
        <v>1142</v>
      </c>
      <c r="J1301" s="26" t="s">
        <v>1142</v>
      </c>
      <c r="K1301" s="34" t="s">
        <v>1906</v>
      </c>
    </row>
    <row r="1302" spans="1:11" ht="15.75" thickBot="1" x14ac:dyDescent="0.3">
      <c r="A1302" s="32" t="s">
        <v>851</v>
      </c>
      <c r="B1302" s="24" t="s">
        <v>325</v>
      </c>
      <c r="C1302" s="26" t="s">
        <v>1215</v>
      </c>
      <c r="D1302" s="26">
        <v>4</v>
      </c>
      <c r="E1302" s="17" t="s">
        <v>2265</v>
      </c>
      <c r="F1302" s="24">
        <v>491</v>
      </c>
      <c r="G1302" s="24"/>
      <c r="H1302" s="24"/>
      <c r="I1302" s="26" t="s">
        <v>854</v>
      </c>
      <c r="J1302" s="26" t="s">
        <v>1215</v>
      </c>
      <c r="K1302" s="34" t="s">
        <v>2252</v>
      </c>
    </row>
    <row r="1303" spans="1:11" ht="15.75" thickBot="1" x14ac:dyDescent="0.3">
      <c r="A1303" s="32" t="s">
        <v>851</v>
      </c>
      <c r="B1303" s="24" t="s">
        <v>325</v>
      </c>
      <c r="C1303" s="26" t="s">
        <v>1215</v>
      </c>
      <c r="D1303" s="26">
        <v>4</v>
      </c>
      <c r="E1303" s="17" t="s">
        <v>2266</v>
      </c>
      <c r="F1303" s="24">
        <v>557</v>
      </c>
      <c r="G1303" s="24"/>
      <c r="H1303" s="24"/>
      <c r="I1303" s="26" t="s">
        <v>854</v>
      </c>
      <c r="J1303" s="26" t="s">
        <v>1215</v>
      </c>
      <c r="K1303" s="34" t="s">
        <v>1820</v>
      </c>
    </row>
    <row r="1304" spans="1:11" ht="15.75" thickBot="1" x14ac:dyDescent="0.3">
      <c r="A1304" s="32" t="s">
        <v>851</v>
      </c>
      <c r="B1304" s="24" t="s">
        <v>325</v>
      </c>
      <c r="C1304" s="26" t="s">
        <v>1215</v>
      </c>
      <c r="D1304" s="26">
        <v>4</v>
      </c>
      <c r="E1304" s="17" t="s">
        <v>2267</v>
      </c>
      <c r="F1304" s="24">
        <v>578</v>
      </c>
      <c r="G1304" s="24"/>
      <c r="H1304" s="24"/>
      <c r="I1304" s="26" t="s">
        <v>1142</v>
      </c>
      <c r="J1304" s="26" t="s">
        <v>1142</v>
      </c>
      <c r="K1304" s="34" t="s">
        <v>1906</v>
      </c>
    </row>
    <row r="1305" spans="1:11" ht="15.75" thickBot="1" x14ac:dyDescent="0.3">
      <c r="A1305" s="32" t="s">
        <v>851</v>
      </c>
      <c r="B1305" s="24" t="s">
        <v>325</v>
      </c>
      <c r="C1305" s="26" t="s">
        <v>1215</v>
      </c>
      <c r="D1305" s="26">
        <v>5</v>
      </c>
      <c r="E1305" s="17" t="s">
        <v>2268</v>
      </c>
      <c r="F1305" s="24">
        <v>475</v>
      </c>
      <c r="G1305" s="24"/>
      <c r="H1305" s="24"/>
      <c r="I1305" s="26" t="s">
        <v>854</v>
      </c>
      <c r="J1305" s="26" t="s">
        <v>1419</v>
      </c>
      <c r="K1305" s="34" t="s">
        <v>2269</v>
      </c>
    </row>
    <row r="1306" spans="1:11" ht="15.75" thickBot="1" x14ac:dyDescent="0.3">
      <c r="A1306" s="32" t="s">
        <v>851</v>
      </c>
      <c r="B1306" s="24" t="s">
        <v>325</v>
      </c>
      <c r="C1306" s="26" t="s">
        <v>1215</v>
      </c>
      <c r="D1306" s="26">
        <v>5</v>
      </c>
      <c r="E1306" s="17" t="s">
        <v>2270</v>
      </c>
      <c r="F1306" s="24">
        <v>482</v>
      </c>
      <c r="G1306" s="24"/>
      <c r="H1306" s="24"/>
      <c r="I1306" s="26" t="s">
        <v>854</v>
      </c>
      <c r="J1306" s="26" t="s">
        <v>1419</v>
      </c>
      <c r="K1306" s="34" t="s">
        <v>2271</v>
      </c>
    </row>
    <row r="1307" spans="1:11" ht="15.75" thickBot="1" x14ac:dyDescent="0.3">
      <c r="A1307" s="32" t="s">
        <v>851</v>
      </c>
      <c r="B1307" s="24" t="s">
        <v>325</v>
      </c>
      <c r="C1307" s="26" t="s">
        <v>1215</v>
      </c>
      <c r="D1307" s="26">
        <v>5</v>
      </c>
      <c r="E1307" s="17" t="s">
        <v>2272</v>
      </c>
      <c r="F1307" s="24">
        <v>539</v>
      </c>
      <c r="G1307" s="24"/>
      <c r="H1307" s="24"/>
      <c r="I1307" s="26" t="s">
        <v>854</v>
      </c>
      <c r="J1307" s="26" t="s">
        <v>1419</v>
      </c>
      <c r="K1307" s="34" t="s">
        <v>2271</v>
      </c>
    </row>
    <row r="1308" spans="1:11" ht="15.75" thickBot="1" x14ac:dyDescent="0.3">
      <c r="A1308" s="32" t="s">
        <v>851</v>
      </c>
      <c r="B1308" s="24" t="s">
        <v>325</v>
      </c>
      <c r="C1308" s="26" t="s">
        <v>1215</v>
      </c>
      <c r="D1308" s="26">
        <v>5</v>
      </c>
      <c r="E1308" s="17" t="s">
        <v>1814</v>
      </c>
      <c r="F1308" s="24">
        <v>494</v>
      </c>
      <c r="G1308" s="24"/>
      <c r="H1308" s="24"/>
      <c r="I1308" s="26" t="s">
        <v>854</v>
      </c>
      <c r="J1308" s="26" t="s">
        <v>1419</v>
      </c>
      <c r="K1308" s="34" t="s">
        <v>2269</v>
      </c>
    </row>
    <row r="1309" spans="1:11" ht="15.75" thickBot="1" x14ac:dyDescent="0.3">
      <c r="A1309" s="32" t="s">
        <v>851</v>
      </c>
      <c r="B1309" s="24" t="s">
        <v>325</v>
      </c>
      <c r="C1309" s="26" t="s">
        <v>1215</v>
      </c>
      <c r="D1309" s="26">
        <v>5</v>
      </c>
      <c r="E1309" s="17" t="s">
        <v>2273</v>
      </c>
      <c r="F1309" s="24">
        <v>559</v>
      </c>
      <c r="G1309" s="24"/>
      <c r="H1309" s="24"/>
      <c r="I1309" s="26" t="s">
        <v>854</v>
      </c>
      <c r="J1309" s="26" t="s">
        <v>1419</v>
      </c>
      <c r="K1309" s="34" t="s">
        <v>2274</v>
      </c>
    </row>
    <row r="1310" spans="1:11" ht="15.75" thickBot="1" x14ac:dyDescent="0.3">
      <c r="A1310" s="32" t="s">
        <v>851</v>
      </c>
      <c r="B1310" s="24" t="s">
        <v>325</v>
      </c>
      <c r="C1310" s="26" t="s">
        <v>1215</v>
      </c>
      <c r="D1310" s="26">
        <v>5</v>
      </c>
      <c r="E1310" s="17" t="s">
        <v>2275</v>
      </c>
      <c r="F1310" s="24">
        <v>582</v>
      </c>
      <c r="G1310" s="24"/>
      <c r="H1310" s="24"/>
      <c r="I1310" s="26" t="s">
        <v>854</v>
      </c>
      <c r="J1310" s="26" t="s">
        <v>1419</v>
      </c>
      <c r="K1310" s="34" t="s">
        <v>2274</v>
      </c>
    </row>
    <row r="1311" spans="1:11" ht="15.75" thickBot="1" x14ac:dyDescent="0.3">
      <c r="A1311" s="32" t="s">
        <v>851</v>
      </c>
      <c r="B1311" s="24" t="s">
        <v>325</v>
      </c>
      <c r="C1311" s="26" t="s">
        <v>1215</v>
      </c>
      <c r="D1311" s="26">
        <v>5</v>
      </c>
      <c r="E1311" s="17" t="s">
        <v>2276</v>
      </c>
      <c r="F1311" s="24">
        <v>512</v>
      </c>
      <c r="G1311" s="24"/>
      <c r="H1311" s="24"/>
      <c r="I1311" s="26" t="s">
        <v>854</v>
      </c>
      <c r="J1311" s="26" t="s">
        <v>1419</v>
      </c>
      <c r="K1311" s="34" t="s">
        <v>2271</v>
      </c>
    </row>
    <row r="1312" spans="1:11" ht="15.75" thickBot="1" x14ac:dyDescent="0.3">
      <c r="A1312" s="32" t="s">
        <v>851</v>
      </c>
      <c r="B1312" s="24" t="s">
        <v>325</v>
      </c>
      <c r="C1312" s="26" t="s">
        <v>1215</v>
      </c>
      <c r="D1312" s="26">
        <v>5</v>
      </c>
      <c r="E1312" s="17" t="s">
        <v>2277</v>
      </c>
      <c r="F1312" s="24">
        <v>499</v>
      </c>
      <c r="G1312" s="24"/>
      <c r="H1312" s="24"/>
      <c r="I1312" s="26" t="s">
        <v>854</v>
      </c>
      <c r="J1312" s="26" t="s">
        <v>1419</v>
      </c>
      <c r="K1312" s="34" t="s">
        <v>2271</v>
      </c>
    </row>
    <row r="1313" spans="1:11" ht="15.75" thickBot="1" x14ac:dyDescent="0.3">
      <c r="A1313" s="32" t="s">
        <v>851</v>
      </c>
      <c r="B1313" s="24" t="s">
        <v>325</v>
      </c>
      <c r="C1313" s="26" t="s">
        <v>1215</v>
      </c>
      <c r="D1313" s="26">
        <v>5</v>
      </c>
      <c r="E1313" s="17" t="s">
        <v>2278</v>
      </c>
      <c r="F1313" s="24">
        <v>619</v>
      </c>
      <c r="G1313" s="24"/>
      <c r="H1313" s="24"/>
      <c r="I1313" s="26" t="s">
        <v>854</v>
      </c>
      <c r="J1313" s="26" t="s">
        <v>1419</v>
      </c>
      <c r="K1313" s="34" t="s">
        <v>2269</v>
      </c>
    </row>
    <row r="1314" spans="1:11" ht="15.75" thickBot="1" x14ac:dyDescent="0.3">
      <c r="A1314" s="32" t="s">
        <v>851</v>
      </c>
      <c r="B1314" s="24" t="s">
        <v>325</v>
      </c>
      <c r="C1314" s="26" t="s">
        <v>1215</v>
      </c>
      <c r="D1314" s="26">
        <v>5</v>
      </c>
      <c r="E1314" s="17" t="s">
        <v>2279</v>
      </c>
      <c r="F1314" s="24">
        <v>498</v>
      </c>
      <c r="G1314" s="24"/>
      <c r="H1314" s="24"/>
      <c r="I1314" s="26" t="s">
        <v>854</v>
      </c>
      <c r="J1314" s="26" t="s">
        <v>1419</v>
      </c>
      <c r="K1314" s="34" t="s">
        <v>2269</v>
      </c>
    </row>
    <row r="1315" spans="1:11" ht="15.75" thickBot="1" x14ac:dyDescent="0.3">
      <c r="A1315" s="32" t="s">
        <v>851</v>
      </c>
      <c r="B1315" s="24" t="s">
        <v>325</v>
      </c>
      <c r="C1315" s="26" t="s">
        <v>1215</v>
      </c>
      <c r="D1315" s="26">
        <v>5</v>
      </c>
      <c r="E1315" s="17" t="s">
        <v>1777</v>
      </c>
      <c r="F1315" s="24">
        <v>522</v>
      </c>
      <c r="G1315" s="24"/>
      <c r="H1315" s="24"/>
      <c r="I1315" s="26" t="s">
        <v>854</v>
      </c>
      <c r="J1315" s="26" t="s">
        <v>1419</v>
      </c>
      <c r="K1315" s="34" t="s">
        <v>2271</v>
      </c>
    </row>
    <row r="1316" spans="1:11" ht="15.75" thickBot="1" x14ac:dyDescent="0.3">
      <c r="A1316" s="32" t="s">
        <v>851</v>
      </c>
      <c r="B1316" s="24" t="s">
        <v>325</v>
      </c>
      <c r="C1316" s="26" t="s">
        <v>1215</v>
      </c>
      <c r="D1316" s="26">
        <v>5</v>
      </c>
      <c r="E1316" s="17" t="s">
        <v>1778</v>
      </c>
      <c r="F1316" s="24">
        <v>591</v>
      </c>
      <c r="G1316" s="24"/>
      <c r="H1316" s="24"/>
      <c r="I1316" s="26" t="s">
        <v>854</v>
      </c>
      <c r="J1316" s="26" t="s">
        <v>1419</v>
      </c>
      <c r="K1316" s="34" t="s">
        <v>2274</v>
      </c>
    </row>
    <row r="1317" spans="1:11" ht="15.75" thickBot="1" x14ac:dyDescent="0.3">
      <c r="A1317" s="32" t="s">
        <v>851</v>
      </c>
      <c r="B1317" s="24" t="s">
        <v>325</v>
      </c>
      <c r="C1317" s="26" t="s">
        <v>1215</v>
      </c>
      <c r="D1317" s="26">
        <v>5</v>
      </c>
      <c r="E1317" s="17" t="s">
        <v>1460</v>
      </c>
      <c r="F1317" s="24">
        <v>500</v>
      </c>
      <c r="G1317" s="24"/>
      <c r="H1317" s="24"/>
      <c r="I1317" s="26" t="s">
        <v>854</v>
      </c>
      <c r="J1317" s="26" t="s">
        <v>1419</v>
      </c>
      <c r="K1317" s="34" t="s">
        <v>2271</v>
      </c>
    </row>
    <row r="1318" spans="1:11" ht="15.75" thickBot="1" x14ac:dyDescent="0.3">
      <c r="A1318" s="32" t="s">
        <v>851</v>
      </c>
      <c r="B1318" s="24" t="s">
        <v>325</v>
      </c>
      <c r="C1318" s="26" t="s">
        <v>1215</v>
      </c>
      <c r="D1318" s="26">
        <v>5</v>
      </c>
      <c r="E1318" s="17" t="s">
        <v>2280</v>
      </c>
      <c r="F1318" s="24">
        <v>596</v>
      </c>
      <c r="G1318" s="24"/>
      <c r="H1318" s="24"/>
      <c r="I1318" s="26" t="s">
        <v>854</v>
      </c>
      <c r="J1318" s="26" t="s">
        <v>1419</v>
      </c>
      <c r="K1318" s="34" t="s">
        <v>2271</v>
      </c>
    </row>
    <row r="1319" spans="1:11" ht="15.75" thickBot="1" x14ac:dyDescent="0.3">
      <c r="A1319" s="32" t="s">
        <v>851</v>
      </c>
      <c r="B1319" s="24" t="s">
        <v>325</v>
      </c>
      <c r="C1319" s="26" t="s">
        <v>1215</v>
      </c>
      <c r="D1319" s="26">
        <v>5</v>
      </c>
      <c r="E1319" s="17" t="s">
        <v>1596</v>
      </c>
      <c r="F1319" s="24">
        <v>564</v>
      </c>
      <c r="G1319" s="24"/>
      <c r="H1319" s="24"/>
      <c r="I1319" s="26" t="s">
        <v>854</v>
      </c>
      <c r="J1319" s="26" t="s">
        <v>1419</v>
      </c>
      <c r="K1319" s="34" t="s">
        <v>2274</v>
      </c>
    </row>
    <row r="1320" spans="1:11" ht="15.75" thickBot="1" x14ac:dyDescent="0.3">
      <c r="A1320" s="32" t="s">
        <v>851</v>
      </c>
      <c r="B1320" s="24" t="s">
        <v>325</v>
      </c>
      <c r="C1320" s="26" t="s">
        <v>1215</v>
      </c>
      <c r="D1320" s="26">
        <v>5</v>
      </c>
      <c r="E1320" s="17" t="s">
        <v>2281</v>
      </c>
      <c r="F1320" s="24">
        <v>572</v>
      </c>
      <c r="G1320" s="24"/>
      <c r="H1320" s="24"/>
      <c r="I1320" s="26" t="s">
        <v>854</v>
      </c>
      <c r="J1320" s="26" t="s">
        <v>1419</v>
      </c>
      <c r="K1320" s="34" t="s">
        <v>2269</v>
      </c>
    </row>
    <row r="1321" spans="1:11" ht="15.75" thickBot="1" x14ac:dyDescent="0.3">
      <c r="A1321" s="32" t="s">
        <v>851</v>
      </c>
      <c r="B1321" s="24" t="s">
        <v>325</v>
      </c>
      <c r="C1321" s="26" t="s">
        <v>1215</v>
      </c>
      <c r="D1321" s="26">
        <v>5</v>
      </c>
      <c r="E1321" s="17" t="s">
        <v>2282</v>
      </c>
      <c r="F1321" s="24">
        <v>589</v>
      </c>
      <c r="G1321" s="24"/>
      <c r="H1321" s="24"/>
      <c r="I1321" s="26" t="s">
        <v>854</v>
      </c>
      <c r="J1321" s="26" t="s">
        <v>1419</v>
      </c>
      <c r="K1321" s="34" t="s">
        <v>2274</v>
      </c>
    </row>
    <row r="1322" spans="1:11" ht="15.75" thickBot="1" x14ac:dyDescent="0.3">
      <c r="A1322" s="32" t="s">
        <v>851</v>
      </c>
      <c r="B1322" s="24" t="s">
        <v>325</v>
      </c>
      <c r="C1322" s="26" t="s">
        <v>1215</v>
      </c>
      <c r="D1322" s="26">
        <v>5</v>
      </c>
      <c r="E1322" s="17" t="s">
        <v>2283</v>
      </c>
      <c r="F1322" s="24">
        <v>580</v>
      </c>
      <c r="G1322" s="24"/>
      <c r="H1322" s="24"/>
      <c r="I1322" s="26" t="s">
        <v>854</v>
      </c>
      <c r="J1322" s="26" t="s">
        <v>1419</v>
      </c>
      <c r="K1322" s="34" t="s">
        <v>2271</v>
      </c>
    </row>
    <row r="1323" spans="1:11" ht="15.75" thickBot="1" x14ac:dyDescent="0.3">
      <c r="A1323" s="32" t="s">
        <v>851</v>
      </c>
      <c r="B1323" s="24" t="s">
        <v>325</v>
      </c>
      <c r="C1323" s="26" t="s">
        <v>1215</v>
      </c>
      <c r="D1323" s="26">
        <v>5</v>
      </c>
      <c r="E1323" s="17" t="s">
        <v>2284</v>
      </c>
      <c r="F1323" s="24">
        <v>481</v>
      </c>
      <c r="G1323" s="24"/>
      <c r="H1323" s="24"/>
      <c r="I1323" s="26" t="s">
        <v>854</v>
      </c>
      <c r="J1323" s="26" t="s">
        <v>1419</v>
      </c>
      <c r="K1323" s="34" t="s">
        <v>2269</v>
      </c>
    </row>
    <row r="1324" spans="1:11" ht="15.75" thickBot="1" x14ac:dyDescent="0.3">
      <c r="A1324" s="32" t="s">
        <v>851</v>
      </c>
      <c r="B1324" s="24" t="s">
        <v>325</v>
      </c>
      <c r="C1324" s="26" t="s">
        <v>1215</v>
      </c>
      <c r="D1324" s="26">
        <v>6</v>
      </c>
      <c r="E1324" s="17" t="s">
        <v>2285</v>
      </c>
      <c r="F1324" s="24">
        <v>584</v>
      </c>
      <c r="G1324" s="24"/>
      <c r="H1324" s="24"/>
      <c r="I1324" s="26" t="s">
        <v>854</v>
      </c>
      <c r="J1324" s="26" t="s">
        <v>1419</v>
      </c>
      <c r="K1324" s="34" t="s">
        <v>1420</v>
      </c>
    </row>
    <row r="1325" spans="1:11" ht="15.75" thickBot="1" x14ac:dyDescent="0.3">
      <c r="A1325" s="32" t="s">
        <v>851</v>
      </c>
      <c r="B1325" s="24" t="s">
        <v>325</v>
      </c>
      <c r="C1325" s="26" t="s">
        <v>1215</v>
      </c>
      <c r="D1325" s="26">
        <v>6</v>
      </c>
      <c r="E1325" s="17" t="s">
        <v>2286</v>
      </c>
      <c r="F1325" s="24">
        <v>493</v>
      </c>
      <c r="G1325" s="24"/>
      <c r="H1325" s="24"/>
      <c r="I1325" s="26" t="s">
        <v>854</v>
      </c>
      <c r="J1325" s="26" t="s">
        <v>1419</v>
      </c>
      <c r="K1325" s="34" t="s">
        <v>2287</v>
      </c>
    </row>
    <row r="1326" spans="1:11" ht="15.75" thickBot="1" x14ac:dyDescent="0.3">
      <c r="A1326" s="32" t="s">
        <v>851</v>
      </c>
      <c r="B1326" s="24" t="s">
        <v>325</v>
      </c>
      <c r="C1326" s="26" t="s">
        <v>1215</v>
      </c>
      <c r="D1326" s="26">
        <v>6</v>
      </c>
      <c r="E1326" s="17" t="s">
        <v>2288</v>
      </c>
      <c r="F1326" s="24">
        <v>586</v>
      </c>
      <c r="G1326" s="24"/>
      <c r="H1326" s="24"/>
      <c r="I1326" s="26" t="s">
        <v>854</v>
      </c>
      <c r="J1326" s="26" t="s">
        <v>1419</v>
      </c>
      <c r="K1326" s="34" t="s">
        <v>1420</v>
      </c>
    </row>
    <row r="1327" spans="1:11" ht="15.75" thickBot="1" x14ac:dyDescent="0.3">
      <c r="A1327" s="32" t="s">
        <v>851</v>
      </c>
      <c r="B1327" s="24" t="s">
        <v>325</v>
      </c>
      <c r="C1327" s="26" t="s">
        <v>1215</v>
      </c>
      <c r="D1327" s="26">
        <v>6</v>
      </c>
      <c r="E1327" s="17" t="s">
        <v>2289</v>
      </c>
      <c r="F1327" s="24">
        <v>496</v>
      </c>
      <c r="G1327" s="24"/>
      <c r="H1327" s="24"/>
      <c r="I1327" s="26" t="s">
        <v>854</v>
      </c>
      <c r="J1327" s="26" t="s">
        <v>1419</v>
      </c>
      <c r="K1327" s="34" t="s">
        <v>2287</v>
      </c>
    </row>
    <row r="1328" spans="1:11" ht="15.75" thickBot="1" x14ac:dyDescent="0.3">
      <c r="A1328" s="32" t="s">
        <v>851</v>
      </c>
      <c r="B1328" s="24" t="s">
        <v>325</v>
      </c>
      <c r="C1328" s="26" t="s">
        <v>1215</v>
      </c>
      <c r="D1328" s="26">
        <v>6</v>
      </c>
      <c r="E1328" s="17" t="s">
        <v>2290</v>
      </c>
      <c r="F1328" s="24">
        <v>520</v>
      </c>
      <c r="G1328" s="24"/>
      <c r="H1328" s="24"/>
      <c r="I1328" s="26" t="s">
        <v>854</v>
      </c>
      <c r="J1328" s="26" t="s">
        <v>1419</v>
      </c>
      <c r="K1328" s="34" t="s">
        <v>2287</v>
      </c>
    </row>
    <row r="1329" spans="1:11" ht="15.75" thickBot="1" x14ac:dyDescent="0.3">
      <c r="A1329" s="32" t="s">
        <v>851</v>
      </c>
      <c r="B1329" s="24" t="s">
        <v>325</v>
      </c>
      <c r="C1329" s="26" t="s">
        <v>1215</v>
      </c>
      <c r="D1329" s="26">
        <v>6</v>
      </c>
      <c r="E1329" s="17" t="s">
        <v>2291</v>
      </c>
      <c r="F1329" s="24">
        <v>521</v>
      </c>
      <c r="G1329" s="24"/>
      <c r="H1329" s="24"/>
      <c r="I1329" s="26" t="s">
        <v>854</v>
      </c>
      <c r="J1329" s="26" t="s">
        <v>1419</v>
      </c>
      <c r="K1329" s="34" t="s">
        <v>2287</v>
      </c>
    </row>
    <row r="1330" spans="1:11" ht="15.75" thickBot="1" x14ac:dyDescent="0.3">
      <c r="A1330" s="32" t="s">
        <v>851</v>
      </c>
      <c r="B1330" s="24" t="s">
        <v>325</v>
      </c>
      <c r="C1330" s="26" t="s">
        <v>1215</v>
      </c>
      <c r="D1330" s="26">
        <v>6</v>
      </c>
      <c r="E1330" s="17" t="s">
        <v>1754</v>
      </c>
      <c r="F1330" s="24">
        <v>5689</v>
      </c>
      <c r="G1330" s="24"/>
      <c r="H1330" s="24"/>
      <c r="I1330" s="26" t="s">
        <v>854</v>
      </c>
      <c r="J1330" s="26" t="s">
        <v>1419</v>
      </c>
      <c r="K1330" s="34" t="s">
        <v>1420</v>
      </c>
    </row>
    <row r="1331" spans="1:11" ht="15.75" thickBot="1" x14ac:dyDescent="0.3">
      <c r="A1331" s="32" t="s">
        <v>851</v>
      </c>
      <c r="B1331" s="24" t="s">
        <v>325</v>
      </c>
      <c r="C1331" s="26" t="s">
        <v>1215</v>
      </c>
      <c r="D1331" s="26">
        <v>6</v>
      </c>
      <c r="E1331" s="17" t="s">
        <v>2292</v>
      </c>
      <c r="F1331" s="24">
        <v>530</v>
      </c>
      <c r="G1331" s="24"/>
      <c r="H1331" s="24"/>
      <c r="I1331" s="26" t="s">
        <v>854</v>
      </c>
      <c r="J1331" s="26" t="s">
        <v>1419</v>
      </c>
      <c r="K1331" s="34" t="s">
        <v>1420</v>
      </c>
    </row>
    <row r="1332" spans="1:11" ht="15.75" thickBot="1" x14ac:dyDescent="0.3">
      <c r="A1332" s="32" t="s">
        <v>851</v>
      </c>
      <c r="B1332" s="24" t="s">
        <v>325</v>
      </c>
      <c r="C1332" s="26" t="s">
        <v>1215</v>
      </c>
      <c r="D1332" s="26">
        <v>6</v>
      </c>
      <c r="E1332" s="17" t="s">
        <v>2293</v>
      </c>
      <c r="F1332" s="24">
        <v>519</v>
      </c>
      <c r="G1332" s="24"/>
      <c r="H1332" s="24"/>
      <c r="I1332" s="26" t="s">
        <v>854</v>
      </c>
      <c r="J1332" s="26" t="s">
        <v>2204</v>
      </c>
      <c r="K1332" s="34" t="s">
        <v>2219</v>
      </c>
    </row>
    <row r="1333" spans="1:11" ht="15.75" thickBot="1" x14ac:dyDescent="0.3">
      <c r="A1333" s="32" t="s">
        <v>851</v>
      </c>
      <c r="B1333" s="24" t="s">
        <v>325</v>
      </c>
      <c r="C1333" s="26" t="s">
        <v>1215</v>
      </c>
      <c r="D1333" s="26">
        <v>6</v>
      </c>
      <c r="E1333" s="17" t="s">
        <v>1972</v>
      </c>
      <c r="F1333" s="24">
        <v>523</v>
      </c>
      <c r="G1333" s="24"/>
      <c r="H1333" s="24"/>
      <c r="I1333" s="26" t="s">
        <v>854</v>
      </c>
      <c r="J1333" s="26" t="s">
        <v>1419</v>
      </c>
      <c r="K1333" s="34" t="s">
        <v>2287</v>
      </c>
    </row>
    <row r="1334" spans="1:11" ht="15.75" thickBot="1" x14ac:dyDescent="0.3">
      <c r="A1334" s="32" t="s">
        <v>851</v>
      </c>
      <c r="B1334" s="24" t="s">
        <v>325</v>
      </c>
      <c r="C1334" s="26" t="s">
        <v>1215</v>
      </c>
      <c r="D1334" s="26">
        <v>6</v>
      </c>
      <c r="E1334" s="17" t="s">
        <v>2294</v>
      </c>
      <c r="F1334" s="24">
        <v>527</v>
      </c>
      <c r="G1334" s="24"/>
      <c r="H1334" s="24"/>
      <c r="I1334" s="26" t="s">
        <v>854</v>
      </c>
      <c r="J1334" s="26" t="s">
        <v>1419</v>
      </c>
      <c r="K1334" s="34" t="s">
        <v>2287</v>
      </c>
    </row>
    <row r="1335" spans="1:11" ht="15.75" thickBot="1" x14ac:dyDescent="0.3">
      <c r="A1335" s="32" t="s">
        <v>851</v>
      </c>
      <c r="B1335" s="24" t="s">
        <v>325</v>
      </c>
      <c r="C1335" s="26" t="s">
        <v>1215</v>
      </c>
      <c r="D1335" s="26">
        <v>6</v>
      </c>
      <c r="E1335" s="17" t="s">
        <v>1425</v>
      </c>
      <c r="F1335" s="24">
        <v>528</v>
      </c>
      <c r="G1335" s="24"/>
      <c r="H1335" s="24"/>
      <c r="I1335" s="26" t="s">
        <v>854</v>
      </c>
      <c r="J1335" s="26" t="s">
        <v>1419</v>
      </c>
      <c r="K1335" s="34" t="s">
        <v>2287</v>
      </c>
    </row>
    <row r="1336" spans="1:11" ht="15.75" thickBot="1" x14ac:dyDescent="0.3">
      <c r="A1336" s="32" t="s">
        <v>851</v>
      </c>
      <c r="B1336" s="24" t="s">
        <v>325</v>
      </c>
      <c r="C1336" s="26" t="s">
        <v>1215</v>
      </c>
      <c r="D1336" s="26">
        <v>6</v>
      </c>
      <c r="E1336" s="17" t="s">
        <v>2295</v>
      </c>
      <c r="F1336" s="24">
        <v>581</v>
      </c>
      <c r="G1336" s="24"/>
      <c r="H1336" s="24"/>
      <c r="I1336" s="26" t="s">
        <v>854</v>
      </c>
      <c r="J1336" s="26" t="s">
        <v>1419</v>
      </c>
      <c r="K1336" s="34" t="s">
        <v>2287</v>
      </c>
    </row>
    <row r="1337" spans="1:11" ht="15.75" thickBot="1" x14ac:dyDescent="0.3">
      <c r="A1337" s="32" t="s">
        <v>851</v>
      </c>
      <c r="B1337" s="24" t="s">
        <v>325</v>
      </c>
      <c r="C1337" s="26" t="s">
        <v>1215</v>
      </c>
      <c r="D1337" s="26">
        <v>6</v>
      </c>
      <c r="E1337" s="17" t="s">
        <v>2296</v>
      </c>
      <c r="F1337" s="24">
        <v>532</v>
      </c>
      <c r="G1337" s="24"/>
      <c r="H1337" s="24"/>
      <c r="I1337" s="26" t="s">
        <v>854</v>
      </c>
      <c r="J1337" s="26" t="s">
        <v>1419</v>
      </c>
      <c r="K1337" s="34" t="s">
        <v>1420</v>
      </c>
    </row>
    <row r="1338" spans="1:11" ht="15.75" thickBot="1" x14ac:dyDescent="0.3">
      <c r="A1338" s="32" t="s">
        <v>851</v>
      </c>
      <c r="B1338" s="24" t="s">
        <v>325</v>
      </c>
      <c r="C1338" s="26" t="s">
        <v>1215</v>
      </c>
      <c r="D1338" s="26">
        <v>6</v>
      </c>
      <c r="E1338" s="17" t="s">
        <v>2297</v>
      </c>
      <c r="F1338" s="24">
        <v>587</v>
      </c>
      <c r="G1338" s="24"/>
      <c r="H1338" s="24"/>
      <c r="I1338" s="26" t="s">
        <v>854</v>
      </c>
      <c r="J1338" s="26" t="s">
        <v>1419</v>
      </c>
      <c r="K1338" s="34" t="s">
        <v>1420</v>
      </c>
    </row>
    <row r="1339" spans="1:11" ht="15.75" thickBot="1" x14ac:dyDescent="0.3">
      <c r="A1339" s="32" t="s">
        <v>851</v>
      </c>
      <c r="B1339" s="24" t="s">
        <v>325</v>
      </c>
      <c r="C1339" s="26" t="s">
        <v>1215</v>
      </c>
      <c r="D1339" s="26">
        <v>6</v>
      </c>
      <c r="E1339" s="17" t="s">
        <v>2298</v>
      </c>
      <c r="F1339" s="24">
        <v>549</v>
      </c>
      <c r="G1339" s="24"/>
      <c r="H1339" s="24"/>
      <c r="I1339" s="26" t="s">
        <v>854</v>
      </c>
      <c r="J1339" s="26" t="s">
        <v>1419</v>
      </c>
      <c r="K1339" s="34" t="s">
        <v>2287</v>
      </c>
    </row>
    <row r="1340" spans="1:11" ht="15.75" thickBot="1" x14ac:dyDescent="0.3">
      <c r="A1340" s="32" t="s">
        <v>851</v>
      </c>
      <c r="B1340" s="24" t="s">
        <v>325</v>
      </c>
      <c r="C1340" s="26" t="s">
        <v>1215</v>
      </c>
      <c r="D1340" s="26">
        <v>6</v>
      </c>
      <c r="E1340" s="17" t="s">
        <v>2299</v>
      </c>
      <c r="F1340" s="24">
        <v>534</v>
      </c>
      <c r="G1340" s="24"/>
      <c r="H1340" s="24"/>
      <c r="I1340" s="26" t="s">
        <v>854</v>
      </c>
      <c r="J1340" s="26" t="s">
        <v>1419</v>
      </c>
      <c r="K1340" s="34" t="s">
        <v>2287</v>
      </c>
    </row>
    <row r="1341" spans="1:11" ht="15.75" thickBot="1" x14ac:dyDescent="0.3">
      <c r="A1341" s="32" t="s">
        <v>851</v>
      </c>
      <c r="B1341" s="24" t="s">
        <v>325</v>
      </c>
      <c r="C1341" s="26" t="s">
        <v>1215</v>
      </c>
      <c r="D1341" s="26">
        <v>6</v>
      </c>
      <c r="E1341" s="17" t="s">
        <v>1671</v>
      </c>
      <c r="F1341" s="24">
        <v>489</v>
      </c>
      <c r="G1341" s="24"/>
      <c r="H1341" s="24"/>
      <c r="I1341" s="26" t="s">
        <v>854</v>
      </c>
      <c r="J1341" s="26" t="s">
        <v>1419</v>
      </c>
      <c r="K1341" s="34" t="s">
        <v>1420</v>
      </c>
    </row>
    <row r="1342" spans="1:11" ht="15.75" thickBot="1" x14ac:dyDescent="0.3">
      <c r="A1342" s="32" t="s">
        <v>851</v>
      </c>
      <c r="B1342" s="24" t="s">
        <v>325</v>
      </c>
      <c r="C1342" s="26" t="s">
        <v>1215</v>
      </c>
      <c r="D1342" s="26">
        <v>6</v>
      </c>
      <c r="E1342" s="17" t="s">
        <v>2300</v>
      </c>
      <c r="F1342" s="24">
        <v>553</v>
      </c>
      <c r="G1342" s="24"/>
      <c r="H1342" s="24"/>
      <c r="I1342" s="26" t="s">
        <v>854</v>
      </c>
      <c r="J1342" s="26" t="s">
        <v>1419</v>
      </c>
      <c r="K1342" s="34" t="s">
        <v>1420</v>
      </c>
    </row>
    <row r="1343" spans="1:11" ht="15.75" thickBot="1" x14ac:dyDescent="0.3">
      <c r="A1343" s="32" t="s">
        <v>851</v>
      </c>
      <c r="B1343" s="24" t="s">
        <v>325</v>
      </c>
      <c r="C1343" s="26" t="s">
        <v>1215</v>
      </c>
      <c r="D1343" s="26">
        <v>6</v>
      </c>
      <c r="E1343" s="17" t="s">
        <v>2301</v>
      </c>
      <c r="F1343" s="24">
        <v>538</v>
      </c>
      <c r="G1343" s="24"/>
      <c r="H1343" s="24"/>
      <c r="I1343" s="26" t="s">
        <v>854</v>
      </c>
      <c r="J1343" s="26" t="s">
        <v>1419</v>
      </c>
      <c r="K1343" s="34" t="s">
        <v>2287</v>
      </c>
    </row>
    <row r="1344" spans="1:11" ht="15.75" thickBot="1" x14ac:dyDescent="0.3">
      <c r="A1344" s="32" t="s">
        <v>851</v>
      </c>
      <c r="B1344" s="24" t="s">
        <v>325</v>
      </c>
      <c r="C1344" s="26" t="s">
        <v>1215</v>
      </c>
      <c r="D1344" s="26">
        <v>6</v>
      </c>
      <c r="E1344" s="17" t="s">
        <v>2097</v>
      </c>
      <c r="F1344" s="24">
        <v>554</v>
      </c>
      <c r="G1344" s="24"/>
      <c r="H1344" s="24"/>
      <c r="I1344" s="26" t="s">
        <v>854</v>
      </c>
      <c r="J1344" s="26" t="s">
        <v>1419</v>
      </c>
      <c r="K1344" s="34" t="s">
        <v>1420</v>
      </c>
    </row>
    <row r="1345" spans="1:11" ht="15.75" thickBot="1" x14ac:dyDescent="0.3">
      <c r="A1345" s="32" t="s">
        <v>851</v>
      </c>
      <c r="B1345" s="24" t="s">
        <v>325</v>
      </c>
      <c r="C1345" s="26" t="s">
        <v>1215</v>
      </c>
      <c r="D1345" s="26">
        <v>6</v>
      </c>
      <c r="E1345" s="17" t="s">
        <v>2302</v>
      </c>
      <c r="F1345" s="24">
        <v>560</v>
      </c>
      <c r="G1345" s="24"/>
      <c r="H1345" s="24"/>
      <c r="I1345" s="26" t="s">
        <v>854</v>
      </c>
      <c r="J1345" s="26" t="s">
        <v>1419</v>
      </c>
      <c r="K1345" s="34" t="s">
        <v>1420</v>
      </c>
    </row>
    <row r="1346" spans="1:11" ht="15.75" thickBot="1" x14ac:dyDescent="0.3">
      <c r="A1346" s="32" t="s">
        <v>851</v>
      </c>
      <c r="B1346" s="24" t="s">
        <v>325</v>
      </c>
      <c r="C1346" s="26" t="s">
        <v>1215</v>
      </c>
      <c r="D1346" s="26">
        <v>6</v>
      </c>
      <c r="E1346" s="17" t="s">
        <v>1413</v>
      </c>
      <c r="F1346" s="24">
        <v>575</v>
      </c>
      <c r="G1346" s="24"/>
      <c r="H1346" s="24"/>
      <c r="I1346" s="26" t="s">
        <v>854</v>
      </c>
      <c r="J1346" s="26" t="s">
        <v>2204</v>
      </c>
      <c r="K1346" s="34" t="s">
        <v>2219</v>
      </c>
    </row>
    <row r="1347" spans="1:11" ht="15.75" thickBot="1" x14ac:dyDescent="0.3">
      <c r="A1347" s="32" t="s">
        <v>851</v>
      </c>
      <c r="B1347" s="24" t="s">
        <v>325</v>
      </c>
      <c r="C1347" s="26" t="s">
        <v>1215</v>
      </c>
      <c r="D1347" s="26">
        <v>6</v>
      </c>
      <c r="E1347" s="17" t="s">
        <v>2303</v>
      </c>
      <c r="F1347" s="24">
        <v>563</v>
      </c>
      <c r="G1347" s="24"/>
      <c r="H1347" s="24"/>
      <c r="I1347" s="26" t="s">
        <v>854</v>
      </c>
      <c r="J1347" s="26" t="s">
        <v>1419</v>
      </c>
      <c r="K1347" s="34" t="s">
        <v>1420</v>
      </c>
    </row>
    <row r="1348" spans="1:11" ht="15.75" thickBot="1" x14ac:dyDescent="0.3">
      <c r="A1348" s="32" t="s">
        <v>851</v>
      </c>
      <c r="B1348" s="24" t="s">
        <v>325</v>
      </c>
      <c r="C1348" s="26" t="s">
        <v>1215</v>
      </c>
      <c r="D1348" s="26">
        <v>6</v>
      </c>
      <c r="E1348" s="17" t="s">
        <v>2304</v>
      </c>
      <c r="F1348" s="24">
        <v>576</v>
      </c>
      <c r="G1348" s="24"/>
      <c r="H1348" s="24"/>
      <c r="I1348" s="26" t="s">
        <v>854</v>
      </c>
      <c r="J1348" s="26" t="s">
        <v>1419</v>
      </c>
      <c r="K1348" s="34" t="s">
        <v>1420</v>
      </c>
    </row>
    <row r="1349" spans="1:11" ht="15.75" thickBot="1" x14ac:dyDescent="0.3">
      <c r="A1349" s="32" t="s">
        <v>851</v>
      </c>
      <c r="B1349" s="24" t="s">
        <v>325</v>
      </c>
      <c r="C1349" s="26" t="s">
        <v>1215</v>
      </c>
      <c r="D1349" s="26">
        <v>6</v>
      </c>
      <c r="E1349" s="17" t="s">
        <v>2305</v>
      </c>
      <c r="F1349" s="24">
        <v>577</v>
      </c>
      <c r="G1349" s="24"/>
      <c r="H1349" s="24"/>
      <c r="I1349" s="26" t="s">
        <v>854</v>
      </c>
      <c r="J1349" s="26" t="s">
        <v>1419</v>
      </c>
      <c r="K1349" s="34" t="s">
        <v>1420</v>
      </c>
    </row>
    <row r="1350" spans="1:11" ht="15.75" thickBot="1" x14ac:dyDescent="0.3">
      <c r="A1350" s="32" t="s">
        <v>851</v>
      </c>
      <c r="B1350" s="24" t="s">
        <v>325</v>
      </c>
      <c r="C1350" s="26" t="s">
        <v>1215</v>
      </c>
      <c r="D1350" s="26">
        <v>6</v>
      </c>
      <c r="E1350" s="17" t="s">
        <v>2306</v>
      </c>
      <c r="F1350" s="24">
        <v>585</v>
      </c>
      <c r="G1350" s="24"/>
      <c r="H1350" s="24"/>
      <c r="I1350" s="26" t="s">
        <v>854</v>
      </c>
      <c r="J1350" s="26" t="s">
        <v>1419</v>
      </c>
      <c r="K1350" s="34" t="s">
        <v>1420</v>
      </c>
    </row>
    <row r="1351" spans="1:11" ht="15.75" thickBot="1" x14ac:dyDescent="0.3">
      <c r="A1351" s="32" t="s">
        <v>851</v>
      </c>
      <c r="B1351" s="24" t="s">
        <v>325</v>
      </c>
      <c r="C1351" s="26" t="s">
        <v>1215</v>
      </c>
      <c r="D1351" s="26">
        <v>7</v>
      </c>
      <c r="E1351" s="17" t="s">
        <v>2307</v>
      </c>
      <c r="F1351" s="24">
        <v>4366</v>
      </c>
      <c r="G1351" s="24"/>
      <c r="H1351" s="24"/>
      <c r="I1351" s="26" t="s">
        <v>854</v>
      </c>
      <c r="J1351" s="26" t="s">
        <v>1215</v>
      </c>
      <c r="K1351" s="34" t="s">
        <v>1254</v>
      </c>
    </row>
    <row r="1352" spans="1:11" ht="15.75" thickBot="1" x14ac:dyDescent="0.3">
      <c r="A1352" s="32" t="s">
        <v>851</v>
      </c>
      <c r="B1352" s="24" t="s">
        <v>325</v>
      </c>
      <c r="C1352" s="26" t="s">
        <v>1215</v>
      </c>
      <c r="D1352" s="26">
        <v>7</v>
      </c>
      <c r="E1352" s="17" t="s">
        <v>2308</v>
      </c>
      <c r="F1352" s="24">
        <v>567</v>
      </c>
      <c r="G1352" s="24"/>
      <c r="H1352" s="24"/>
      <c r="I1352" s="26" t="s">
        <v>854</v>
      </c>
      <c r="J1352" s="26" t="s">
        <v>1215</v>
      </c>
      <c r="K1352" s="34" t="s">
        <v>1254</v>
      </c>
    </row>
    <row r="1353" spans="1:11" ht="15.75" thickBot="1" x14ac:dyDescent="0.3">
      <c r="A1353" s="32" t="s">
        <v>851</v>
      </c>
      <c r="B1353" s="24" t="s">
        <v>325</v>
      </c>
      <c r="C1353" s="26" t="s">
        <v>1215</v>
      </c>
      <c r="D1353" s="26">
        <v>7</v>
      </c>
      <c r="E1353" s="17" t="s">
        <v>2309</v>
      </c>
      <c r="F1353" s="24">
        <v>4355</v>
      </c>
      <c r="G1353" s="24"/>
      <c r="H1353" s="24"/>
      <c r="I1353" s="26" t="s">
        <v>854</v>
      </c>
      <c r="J1353" s="26" t="s">
        <v>1215</v>
      </c>
      <c r="K1353" s="34" t="s">
        <v>1215</v>
      </c>
    </row>
    <row r="1354" spans="1:11" ht="15.75" thickBot="1" x14ac:dyDescent="0.3">
      <c r="A1354" s="32" t="s">
        <v>851</v>
      </c>
      <c r="B1354" s="24" t="s">
        <v>325</v>
      </c>
      <c r="C1354" s="26" t="s">
        <v>1215</v>
      </c>
      <c r="D1354" s="26">
        <v>7</v>
      </c>
      <c r="E1354" s="17" t="s">
        <v>2310</v>
      </c>
      <c r="F1354" s="24">
        <v>504</v>
      </c>
      <c r="G1354" s="24"/>
      <c r="H1354" s="24"/>
      <c r="I1354" s="26" t="s">
        <v>854</v>
      </c>
      <c r="J1354" s="26" t="s">
        <v>1215</v>
      </c>
      <c r="K1354" s="34" t="s">
        <v>1215</v>
      </c>
    </row>
    <row r="1355" spans="1:11" ht="15.75" thickBot="1" x14ac:dyDescent="0.3">
      <c r="A1355" s="32" t="s">
        <v>851</v>
      </c>
      <c r="B1355" s="24" t="s">
        <v>325</v>
      </c>
      <c r="C1355" s="26" t="s">
        <v>1215</v>
      </c>
      <c r="D1355" s="26">
        <v>7</v>
      </c>
      <c r="E1355" s="17" t="s">
        <v>2311</v>
      </c>
      <c r="F1355" s="24">
        <v>492</v>
      </c>
      <c r="G1355" s="24"/>
      <c r="H1355" s="24"/>
      <c r="I1355" s="26" t="s">
        <v>854</v>
      </c>
      <c r="J1355" s="26" t="s">
        <v>1215</v>
      </c>
      <c r="K1355" s="34" t="s">
        <v>1215</v>
      </c>
    </row>
    <row r="1356" spans="1:11" ht="15.75" thickBot="1" x14ac:dyDescent="0.3">
      <c r="A1356" s="32" t="s">
        <v>851</v>
      </c>
      <c r="B1356" s="24" t="s">
        <v>325</v>
      </c>
      <c r="C1356" s="26" t="s">
        <v>1215</v>
      </c>
      <c r="D1356" s="26">
        <v>7</v>
      </c>
      <c r="E1356" s="17" t="s">
        <v>2312</v>
      </c>
      <c r="F1356" s="24">
        <v>600</v>
      </c>
      <c r="G1356" s="24"/>
      <c r="H1356" s="24"/>
      <c r="I1356" s="26" t="s">
        <v>854</v>
      </c>
      <c r="J1356" s="26" t="s">
        <v>1215</v>
      </c>
      <c r="K1356" s="34" t="s">
        <v>1254</v>
      </c>
    </row>
    <row r="1357" spans="1:11" ht="15.75" thickBot="1" x14ac:dyDescent="0.3">
      <c r="A1357" s="32" t="s">
        <v>851</v>
      </c>
      <c r="B1357" s="24" t="s">
        <v>325</v>
      </c>
      <c r="C1357" s="26" t="s">
        <v>1215</v>
      </c>
      <c r="D1357" s="26">
        <v>7</v>
      </c>
      <c r="E1357" s="17" t="s">
        <v>2313</v>
      </c>
      <c r="F1357" s="24">
        <v>594</v>
      </c>
      <c r="G1357" s="24"/>
      <c r="H1357" s="24"/>
      <c r="I1357" s="26" t="s">
        <v>854</v>
      </c>
      <c r="J1357" s="26" t="s">
        <v>1215</v>
      </c>
      <c r="K1357" s="34" t="s">
        <v>1215</v>
      </c>
    </row>
    <row r="1358" spans="1:11" ht="15.75" thickBot="1" x14ac:dyDescent="0.3">
      <c r="A1358" s="32" t="s">
        <v>851</v>
      </c>
      <c r="B1358" s="24" t="s">
        <v>325</v>
      </c>
      <c r="C1358" s="26" t="s">
        <v>1215</v>
      </c>
      <c r="D1358" s="26">
        <v>7</v>
      </c>
      <c r="E1358" s="17" t="s">
        <v>1677</v>
      </c>
      <c r="F1358" s="24">
        <v>480</v>
      </c>
      <c r="G1358" s="24"/>
      <c r="H1358" s="24"/>
      <c r="I1358" s="26" t="s">
        <v>854</v>
      </c>
      <c r="J1358" s="26" t="s">
        <v>1215</v>
      </c>
      <c r="K1358" s="34" t="s">
        <v>1249</v>
      </c>
    </row>
    <row r="1359" spans="1:11" ht="15.75" thickBot="1" x14ac:dyDescent="0.3">
      <c r="A1359" s="32" t="s">
        <v>851</v>
      </c>
      <c r="B1359" s="24" t="s">
        <v>325</v>
      </c>
      <c r="C1359" s="26" t="s">
        <v>1215</v>
      </c>
      <c r="D1359" s="26">
        <v>7</v>
      </c>
      <c r="E1359" s="17" t="s">
        <v>1677</v>
      </c>
      <c r="F1359" s="24">
        <v>4364</v>
      </c>
      <c r="G1359" s="24"/>
      <c r="H1359" s="24"/>
      <c r="I1359" s="26" t="s">
        <v>854</v>
      </c>
      <c r="J1359" s="26" t="s">
        <v>1215</v>
      </c>
      <c r="K1359" s="34" t="s">
        <v>1249</v>
      </c>
    </row>
    <row r="1360" spans="1:11" ht="15.75" thickBot="1" x14ac:dyDescent="0.3">
      <c r="A1360" s="32" t="s">
        <v>851</v>
      </c>
      <c r="B1360" s="24" t="s">
        <v>325</v>
      </c>
      <c r="C1360" s="26" t="s">
        <v>905</v>
      </c>
      <c r="D1360" s="26">
        <v>1</v>
      </c>
      <c r="E1360" s="17" t="s">
        <v>2314</v>
      </c>
      <c r="F1360" s="24">
        <v>5867</v>
      </c>
      <c r="G1360" s="24"/>
      <c r="H1360" s="24"/>
      <c r="I1360" s="26" t="s">
        <v>859</v>
      </c>
      <c r="J1360" s="26" t="s">
        <v>878</v>
      </c>
      <c r="K1360" s="34" t="s">
        <v>878</v>
      </c>
    </row>
    <row r="1361" spans="1:11" ht="15.75" thickBot="1" x14ac:dyDescent="0.3">
      <c r="A1361" s="32" t="s">
        <v>851</v>
      </c>
      <c r="B1361" s="24" t="s">
        <v>325</v>
      </c>
      <c r="C1361" s="26" t="s">
        <v>905</v>
      </c>
      <c r="D1361" s="26">
        <v>1</v>
      </c>
      <c r="E1361" s="17" t="s">
        <v>2032</v>
      </c>
      <c r="F1361" s="24">
        <v>843</v>
      </c>
      <c r="G1361" s="24"/>
      <c r="H1361" s="24"/>
      <c r="I1361" s="26" t="s">
        <v>859</v>
      </c>
      <c r="J1361" s="26" t="s">
        <v>878</v>
      </c>
      <c r="K1361" s="34" t="s">
        <v>878</v>
      </c>
    </row>
    <row r="1362" spans="1:11" ht="15.75" thickBot="1" x14ac:dyDescent="0.3">
      <c r="A1362" s="32" t="s">
        <v>851</v>
      </c>
      <c r="B1362" s="24" t="s">
        <v>325</v>
      </c>
      <c r="C1362" s="26" t="s">
        <v>905</v>
      </c>
      <c r="D1362" s="26">
        <v>1</v>
      </c>
      <c r="E1362" s="17" t="s">
        <v>1500</v>
      </c>
      <c r="F1362" s="24">
        <v>762</v>
      </c>
      <c r="G1362" s="24"/>
      <c r="H1362" s="24"/>
      <c r="I1362" s="26" t="s">
        <v>859</v>
      </c>
      <c r="J1362" s="26" t="s">
        <v>878</v>
      </c>
      <c r="K1362" s="34" t="s">
        <v>878</v>
      </c>
    </row>
    <row r="1363" spans="1:11" ht="15.75" thickBot="1" x14ac:dyDescent="0.3">
      <c r="A1363" s="32" t="s">
        <v>851</v>
      </c>
      <c r="B1363" s="24" t="s">
        <v>325</v>
      </c>
      <c r="C1363" s="26" t="s">
        <v>905</v>
      </c>
      <c r="D1363" s="26">
        <v>1</v>
      </c>
      <c r="E1363" s="17" t="s">
        <v>2315</v>
      </c>
      <c r="F1363" s="24">
        <v>860</v>
      </c>
      <c r="G1363" s="24"/>
      <c r="H1363" s="24"/>
      <c r="I1363" s="26" t="s">
        <v>859</v>
      </c>
      <c r="J1363" s="26" t="s">
        <v>878</v>
      </c>
      <c r="K1363" s="34" t="s">
        <v>878</v>
      </c>
    </row>
    <row r="1364" spans="1:11" ht="15.75" thickBot="1" x14ac:dyDescent="0.3">
      <c r="A1364" s="32" t="s">
        <v>851</v>
      </c>
      <c r="B1364" s="24" t="s">
        <v>325</v>
      </c>
      <c r="C1364" s="26" t="s">
        <v>905</v>
      </c>
      <c r="D1364" s="26">
        <v>1</v>
      </c>
      <c r="E1364" s="17" t="s">
        <v>2316</v>
      </c>
      <c r="F1364" s="24">
        <v>876</v>
      </c>
      <c r="G1364" s="24"/>
      <c r="H1364" s="24"/>
      <c r="I1364" s="26" t="s">
        <v>859</v>
      </c>
      <c r="J1364" s="26" t="s">
        <v>878</v>
      </c>
      <c r="K1364" s="34" t="s">
        <v>878</v>
      </c>
    </row>
    <row r="1365" spans="1:11" ht="15.75" thickBot="1" x14ac:dyDescent="0.3">
      <c r="A1365" s="32" t="s">
        <v>851</v>
      </c>
      <c r="B1365" s="24" t="s">
        <v>325</v>
      </c>
      <c r="C1365" s="26" t="s">
        <v>905</v>
      </c>
      <c r="D1365" s="26">
        <v>1</v>
      </c>
      <c r="E1365" s="17" t="s">
        <v>2317</v>
      </c>
      <c r="F1365" s="24">
        <v>741</v>
      </c>
      <c r="G1365" s="24"/>
      <c r="H1365" s="24"/>
      <c r="I1365" s="26" t="s">
        <v>859</v>
      </c>
      <c r="J1365" s="26" t="s">
        <v>878</v>
      </c>
      <c r="K1365" s="34" t="s">
        <v>878</v>
      </c>
    </row>
    <row r="1366" spans="1:11" ht="15.75" thickBot="1" x14ac:dyDescent="0.3">
      <c r="A1366" s="32" t="s">
        <v>851</v>
      </c>
      <c r="B1366" s="24" t="s">
        <v>325</v>
      </c>
      <c r="C1366" s="26" t="s">
        <v>905</v>
      </c>
      <c r="D1366" s="26">
        <v>1</v>
      </c>
      <c r="E1366" s="17" t="s">
        <v>2318</v>
      </c>
      <c r="F1366" s="24">
        <v>954</v>
      </c>
      <c r="G1366" s="24"/>
      <c r="H1366" s="24"/>
      <c r="I1366" s="26" t="s">
        <v>859</v>
      </c>
      <c r="J1366" s="26" t="s">
        <v>878</v>
      </c>
      <c r="K1366" s="34" t="s">
        <v>878</v>
      </c>
    </row>
    <row r="1367" spans="1:11" ht="15.75" thickBot="1" x14ac:dyDescent="0.3">
      <c r="A1367" s="32" t="s">
        <v>851</v>
      </c>
      <c r="B1367" s="24" t="s">
        <v>325</v>
      </c>
      <c r="C1367" s="26" t="s">
        <v>905</v>
      </c>
      <c r="D1367" s="26">
        <v>1</v>
      </c>
      <c r="E1367" s="17" t="s">
        <v>2319</v>
      </c>
      <c r="F1367" s="24">
        <v>853</v>
      </c>
      <c r="G1367" s="24"/>
      <c r="H1367" s="24"/>
      <c r="I1367" s="26" t="s">
        <v>859</v>
      </c>
      <c r="J1367" s="26" t="s">
        <v>878</v>
      </c>
      <c r="K1367" s="34" t="s">
        <v>878</v>
      </c>
    </row>
    <row r="1368" spans="1:11" ht="15.75" thickBot="1" x14ac:dyDescent="0.3">
      <c r="A1368" s="32" t="s">
        <v>851</v>
      </c>
      <c r="B1368" s="24" t="s">
        <v>325</v>
      </c>
      <c r="C1368" s="26" t="s">
        <v>905</v>
      </c>
      <c r="D1368" s="26">
        <v>1</v>
      </c>
      <c r="E1368" s="17" t="s">
        <v>1739</v>
      </c>
      <c r="F1368" s="24">
        <v>925</v>
      </c>
      <c r="G1368" s="24"/>
      <c r="H1368" s="24"/>
      <c r="I1368" s="26" t="s">
        <v>859</v>
      </c>
      <c r="J1368" s="26" t="s">
        <v>878</v>
      </c>
      <c r="K1368" s="34" t="s">
        <v>878</v>
      </c>
    </row>
    <row r="1369" spans="1:11" ht="15.75" thickBot="1" x14ac:dyDescent="0.3">
      <c r="A1369" s="32" t="s">
        <v>851</v>
      </c>
      <c r="B1369" s="24" t="s">
        <v>325</v>
      </c>
      <c r="C1369" s="26" t="s">
        <v>905</v>
      </c>
      <c r="D1369" s="26">
        <v>1</v>
      </c>
      <c r="E1369" s="17" t="s">
        <v>2320</v>
      </c>
      <c r="F1369" s="24">
        <v>934</v>
      </c>
      <c r="G1369" s="24"/>
      <c r="H1369" s="24"/>
      <c r="I1369" s="26" t="s">
        <v>859</v>
      </c>
      <c r="J1369" s="26" t="s">
        <v>878</v>
      </c>
      <c r="K1369" s="34" t="s">
        <v>878</v>
      </c>
    </row>
    <row r="1370" spans="1:11" ht="15.75" thickBot="1" x14ac:dyDescent="0.3">
      <c r="A1370" s="32" t="s">
        <v>851</v>
      </c>
      <c r="B1370" s="24" t="s">
        <v>325</v>
      </c>
      <c r="C1370" s="26" t="s">
        <v>905</v>
      </c>
      <c r="D1370" s="26">
        <v>1</v>
      </c>
      <c r="E1370" s="17" t="s">
        <v>2321</v>
      </c>
      <c r="F1370" s="24">
        <v>4406</v>
      </c>
      <c r="G1370" s="24"/>
      <c r="H1370" s="24"/>
      <c r="I1370" s="26" t="s">
        <v>859</v>
      </c>
      <c r="J1370" s="26" t="s">
        <v>878</v>
      </c>
      <c r="K1370" s="34" t="s">
        <v>878</v>
      </c>
    </row>
    <row r="1371" spans="1:11" ht="15.75" thickBot="1" x14ac:dyDescent="0.3">
      <c r="A1371" s="32" t="s">
        <v>851</v>
      </c>
      <c r="B1371" s="24" t="s">
        <v>325</v>
      </c>
      <c r="C1371" s="26" t="s">
        <v>905</v>
      </c>
      <c r="D1371" s="26">
        <v>1</v>
      </c>
      <c r="E1371" s="17" t="s">
        <v>2322</v>
      </c>
      <c r="F1371" s="24">
        <v>1035</v>
      </c>
      <c r="G1371" s="24"/>
      <c r="H1371" s="24"/>
      <c r="I1371" s="26" t="s">
        <v>859</v>
      </c>
      <c r="J1371" s="26" t="s">
        <v>878</v>
      </c>
      <c r="K1371" s="34" t="s">
        <v>878</v>
      </c>
    </row>
    <row r="1372" spans="1:11" ht="15.75" thickBot="1" x14ac:dyDescent="0.3">
      <c r="A1372" s="32" t="s">
        <v>851</v>
      </c>
      <c r="B1372" s="24" t="s">
        <v>325</v>
      </c>
      <c r="C1372" s="26" t="s">
        <v>905</v>
      </c>
      <c r="D1372" s="26">
        <v>1</v>
      </c>
      <c r="E1372" s="17" t="s">
        <v>2323</v>
      </c>
      <c r="F1372" s="24">
        <v>974</v>
      </c>
      <c r="G1372" s="24"/>
      <c r="H1372" s="24"/>
      <c r="I1372" s="26" t="s">
        <v>859</v>
      </c>
      <c r="J1372" s="26" t="s">
        <v>878</v>
      </c>
      <c r="K1372" s="34" t="s">
        <v>878</v>
      </c>
    </row>
    <row r="1373" spans="1:11" ht="15.75" thickBot="1" x14ac:dyDescent="0.3">
      <c r="A1373" s="32" t="s">
        <v>851</v>
      </c>
      <c r="B1373" s="24" t="s">
        <v>325</v>
      </c>
      <c r="C1373" s="26" t="s">
        <v>905</v>
      </c>
      <c r="D1373" s="26">
        <v>1</v>
      </c>
      <c r="E1373" s="17" t="s">
        <v>2138</v>
      </c>
      <c r="F1373" s="24">
        <v>779</v>
      </c>
      <c r="G1373" s="24"/>
      <c r="H1373" s="24"/>
      <c r="I1373" s="26" t="s">
        <v>859</v>
      </c>
      <c r="J1373" s="26" t="s">
        <v>878</v>
      </c>
      <c r="K1373" s="34" t="s">
        <v>878</v>
      </c>
    </row>
    <row r="1374" spans="1:11" ht="15.75" thickBot="1" x14ac:dyDescent="0.3">
      <c r="A1374" s="32" t="s">
        <v>851</v>
      </c>
      <c r="B1374" s="24" t="s">
        <v>325</v>
      </c>
      <c r="C1374" s="26" t="s">
        <v>905</v>
      </c>
      <c r="D1374" s="26">
        <v>1</v>
      </c>
      <c r="E1374" s="17" t="s">
        <v>2324</v>
      </c>
      <c r="F1374" s="24">
        <v>993</v>
      </c>
      <c r="G1374" s="24"/>
      <c r="H1374" s="24"/>
      <c r="I1374" s="26" t="s">
        <v>859</v>
      </c>
      <c r="J1374" s="26" t="s">
        <v>878</v>
      </c>
      <c r="K1374" s="34" t="s">
        <v>878</v>
      </c>
    </row>
    <row r="1375" spans="1:11" ht="15.75" thickBot="1" x14ac:dyDescent="0.3">
      <c r="A1375" s="32" t="s">
        <v>851</v>
      </c>
      <c r="B1375" s="24" t="s">
        <v>325</v>
      </c>
      <c r="C1375" s="26" t="s">
        <v>905</v>
      </c>
      <c r="D1375" s="26">
        <v>1</v>
      </c>
      <c r="E1375" s="17" t="s">
        <v>2324</v>
      </c>
      <c r="F1375" s="24">
        <v>4419</v>
      </c>
      <c r="G1375" s="24"/>
      <c r="H1375" s="24"/>
      <c r="I1375" s="26" t="s">
        <v>859</v>
      </c>
      <c r="J1375" s="26" t="s">
        <v>878</v>
      </c>
      <c r="K1375" s="34" t="s">
        <v>878</v>
      </c>
    </row>
    <row r="1376" spans="1:11" ht="15.75" thickBot="1" x14ac:dyDescent="0.3">
      <c r="A1376" s="32" t="s">
        <v>851</v>
      </c>
      <c r="B1376" s="24" t="s">
        <v>325</v>
      </c>
      <c r="C1376" s="26" t="s">
        <v>905</v>
      </c>
      <c r="D1376" s="26">
        <v>1</v>
      </c>
      <c r="E1376" s="17" t="s">
        <v>2325</v>
      </c>
      <c r="F1376" s="24">
        <v>5678</v>
      </c>
      <c r="G1376" s="24"/>
      <c r="H1376" s="24"/>
      <c r="I1376" s="26" t="s">
        <v>859</v>
      </c>
      <c r="J1376" s="26" t="s">
        <v>878</v>
      </c>
      <c r="K1376" s="34" t="s">
        <v>878</v>
      </c>
    </row>
    <row r="1377" spans="1:11" ht="15.75" thickBot="1" x14ac:dyDescent="0.3">
      <c r="A1377" s="32" t="s">
        <v>851</v>
      </c>
      <c r="B1377" s="24" t="s">
        <v>325</v>
      </c>
      <c r="C1377" s="26" t="s">
        <v>905</v>
      </c>
      <c r="D1377" s="26">
        <v>2</v>
      </c>
      <c r="E1377" s="17" t="s">
        <v>2326</v>
      </c>
      <c r="F1377" s="24">
        <v>1041</v>
      </c>
      <c r="G1377" s="24"/>
      <c r="H1377" s="24"/>
      <c r="I1377" s="26" t="s">
        <v>859</v>
      </c>
      <c r="J1377" s="26" t="s">
        <v>878</v>
      </c>
      <c r="K1377" s="34" t="s">
        <v>2327</v>
      </c>
    </row>
    <row r="1378" spans="1:11" ht="15.75" thickBot="1" x14ac:dyDescent="0.3">
      <c r="A1378" s="32" t="s">
        <v>851</v>
      </c>
      <c r="B1378" s="24" t="s">
        <v>325</v>
      </c>
      <c r="C1378" s="26" t="s">
        <v>905</v>
      </c>
      <c r="D1378" s="26">
        <v>2</v>
      </c>
      <c r="E1378" s="17" t="s">
        <v>2328</v>
      </c>
      <c r="F1378" s="24">
        <v>785</v>
      </c>
      <c r="G1378" s="24"/>
      <c r="H1378" s="24"/>
      <c r="I1378" s="26" t="s">
        <v>859</v>
      </c>
      <c r="J1378" s="26" t="s">
        <v>878</v>
      </c>
      <c r="K1378" s="34" t="s">
        <v>911</v>
      </c>
    </row>
    <row r="1379" spans="1:11" ht="15.75" thickBot="1" x14ac:dyDescent="0.3">
      <c r="A1379" s="32" t="s">
        <v>851</v>
      </c>
      <c r="B1379" s="24" t="s">
        <v>325</v>
      </c>
      <c r="C1379" s="26" t="s">
        <v>905</v>
      </c>
      <c r="D1379" s="26">
        <v>2</v>
      </c>
      <c r="E1379" s="17" t="s">
        <v>2329</v>
      </c>
      <c r="F1379" s="24">
        <v>814</v>
      </c>
      <c r="G1379" s="24"/>
      <c r="H1379" s="24"/>
      <c r="I1379" s="26" t="s">
        <v>859</v>
      </c>
      <c r="J1379" s="26" t="s">
        <v>878</v>
      </c>
      <c r="K1379" s="34" t="s">
        <v>2327</v>
      </c>
    </row>
    <row r="1380" spans="1:11" ht="15.75" thickBot="1" x14ac:dyDescent="0.3">
      <c r="A1380" s="32" t="s">
        <v>851</v>
      </c>
      <c r="B1380" s="24" t="s">
        <v>325</v>
      </c>
      <c r="C1380" s="26" t="s">
        <v>905</v>
      </c>
      <c r="D1380" s="26">
        <v>2</v>
      </c>
      <c r="E1380" s="17" t="s">
        <v>2330</v>
      </c>
      <c r="F1380" s="24">
        <v>817</v>
      </c>
      <c r="G1380" s="24"/>
      <c r="H1380" s="24"/>
      <c r="I1380" s="26" t="s">
        <v>859</v>
      </c>
      <c r="J1380" s="26" t="s">
        <v>878</v>
      </c>
      <c r="K1380" s="34" t="s">
        <v>2327</v>
      </c>
    </row>
    <row r="1381" spans="1:11" ht="15.75" thickBot="1" x14ac:dyDescent="0.3">
      <c r="A1381" s="32" t="s">
        <v>851</v>
      </c>
      <c r="B1381" s="24" t="s">
        <v>325</v>
      </c>
      <c r="C1381" s="26" t="s">
        <v>905</v>
      </c>
      <c r="D1381" s="26">
        <v>2</v>
      </c>
      <c r="E1381" s="17" t="s">
        <v>2331</v>
      </c>
      <c r="F1381" s="24">
        <v>1061</v>
      </c>
      <c r="G1381" s="24"/>
      <c r="H1381" s="24"/>
      <c r="I1381" s="26" t="s">
        <v>859</v>
      </c>
      <c r="J1381" s="26" t="s">
        <v>878</v>
      </c>
      <c r="K1381" s="34" t="s">
        <v>2327</v>
      </c>
    </row>
    <row r="1382" spans="1:11" ht="15.75" thickBot="1" x14ac:dyDescent="0.3">
      <c r="A1382" s="32" t="s">
        <v>851</v>
      </c>
      <c r="B1382" s="24" t="s">
        <v>325</v>
      </c>
      <c r="C1382" s="26" t="s">
        <v>905</v>
      </c>
      <c r="D1382" s="26">
        <v>2</v>
      </c>
      <c r="E1382" s="17" t="s">
        <v>2332</v>
      </c>
      <c r="F1382" s="24">
        <v>846</v>
      </c>
      <c r="G1382" s="24"/>
      <c r="H1382" s="24"/>
      <c r="I1382" s="26" t="s">
        <v>859</v>
      </c>
      <c r="J1382" s="26" t="s">
        <v>878</v>
      </c>
      <c r="K1382" s="34" t="s">
        <v>2327</v>
      </c>
    </row>
    <row r="1383" spans="1:11" ht="15.75" thickBot="1" x14ac:dyDescent="0.3">
      <c r="A1383" s="32" t="s">
        <v>851</v>
      </c>
      <c r="B1383" s="24" t="s">
        <v>325</v>
      </c>
      <c r="C1383" s="26" t="s">
        <v>905</v>
      </c>
      <c r="D1383" s="26">
        <v>2</v>
      </c>
      <c r="E1383" s="17" t="s">
        <v>2333</v>
      </c>
      <c r="F1383" s="24">
        <v>850</v>
      </c>
      <c r="G1383" s="24"/>
      <c r="H1383" s="24"/>
      <c r="I1383" s="26" t="s">
        <v>859</v>
      </c>
      <c r="J1383" s="26" t="s">
        <v>878</v>
      </c>
      <c r="K1383" s="34" t="s">
        <v>911</v>
      </c>
    </row>
    <row r="1384" spans="1:11" ht="15.75" thickBot="1" x14ac:dyDescent="0.3">
      <c r="A1384" s="32" t="s">
        <v>851</v>
      </c>
      <c r="B1384" s="24" t="s">
        <v>325</v>
      </c>
      <c r="C1384" s="26" t="s">
        <v>905</v>
      </c>
      <c r="D1384" s="26">
        <v>2</v>
      </c>
      <c r="E1384" s="17" t="s">
        <v>1518</v>
      </c>
      <c r="F1384" s="24">
        <v>855</v>
      </c>
      <c r="G1384" s="24"/>
      <c r="H1384" s="24"/>
      <c r="I1384" s="26" t="s">
        <v>859</v>
      </c>
      <c r="J1384" s="26" t="s">
        <v>878</v>
      </c>
      <c r="K1384" s="34" t="s">
        <v>911</v>
      </c>
    </row>
    <row r="1385" spans="1:11" ht="15.75" thickBot="1" x14ac:dyDescent="0.3">
      <c r="A1385" s="32" t="s">
        <v>851</v>
      </c>
      <c r="B1385" s="24" t="s">
        <v>325</v>
      </c>
      <c r="C1385" s="26" t="s">
        <v>905</v>
      </c>
      <c r="D1385" s="26">
        <v>2</v>
      </c>
      <c r="E1385" s="17" t="s">
        <v>2334</v>
      </c>
      <c r="F1385" s="24">
        <v>752</v>
      </c>
      <c r="G1385" s="24"/>
      <c r="H1385" s="24"/>
      <c r="I1385" s="26" t="s">
        <v>859</v>
      </c>
      <c r="J1385" s="26" t="s">
        <v>878</v>
      </c>
      <c r="K1385" s="34" t="s">
        <v>911</v>
      </c>
    </row>
    <row r="1386" spans="1:11" ht="15.75" thickBot="1" x14ac:dyDescent="0.3">
      <c r="A1386" s="32" t="s">
        <v>851</v>
      </c>
      <c r="B1386" s="24" t="s">
        <v>325</v>
      </c>
      <c r="C1386" s="26" t="s">
        <v>905</v>
      </c>
      <c r="D1386" s="26">
        <v>2</v>
      </c>
      <c r="E1386" s="17" t="s">
        <v>2017</v>
      </c>
      <c r="F1386" s="24">
        <v>897</v>
      </c>
      <c r="G1386" s="24"/>
      <c r="H1386" s="24"/>
      <c r="I1386" s="26" t="s">
        <v>859</v>
      </c>
      <c r="J1386" s="26" t="s">
        <v>878</v>
      </c>
      <c r="K1386" s="34" t="s">
        <v>911</v>
      </c>
    </row>
    <row r="1387" spans="1:11" ht="15.75" thickBot="1" x14ac:dyDescent="0.3">
      <c r="A1387" s="32" t="s">
        <v>851</v>
      </c>
      <c r="B1387" s="24" t="s">
        <v>325</v>
      </c>
      <c r="C1387" s="26" t="s">
        <v>905</v>
      </c>
      <c r="D1387" s="26">
        <v>2</v>
      </c>
      <c r="E1387" s="17" t="s">
        <v>2335</v>
      </c>
      <c r="F1387" s="24">
        <v>1038</v>
      </c>
      <c r="G1387" s="24"/>
      <c r="H1387" s="24"/>
      <c r="I1387" s="26" t="s">
        <v>859</v>
      </c>
      <c r="J1387" s="26" t="s">
        <v>878</v>
      </c>
      <c r="K1387" s="34" t="s">
        <v>2327</v>
      </c>
    </row>
    <row r="1388" spans="1:11" ht="15.75" thickBot="1" x14ac:dyDescent="0.3">
      <c r="A1388" s="32" t="s">
        <v>851</v>
      </c>
      <c r="B1388" s="24" t="s">
        <v>325</v>
      </c>
      <c r="C1388" s="26" t="s">
        <v>905</v>
      </c>
      <c r="D1388" s="26">
        <v>2</v>
      </c>
      <c r="E1388" s="17" t="s">
        <v>2336</v>
      </c>
      <c r="F1388" s="24">
        <v>777</v>
      </c>
      <c r="G1388" s="24"/>
      <c r="H1388" s="24"/>
      <c r="I1388" s="26" t="s">
        <v>859</v>
      </c>
      <c r="J1388" s="26" t="s">
        <v>878</v>
      </c>
      <c r="K1388" s="34" t="s">
        <v>911</v>
      </c>
    </row>
    <row r="1389" spans="1:11" ht="15.75" thickBot="1" x14ac:dyDescent="0.3">
      <c r="A1389" s="32" t="s">
        <v>851</v>
      </c>
      <c r="B1389" s="24" t="s">
        <v>325</v>
      </c>
      <c r="C1389" s="26" t="s">
        <v>905</v>
      </c>
      <c r="D1389" s="26">
        <v>2</v>
      </c>
      <c r="E1389" s="17" t="s">
        <v>2337</v>
      </c>
      <c r="F1389" s="24">
        <v>6665</v>
      </c>
      <c r="G1389" s="24"/>
      <c r="H1389" s="24"/>
      <c r="I1389" s="26" t="s">
        <v>859</v>
      </c>
      <c r="J1389" s="26" t="s">
        <v>878</v>
      </c>
      <c r="K1389" s="34" t="s">
        <v>2327</v>
      </c>
    </row>
    <row r="1390" spans="1:11" ht="15.75" thickBot="1" x14ac:dyDescent="0.3">
      <c r="A1390" s="32" t="s">
        <v>851</v>
      </c>
      <c r="B1390" s="24" t="s">
        <v>325</v>
      </c>
      <c r="C1390" s="26" t="s">
        <v>905</v>
      </c>
      <c r="D1390" s="26">
        <v>2</v>
      </c>
      <c r="E1390" s="17" t="s">
        <v>2338</v>
      </c>
      <c r="F1390" s="24">
        <v>944</v>
      </c>
      <c r="G1390" s="24"/>
      <c r="H1390" s="24"/>
      <c r="I1390" s="26" t="s">
        <v>859</v>
      </c>
      <c r="J1390" s="26" t="s">
        <v>878</v>
      </c>
      <c r="K1390" s="34" t="s">
        <v>2327</v>
      </c>
    </row>
    <row r="1391" spans="1:11" ht="15.75" thickBot="1" x14ac:dyDescent="0.3">
      <c r="A1391" s="32" t="s">
        <v>851</v>
      </c>
      <c r="B1391" s="24" t="s">
        <v>325</v>
      </c>
      <c r="C1391" s="26" t="s">
        <v>905</v>
      </c>
      <c r="D1391" s="26">
        <v>2</v>
      </c>
      <c r="E1391" s="17" t="s">
        <v>2339</v>
      </c>
      <c r="F1391" s="24">
        <v>983</v>
      </c>
      <c r="G1391" s="24"/>
      <c r="H1391" s="24"/>
      <c r="I1391" s="26" t="s">
        <v>859</v>
      </c>
      <c r="J1391" s="26" t="s">
        <v>878</v>
      </c>
      <c r="K1391" s="34" t="s">
        <v>911</v>
      </c>
    </row>
    <row r="1392" spans="1:11" ht="15.75" thickBot="1" x14ac:dyDescent="0.3">
      <c r="A1392" s="32" t="s">
        <v>851</v>
      </c>
      <c r="B1392" s="24" t="s">
        <v>325</v>
      </c>
      <c r="C1392" s="26" t="s">
        <v>905</v>
      </c>
      <c r="D1392" s="26">
        <v>2</v>
      </c>
      <c r="E1392" s="17" t="s">
        <v>916</v>
      </c>
      <c r="F1392" s="24">
        <v>760</v>
      </c>
      <c r="G1392" s="24"/>
      <c r="H1392" s="24"/>
      <c r="I1392" s="26" t="s">
        <v>859</v>
      </c>
      <c r="J1392" s="26" t="s">
        <v>878</v>
      </c>
      <c r="K1392" s="34" t="s">
        <v>911</v>
      </c>
    </row>
    <row r="1393" spans="1:11" ht="15.75" thickBot="1" x14ac:dyDescent="0.3">
      <c r="A1393" s="32" t="s">
        <v>851</v>
      </c>
      <c r="B1393" s="24" t="s">
        <v>325</v>
      </c>
      <c r="C1393" s="26" t="s">
        <v>905</v>
      </c>
      <c r="D1393" s="26">
        <v>2</v>
      </c>
      <c r="E1393" s="17" t="s">
        <v>1413</v>
      </c>
      <c r="F1393" s="24">
        <v>999</v>
      </c>
      <c r="G1393" s="24"/>
      <c r="H1393" s="24"/>
      <c r="I1393" s="26" t="s">
        <v>859</v>
      </c>
      <c r="J1393" s="26" t="s">
        <v>878</v>
      </c>
      <c r="K1393" s="34" t="s">
        <v>911</v>
      </c>
    </row>
    <row r="1394" spans="1:11" ht="15.75" thickBot="1" x14ac:dyDescent="0.3">
      <c r="A1394" s="32" t="s">
        <v>851</v>
      </c>
      <c r="B1394" s="24" t="s">
        <v>325</v>
      </c>
      <c r="C1394" s="26" t="s">
        <v>905</v>
      </c>
      <c r="D1394" s="26">
        <v>2</v>
      </c>
      <c r="E1394" s="17" t="s">
        <v>2340</v>
      </c>
      <c r="F1394" s="24">
        <v>1001</v>
      </c>
      <c r="G1394" s="24"/>
      <c r="H1394" s="24"/>
      <c r="I1394" s="26" t="s">
        <v>859</v>
      </c>
      <c r="J1394" s="26" t="s">
        <v>878</v>
      </c>
      <c r="K1394" s="34" t="s">
        <v>911</v>
      </c>
    </row>
    <row r="1395" spans="1:11" ht="15.75" thickBot="1" x14ac:dyDescent="0.3">
      <c r="A1395" s="32" t="s">
        <v>851</v>
      </c>
      <c r="B1395" s="24" t="s">
        <v>325</v>
      </c>
      <c r="C1395" s="26" t="s">
        <v>905</v>
      </c>
      <c r="D1395" s="26">
        <v>2</v>
      </c>
      <c r="E1395" s="17" t="s">
        <v>2341</v>
      </c>
      <c r="F1395" s="24">
        <v>731</v>
      </c>
      <c r="G1395" s="24"/>
      <c r="H1395" s="24"/>
      <c r="I1395" s="26" t="s">
        <v>859</v>
      </c>
      <c r="J1395" s="26" t="s">
        <v>878</v>
      </c>
      <c r="K1395" s="34" t="s">
        <v>2327</v>
      </c>
    </row>
    <row r="1396" spans="1:11" ht="15.75" thickBot="1" x14ac:dyDescent="0.3">
      <c r="A1396" s="32" t="s">
        <v>851</v>
      </c>
      <c r="B1396" s="24" t="s">
        <v>325</v>
      </c>
      <c r="C1396" s="26" t="s">
        <v>905</v>
      </c>
      <c r="D1396" s="26">
        <v>2</v>
      </c>
      <c r="E1396" s="17" t="s">
        <v>2342</v>
      </c>
      <c r="F1396" s="24">
        <v>6098</v>
      </c>
      <c r="G1396" s="24"/>
      <c r="H1396" s="24"/>
      <c r="I1396" s="26" t="s">
        <v>859</v>
      </c>
      <c r="J1396" s="26" t="s">
        <v>878</v>
      </c>
      <c r="K1396" s="34" t="s">
        <v>2327</v>
      </c>
    </row>
    <row r="1397" spans="1:11" ht="15.75" thickBot="1" x14ac:dyDescent="0.3">
      <c r="A1397" s="32" t="s">
        <v>851</v>
      </c>
      <c r="B1397" s="24" t="s">
        <v>325</v>
      </c>
      <c r="C1397" s="26" t="s">
        <v>905</v>
      </c>
      <c r="D1397" s="26">
        <v>2</v>
      </c>
      <c r="E1397" s="17" t="s">
        <v>2343</v>
      </c>
      <c r="F1397" s="24">
        <v>1022</v>
      </c>
      <c r="G1397" s="24"/>
      <c r="H1397" s="24"/>
      <c r="I1397" s="26" t="s">
        <v>859</v>
      </c>
      <c r="J1397" s="26" t="s">
        <v>878</v>
      </c>
      <c r="K1397" s="34" t="s">
        <v>2327</v>
      </c>
    </row>
    <row r="1398" spans="1:11" ht="15.75" thickBot="1" x14ac:dyDescent="0.3">
      <c r="A1398" s="32" t="s">
        <v>851</v>
      </c>
      <c r="B1398" s="24" t="s">
        <v>325</v>
      </c>
      <c r="C1398" s="26" t="s">
        <v>905</v>
      </c>
      <c r="D1398" s="26">
        <v>3</v>
      </c>
      <c r="E1398" s="17" t="s">
        <v>2344</v>
      </c>
      <c r="F1398" s="24">
        <v>4941</v>
      </c>
      <c r="G1398" s="24"/>
      <c r="H1398" s="24"/>
      <c r="I1398" s="26" t="s">
        <v>859</v>
      </c>
      <c r="J1398" s="26" t="s">
        <v>878</v>
      </c>
      <c r="K1398" s="34" t="s">
        <v>907</v>
      </c>
    </row>
    <row r="1399" spans="1:11" ht="15.75" thickBot="1" x14ac:dyDescent="0.3">
      <c r="A1399" s="32" t="s">
        <v>851</v>
      </c>
      <c r="B1399" s="24" t="s">
        <v>325</v>
      </c>
      <c r="C1399" s="26" t="s">
        <v>905</v>
      </c>
      <c r="D1399" s="26">
        <v>3</v>
      </c>
      <c r="E1399" s="17" t="s">
        <v>2345</v>
      </c>
      <c r="F1399" s="24">
        <v>806</v>
      </c>
      <c r="G1399" s="24"/>
      <c r="H1399" s="24"/>
      <c r="I1399" s="26" t="s">
        <v>859</v>
      </c>
      <c r="J1399" s="26" t="s">
        <v>878</v>
      </c>
      <c r="K1399" s="34" t="s">
        <v>879</v>
      </c>
    </row>
    <row r="1400" spans="1:11" ht="15.75" thickBot="1" x14ac:dyDescent="0.3">
      <c r="A1400" s="32" t="s">
        <v>851</v>
      </c>
      <c r="B1400" s="24" t="s">
        <v>325</v>
      </c>
      <c r="C1400" s="26" t="s">
        <v>905</v>
      </c>
      <c r="D1400" s="26">
        <v>3</v>
      </c>
      <c r="E1400" s="17" t="s">
        <v>2346</v>
      </c>
      <c r="F1400" s="24">
        <v>1023</v>
      </c>
      <c r="G1400" s="24"/>
      <c r="H1400" s="24"/>
      <c r="I1400" s="26" t="s">
        <v>859</v>
      </c>
      <c r="J1400" s="26" t="s">
        <v>878</v>
      </c>
      <c r="K1400" s="34" t="s">
        <v>907</v>
      </c>
    </row>
    <row r="1401" spans="1:11" ht="15.75" thickBot="1" x14ac:dyDescent="0.3">
      <c r="A1401" s="32" t="s">
        <v>851</v>
      </c>
      <c r="B1401" s="24" t="s">
        <v>325</v>
      </c>
      <c r="C1401" s="26" t="s">
        <v>905</v>
      </c>
      <c r="D1401" s="26">
        <v>3</v>
      </c>
      <c r="E1401" s="17" t="s">
        <v>2347</v>
      </c>
      <c r="F1401" s="24">
        <v>1030</v>
      </c>
      <c r="G1401" s="24"/>
      <c r="H1401" s="24"/>
      <c r="I1401" s="26" t="s">
        <v>859</v>
      </c>
      <c r="J1401" s="26" t="s">
        <v>878</v>
      </c>
      <c r="K1401" s="34" t="s">
        <v>907</v>
      </c>
    </row>
    <row r="1402" spans="1:11" ht="15.75" thickBot="1" x14ac:dyDescent="0.3">
      <c r="A1402" s="32" t="s">
        <v>851</v>
      </c>
      <c r="B1402" s="24" t="s">
        <v>325</v>
      </c>
      <c r="C1402" s="26" t="s">
        <v>905</v>
      </c>
      <c r="D1402" s="26">
        <v>3</v>
      </c>
      <c r="E1402" s="17" t="s">
        <v>2348</v>
      </c>
      <c r="F1402" s="24">
        <v>1055</v>
      </c>
      <c r="G1402" s="24"/>
      <c r="H1402" s="24"/>
      <c r="I1402" s="26" t="s">
        <v>859</v>
      </c>
      <c r="J1402" s="26" t="s">
        <v>878</v>
      </c>
      <c r="K1402" s="34" t="s">
        <v>879</v>
      </c>
    </row>
    <row r="1403" spans="1:11" ht="15.75" thickBot="1" x14ac:dyDescent="0.3">
      <c r="A1403" s="32" t="s">
        <v>851</v>
      </c>
      <c r="B1403" s="24" t="s">
        <v>325</v>
      </c>
      <c r="C1403" s="26" t="s">
        <v>905</v>
      </c>
      <c r="D1403" s="26">
        <v>3</v>
      </c>
      <c r="E1403" s="17" t="s">
        <v>2349</v>
      </c>
      <c r="F1403" s="24">
        <v>869</v>
      </c>
      <c r="G1403" s="24"/>
      <c r="H1403" s="24"/>
      <c r="I1403" s="26" t="s">
        <v>859</v>
      </c>
      <c r="J1403" s="26" t="s">
        <v>878</v>
      </c>
      <c r="K1403" s="34" t="s">
        <v>907</v>
      </c>
    </row>
    <row r="1404" spans="1:11" ht="15.75" thickBot="1" x14ac:dyDescent="0.3">
      <c r="A1404" s="32" t="s">
        <v>851</v>
      </c>
      <c r="B1404" s="24" t="s">
        <v>325</v>
      </c>
      <c r="C1404" s="26" t="s">
        <v>905</v>
      </c>
      <c r="D1404" s="26">
        <v>3</v>
      </c>
      <c r="E1404" s="17" t="s">
        <v>2350</v>
      </c>
      <c r="F1404" s="24">
        <v>1002</v>
      </c>
      <c r="G1404" s="24"/>
      <c r="H1404" s="24"/>
      <c r="I1404" s="26" t="s">
        <v>859</v>
      </c>
      <c r="J1404" s="26" t="s">
        <v>878</v>
      </c>
      <c r="K1404" s="34" t="s">
        <v>879</v>
      </c>
    </row>
    <row r="1405" spans="1:11" ht="15.75" thickBot="1" x14ac:dyDescent="0.3">
      <c r="A1405" s="32" t="s">
        <v>851</v>
      </c>
      <c r="B1405" s="24" t="s">
        <v>325</v>
      </c>
      <c r="C1405" s="26" t="s">
        <v>905</v>
      </c>
      <c r="D1405" s="26">
        <v>3</v>
      </c>
      <c r="E1405" s="17" t="s">
        <v>2351</v>
      </c>
      <c r="F1405" s="24">
        <v>835</v>
      </c>
      <c r="G1405" s="24"/>
      <c r="H1405" s="24"/>
      <c r="I1405" s="26" t="s">
        <v>859</v>
      </c>
      <c r="J1405" s="26" t="s">
        <v>878</v>
      </c>
      <c r="K1405" s="34" t="s">
        <v>907</v>
      </c>
    </row>
    <row r="1406" spans="1:11" ht="15.75" thickBot="1" x14ac:dyDescent="0.3">
      <c r="A1406" s="32" t="s">
        <v>851</v>
      </c>
      <c r="B1406" s="24" t="s">
        <v>325</v>
      </c>
      <c r="C1406" s="26" t="s">
        <v>905</v>
      </c>
      <c r="D1406" s="26">
        <v>3</v>
      </c>
      <c r="E1406" s="17" t="s">
        <v>2352</v>
      </c>
      <c r="F1406" s="24">
        <v>943</v>
      </c>
      <c r="G1406" s="24"/>
      <c r="H1406" s="24"/>
      <c r="I1406" s="26" t="s">
        <v>859</v>
      </c>
      <c r="J1406" s="26" t="s">
        <v>878</v>
      </c>
      <c r="K1406" s="34" t="s">
        <v>879</v>
      </c>
    </row>
    <row r="1407" spans="1:11" ht="15.75" thickBot="1" x14ac:dyDescent="0.3">
      <c r="A1407" s="32" t="s">
        <v>851</v>
      </c>
      <c r="B1407" s="24" t="s">
        <v>325</v>
      </c>
      <c r="C1407" s="26" t="s">
        <v>905</v>
      </c>
      <c r="D1407" s="26">
        <v>3</v>
      </c>
      <c r="E1407" s="17" t="s">
        <v>2353</v>
      </c>
      <c r="F1407" s="24">
        <v>899</v>
      </c>
      <c r="G1407" s="24"/>
      <c r="H1407" s="24"/>
      <c r="I1407" s="26" t="s">
        <v>859</v>
      </c>
      <c r="J1407" s="26" t="s">
        <v>878</v>
      </c>
      <c r="K1407" s="34" t="s">
        <v>907</v>
      </c>
    </row>
    <row r="1408" spans="1:11" ht="15.75" thickBot="1" x14ac:dyDescent="0.3">
      <c r="A1408" s="32" t="s">
        <v>851</v>
      </c>
      <c r="B1408" s="24" t="s">
        <v>325</v>
      </c>
      <c r="C1408" s="26" t="s">
        <v>905</v>
      </c>
      <c r="D1408" s="26">
        <v>3</v>
      </c>
      <c r="E1408" s="17" t="s">
        <v>2078</v>
      </c>
      <c r="F1408" s="24">
        <v>1054</v>
      </c>
      <c r="G1408" s="24"/>
      <c r="H1408" s="24"/>
      <c r="I1408" s="26" t="s">
        <v>859</v>
      </c>
      <c r="J1408" s="26" t="s">
        <v>878</v>
      </c>
      <c r="K1408" s="34" t="s">
        <v>879</v>
      </c>
    </row>
    <row r="1409" spans="1:11" ht="15.75" thickBot="1" x14ac:dyDescent="0.3">
      <c r="A1409" s="32" t="s">
        <v>851</v>
      </c>
      <c r="B1409" s="24" t="s">
        <v>325</v>
      </c>
      <c r="C1409" s="26" t="s">
        <v>905</v>
      </c>
      <c r="D1409" s="26">
        <v>3</v>
      </c>
      <c r="E1409" s="17" t="s">
        <v>1884</v>
      </c>
      <c r="F1409" s="24">
        <v>996</v>
      </c>
      <c r="G1409" s="24"/>
      <c r="H1409" s="24"/>
      <c r="I1409" s="26" t="s">
        <v>859</v>
      </c>
      <c r="J1409" s="26" t="s">
        <v>878</v>
      </c>
      <c r="K1409" s="34" t="s">
        <v>879</v>
      </c>
    </row>
    <row r="1410" spans="1:11" ht="15.75" thickBot="1" x14ac:dyDescent="0.3">
      <c r="A1410" s="32" t="s">
        <v>851</v>
      </c>
      <c r="B1410" s="24" t="s">
        <v>325</v>
      </c>
      <c r="C1410" s="26" t="s">
        <v>905</v>
      </c>
      <c r="D1410" s="26">
        <v>4</v>
      </c>
      <c r="E1410" s="17" t="s">
        <v>2354</v>
      </c>
      <c r="F1410" s="24">
        <v>1036</v>
      </c>
      <c r="G1410" s="24"/>
      <c r="H1410" s="24"/>
      <c r="I1410" s="26" t="s">
        <v>859</v>
      </c>
      <c r="J1410" s="26" t="s">
        <v>878</v>
      </c>
      <c r="K1410" s="34" t="s">
        <v>2355</v>
      </c>
    </row>
    <row r="1411" spans="1:11" ht="15.75" thickBot="1" x14ac:dyDescent="0.3">
      <c r="A1411" s="32" t="s">
        <v>851</v>
      </c>
      <c r="B1411" s="24" t="s">
        <v>325</v>
      </c>
      <c r="C1411" s="26" t="s">
        <v>905</v>
      </c>
      <c r="D1411" s="26">
        <v>4</v>
      </c>
      <c r="E1411" s="17" t="s">
        <v>2356</v>
      </c>
      <c r="F1411" s="24">
        <v>750</v>
      </c>
      <c r="G1411" s="24"/>
      <c r="H1411" s="24"/>
      <c r="I1411" s="26" t="s">
        <v>859</v>
      </c>
      <c r="J1411" s="26" t="s">
        <v>878</v>
      </c>
      <c r="K1411" s="34" t="s">
        <v>2355</v>
      </c>
    </row>
    <row r="1412" spans="1:11" ht="15.75" thickBot="1" x14ac:dyDescent="0.3">
      <c r="A1412" s="32" t="s">
        <v>851</v>
      </c>
      <c r="B1412" s="24" t="s">
        <v>325</v>
      </c>
      <c r="C1412" s="26" t="s">
        <v>905</v>
      </c>
      <c r="D1412" s="26">
        <v>4</v>
      </c>
      <c r="E1412" s="17" t="s">
        <v>2357</v>
      </c>
      <c r="F1412" s="24">
        <v>1034</v>
      </c>
      <c r="G1412" s="24"/>
      <c r="H1412" s="24"/>
      <c r="I1412" s="26" t="s">
        <v>859</v>
      </c>
      <c r="J1412" s="26" t="s">
        <v>878</v>
      </c>
      <c r="K1412" s="34" t="s">
        <v>2355</v>
      </c>
    </row>
    <row r="1413" spans="1:11" ht="15.75" thickBot="1" x14ac:dyDescent="0.3">
      <c r="A1413" s="32" t="s">
        <v>851</v>
      </c>
      <c r="B1413" s="24" t="s">
        <v>325</v>
      </c>
      <c r="C1413" s="26" t="s">
        <v>905</v>
      </c>
      <c r="D1413" s="26">
        <v>4</v>
      </c>
      <c r="E1413" s="17" t="s">
        <v>2358</v>
      </c>
      <c r="F1413" s="24">
        <v>763</v>
      </c>
      <c r="G1413" s="24"/>
      <c r="H1413" s="24"/>
      <c r="I1413" s="26" t="s">
        <v>859</v>
      </c>
      <c r="J1413" s="26" t="s">
        <v>878</v>
      </c>
      <c r="K1413" s="34" t="s">
        <v>907</v>
      </c>
    </row>
    <row r="1414" spans="1:11" ht="15.75" thickBot="1" x14ac:dyDescent="0.3">
      <c r="A1414" s="32" t="s">
        <v>851</v>
      </c>
      <c r="B1414" s="24" t="s">
        <v>325</v>
      </c>
      <c r="C1414" s="26" t="s">
        <v>905</v>
      </c>
      <c r="D1414" s="26">
        <v>4</v>
      </c>
      <c r="E1414" s="17" t="s">
        <v>2359</v>
      </c>
      <c r="F1414" s="24">
        <v>1043</v>
      </c>
      <c r="G1414" s="24"/>
      <c r="H1414" s="24"/>
      <c r="I1414" s="26" t="s">
        <v>859</v>
      </c>
      <c r="J1414" s="26" t="s">
        <v>878</v>
      </c>
      <c r="K1414" s="34" t="s">
        <v>907</v>
      </c>
    </row>
    <row r="1415" spans="1:11" ht="15.75" thickBot="1" x14ac:dyDescent="0.3">
      <c r="A1415" s="32" t="s">
        <v>851</v>
      </c>
      <c r="B1415" s="24" t="s">
        <v>325</v>
      </c>
      <c r="C1415" s="26" t="s">
        <v>905</v>
      </c>
      <c r="D1415" s="26">
        <v>4</v>
      </c>
      <c r="E1415" s="17" t="s">
        <v>1754</v>
      </c>
      <c r="F1415" s="24">
        <v>815</v>
      </c>
      <c r="G1415" s="24"/>
      <c r="H1415" s="24"/>
      <c r="I1415" s="26" t="s">
        <v>859</v>
      </c>
      <c r="J1415" s="26" t="s">
        <v>878</v>
      </c>
      <c r="K1415" s="34" t="s">
        <v>2355</v>
      </c>
    </row>
    <row r="1416" spans="1:11" ht="15.75" thickBot="1" x14ac:dyDescent="0.3">
      <c r="A1416" s="32" t="s">
        <v>851</v>
      </c>
      <c r="B1416" s="24" t="s">
        <v>325</v>
      </c>
      <c r="C1416" s="26" t="s">
        <v>905</v>
      </c>
      <c r="D1416" s="26">
        <v>4</v>
      </c>
      <c r="E1416" s="17" t="s">
        <v>2360</v>
      </c>
      <c r="F1416" s="24">
        <v>766</v>
      </c>
      <c r="G1416" s="24"/>
      <c r="H1416" s="24"/>
      <c r="I1416" s="26" t="s">
        <v>859</v>
      </c>
      <c r="J1416" s="26" t="s">
        <v>878</v>
      </c>
      <c r="K1416" s="34" t="s">
        <v>2355</v>
      </c>
    </row>
    <row r="1417" spans="1:11" ht="15.75" thickBot="1" x14ac:dyDescent="0.3">
      <c r="A1417" s="32" t="s">
        <v>851</v>
      </c>
      <c r="B1417" s="24" t="s">
        <v>325</v>
      </c>
      <c r="C1417" s="26" t="s">
        <v>905</v>
      </c>
      <c r="D1417" s="26">
        <v>4</v>
      </c>
      <c r="E1417" s="17" t="s">
        <v>2361</v>
      </c>
      <c r="F1417" s="24">
        <v>740</v>
      </c>
      <c r="G1417" s="24"/>
      <c r="H1417" s="24"/>
      <c r="I1417" s="26" t="s">
        <v>859</v>
      </c>
      <c r="J1417" s="26" t="s">
        <v>878</v>
      </c>
      <c r="K1417" s="34" t="s">
        <v>2355</v>
      </c>
    </row>
    <row r="1418" spans="1:11" ht="15.75" thickBot="1" x14ac:dyDescent="0.3">
      <c r="A1418" s="32" t="s">
        <v>851</v>
      </c>
      <c r="B1418" s="24" t="s">
        <v>325</v>
      </c>
      <c r="C1418" s="26" t="s">
        <v>905</v>
      </c>
      <c r="D1418" s="26">
        <v>4</v>
      </c>
      <c r="E1418" s="17" t="s">
        <v>1612</v>
      </c>
      <c r="F1418" s="24">
        <v>854</v>
      </c>
      <c r="G1418" s="24"/>
      <c r="H1418" s="24"/>
      <c r="I1418" s="26" t="s">
        <v>859</v>
      </c>
      <c r="J1418" s="26" t="s">
        <v>878</v>
      </c>
      <c r="K1418" s="34" t="s">
        <v>907</v>
      </c>
    </row>
    <row r="1419" spans="1:11" ht="15.75" thickBot="1" x14ac:dyDescent="0.3">
      <c r="A1419" s="32" t="s">
        <v>851</v>
      </c>
      <c r="B1419" s="24" t="s">
        <v>325</v>
      </c>
      <c r="C1419" s="26" t="s">
        <v>905</v>
      </c>
      <c r="D1419" s="26">
        <v>4</v>
      </c>
      <c r="E1419" s="17" t="s">
        <v>2362</v>
      </c>
      <c r="F1419" s="24">
        <v>3039</v>
      </c>
      <c r="G1419" s="24"/>
      <c r="H1419" s="24"/>
      <c r="I1419" s="26" t="s">
        <v>859</v>
      </c>
      <c r="J1419" s="26" t="s">
        <v>878</v>
      </c>
      <c r="K1419" s="34" t="s">
        <v>907</v>
      </c>
    </row>
    <row r="1420" spans="1:11" ht="15.75" thickBot="1" x14ac:dyDescent="0.3">
      <c r="A1420" s="32" t="s">
        <v>851</v>
      </c>
      <c r="B1420" s="24" t="s">
        <v>325</v>
      </c>
      <c r="C1420" s="26" t="s">
        <v>905</v>
      </c>
      <c r="D1420" s="26">
        <v>4</v>
      </c>
      <c r="E1420" s="17" t="s">
        <v>2363</v>
      </c>
      <c r="F1420" s="24">
        <v>1000</v>
      </c>
      <c r="G1420" s="24"/>
      <c r="H1420" s="24"/>
      <c r="I1420" s="26" t="s">
        <v>859</v>
      </c>
      <c r="J1420" s="26" t="s">
        <v>878</v>
      </c>
      <c r="K1420" s="34" t="s">
        <v>2355</v>
      </c>
    </row>
    <row r="1421" spans="1:11" ht="15.75" thickBot="1" x14ac:dyDescent="0.3">
      <c r="A1421" s="32" t="s">
        <v>851</v>
      </c>
      <c r="B1421" s="24" t="s">
        <v>325</v>
      </c>
      <c r="C1421" s="26" t="s">
        <v>905</v>
      </c>
      <c r="D1421" s="26">
        <v>4</v>
      </c>
      <c r="E1421" s="17" t="s">
        <v>2364</v>
      </c>
      <c r="F1421" s="24">
        <v>1060</v>
      </c>
      <c r="G1421" s="24"/>
      <c r="H1421" s="24"/>
      <c r="I1421" s="26" t="s">
        <v>859</v>
      </c>
      <c r="J1421" s="26" t="s">
        <v>878</v>
      </c>
      <c r="K1421" s="34" t="s">
        <v>2355</v>
      </c>
    </row>
    <row r="1422" spans="1:11" ht="15.75" thickBot="1" x14ac:dyDescent="0.3">
      <c r="A1422" s="32" t="s">
        <v>851</v>
      </c>
      <c r="B1422" s="24" t="s">
        <v>325</v>
      </c>
      <c r="C1422" s="26" t="s">
        <v>905</v>
      </c>
      <c r="D1422" s="26">
        <v>4</v>
      </c>
      <c r="E1422" s="17" t="s">
        <v>1478</v>
      </c>
      <c r="F1422" s="24">
        <v>894</v>
      </c>
      <c r="G1422" s="24"/>
      <c r="H1422" s="24"/>
      <c r="I1422" s="26" t="s">
        <v>859</v>
      </c>
      <c r="J1422" s="26" t="s">
        <v>878</v>
      </c>
      <c r="K1422" s="34" t="s">
        <v>907</v>
      </c>
    </row>
    <row r="1423" spans="1:11" ht="15.75" thickBot="1" x14ac:dyDescent="0.3">
      <c r="A1423" s="32" t="s">
        <v>851</v>
      </c>
      <c r="B1423" s="24" t="s">
        <v>325</v>
      </c>
      <c r="C1423" s="26" t="s">
        <v>905</v>
      </c>
      <c r="D1423" s="26">
        <v>4</v>
      </c>
      <c r="E1423" s="17" t="s">
        <v>2365</v>
      </c>
      <c r="F1423" s="24">
        <v>749</v>
      </c>
      <c r="G1423" s="24"/>
      <c r="H1423" s="24"/>
      <c r="I1423" s="26" t="s">
        <v>859</v>
      </c>
      <c r="J1423" s="26" t="s">
        <v>878</v>
      </c>
      <c r="K1423" s="34" t="s">
        <v>2355</v>
      </c>
    </row>
    <row r="1424" spans="1:11" ht="15.75" thickBot="1" x14ac:dyDescent="0.3">
      <c r="A1424" s="32" t="s">
        <v>851</v>
      </c>
      <c r="B1424" s="24" t="s">
        <v>325</v>
      </c>
      <c r="C1424" s="26" t="s">
        <v>905</v>
      </c>
      <c r="D1424" s="26">
        <v>4</v>
      </c>
      <c r="E1424" s="17" t="s">
        <v>2366</v>
      </c>
      <c r="F1424" s="24">
        <v>902</v>
      </c>
      <c r="G1424" s="24"/>
      <c r="H1424" s="24"/>
      <c r="I1424" s="26" t="s">
        <v>859</v>
      </c>
      <c r="J1424" s="26" t="s">
        <v>878</v>
      </c>
      <c r="K1424" s="34" t="s">
        <v>2355</v>
      </c>
    </row>
    <row r="1425" spans="1:11" ht="15.75" thickBot="1" x14ac:dyDescent="0.3">
      <c r="A1425" s="32" t="s">
        <v>851</v>
      </c>
      <c r="B1425" s="24" t="s">
        <v>325</v>
      </c>
      <c r="C1425" s="26" t="s">
        <v>905</v>
      </c>
      <c r="D1425" s="26">
        <v>4</v>
      </c>
      <c r="E1425" s="17" t="s">
        <v>2367</v>
      </c>
      <c r="F1425" s="24">
        <v>3132</v>
      </c>
      <c r="G1425" s="24"/>
      <c r="H1425" s="24"/>
      <c r="I1425" s="26" t="s">
        <v>859</v>
      </c>
      <c r="J1425" s="26" t="s">
        <v>878</v>
      </c>
      <c r="K1425" s="34" t="s">
        <v>907</v>
      </c>
    </row>
    <row r="1426" spans="1:11" ht="15.75" thickBot="1" x14ac:dyDescent="0.3">
      <c r="A1426" s="32" t="s">
        <v>851</v>
      </c>
      <c r="B1426" s="24" t="s">
        <v>325</v>
      </c>
      <c r="C1426" s="26" t="s">
        <v>905</v>
      </c>
      <c r="D1426" s="26">
        <v>4</v>
      </c>
      <c r="E1426" s="17" t="s">
        <v>2368</v>
      </c>
      <c r="F1426" s="24">
        <v>1078</v>
      </c>
      <c r="G1426" s="24"/>
      <c r="H1426" s="24"/>
      <c r="I1426" s="26" t="s">
        <v>859</v>
      </c>
      <c r="J1426" s="26" t="s">
        <v>878</v>
      </c>
      <c r="K1426" s="34" t="s">
        <v>2355</v>
      </c>
    </row>
    <row r="1427" spans="1:11" ht="15.75" thickBot="1" x14ac:dyDescent="0.3">
      <c r="A1427" s="32" t="s">
        <v>851</v>
      </c>
      <c r="B1427" s="24" t="s">
        <v>325</v>
      </c>
      <c r="C1427" s="26" t="s">
        <v>905</v>
      </c>
      <c r="D1427" s="26">
        <v>4</v>
      </c>
      <c r="E1427" s="17" t="s">
        <v>997</v>
      </c>
      <c r="F1427" s="24">
        <v>3161</v>
      </c>
      <c r="G1427" s="24"/>
      <c r="H1427" s="24"/>
      <c r="I1427" s="26" t="s">
        <v>859</v>
      </c>
      <c r="J1427" s="26" t="s">
        <v>878</v>
      </c>
      <c r="K1427" s="34" t="s">
        <v>907</v>
      </c>
    </row>
    <row r="1428" spans="1:11" ht="15.75" thickBot="1" x14ac:dyDescent="0.3">
      <c r="A1428" s="32" t="s">
        <v>851</v>
      </c>
      <c r="B1428" s="24" t="s">
        <v>325</v>
      </c>
      <c r="C1428" s="26" t="s">
        <v>905</v>
      </c>
      <c r="D1428" s="26">
        <v>4</v>
      </c>
      <c r="E1428" s="17" t="s">
        <v>2369</v>
      </c>
      <c r="F1428" s="24">
        <v>767</v>
      </c>
      <c r="G1428" s="24"/>
      <c r="H1428" s="24"/>
      <c r="I1428" s="26" t="s">
        <v>859</v>
      </c>
      <c r="J1428" s="26" t="s">
        <v>878</v>
      </c>
      <c r="K1428" s="34" t="s">
        <v>2355</v>
      </c>
    </row>
    <row r="1429" spans="1:11" ht="15.75" thickBot="1" x14ac:dyDescent="0.3">
      <c r="A1429" s="32" t="s">
        <v>851</v>
      </c>
      <c r="B1429" s="24" t="s">
        <v>325</v>
      </c>
      <c r="C1429" s="26" t="s">
        <v>905</v>
      </c>
      <c r="D1429" s="26">
        <v>5</v>
      </c>
      <c r="E1429" s="17" t="s">
        <v>2068</v>
      </c>
      <c r="F1429" s="24">
        <v>812</v>
      </c>
      <c r="G1429" s="24"/>
      <c r="H1429" s="24"/>
      <c r="I1429" s="26" t="s">
        <v>859</v>
      </c>
      <c r="J1429" s="26" t="s">
        <v>878</v>
      </c>
      <c r="K1429" s="34" t="s">
        <v>993</v>
      </c>
    </row>
    <row r="1430" spans="1:11" ht="15.75" thickBot="1" x14ac:dyDescent="0.3">
      <c r="A1430" s="32" t="s">
        <v>851</v>
      </c>
      <c r="B1430" s="24" t="s">
        <v>325</v>
      </c>
      <c r="C1430" s="26" t="s">
        <v>905</v>
      </c>
      <c r="D1430" s="26">
        <v>5</v>
      </c>
      <c r="E1430" s="17" t="s">
        <v>2370</v>
      </c>
      <c r="F1430" s="24">
        <v>852</v>
      </c>
      <c r="G1430" s="24"/>
      <c r="H1430" s="24"/>
      <c r="I1430" s="26" t="s">
        <v>859</v>
      </c>
      <c r="J1430" s="26" t="s">
        <v>878</v>
      </c>
      <c r="K1430" s="34" t="s">
        <v>924</v>
      </c>
    </row>
    <row r="1431" spans="1:11" ht="15.75" thickBot="1" x14ac:dyDescent="0.3">
      <c r="A1431" s="32" t="s">
        <v>851</v>
      </c>
      <c r="B1431" s="24" t="s">
        <v>325</v>
      </c>
      <c r="C1431" s="26" t="s">
        <v>905</v>
      </c>
      <c r="D1431" s="26">
        <v>5</v>
      </c>
      <c r="E1431" s="17" t="s">
        <v>2371</v>
      </c>
      <c r="F1431" s="24">
        <v>857</v>
      </c>
      <c r="G1431" s="24"/>
      <c r="H1431" s="24"/>
      <c r="I1431" s="26" t="s">
        <v>859</v>
      </c>
      <c r="J1431" s="26" t="s">
        <v>878</v>
      </c>
      <c r="K1431" s="34" t="s">
        <v>924</v>
      </c>
    </row>
    <row r="1432" spans="1:11" ht="15.75" thickBot="1" x14ac:dyDescent="0.3">
      <c r="A1432" s="32" t="s">
        <v>851</v>
      </c>
      <c r="B1432" s="24" t="s">
        <v>325</v>
      </c>
      <c r="C1432" s="26" t="s">
        <v>905</v>
      </c>
      <c r="D1432" s="26">
        <v>5</v>
      </c>
      <c r="E1432" s="17" t="s">
        <v>2372</v>
      </c>
      <c r="F1432" s="24">
        <v>1048</v>
      </c>
      <c r="G1432" s="24"/>
      <c r="H1432" s="24"/>
      <c r="I1432" s="26" t="s">
        <v>859</v>
      </c>
      <c r="J1432" s="26" t="s">
        <v>878</v>
      </c>
      <c r="K1432" s="34" t="s">
        <v>924</v>
      </c>
    </row>
    <row r="1433" spans="1:11" ht="15.75" thickBot="1" x14ac:dyDescent="0.3">
      <c r="A1433" s="32" t="s">
        <v>851</v>
      </c>
      <c r="B1433" s="24" t="s">
        <v>325</v>
      </c>
      <c r="C1433" s="26" t="s">
        <v>905</v>
      </c>
      <c r="D1433" s="26">
        <v>5</v>
      </c>
      <c r="E1433" s="17" t="s">
        <v>2373</v>
      </c>
      <c r="F1433" s="24">
        <v>937</v>
      </c>
      <c r="G1433" s="24"/>
      <c r="H1433" s="24"/>
      <c r="I1433" s="26" t="s">
        <v>859</v>
      </c>
      <c r="J1433" s="26" t="s">
        <v>878</v>
      </c>
      <c r="K1433" s="34" t="s">
        <v>993</v>
      </c>
    </row>
    <row r="1434" spans="1:11" ht="15.75" thickBot="1" x14ac:dyDescent="0.3">
      <c r="A1434" s="32" t="s">
        <v>851</v>
      </c>
      <c r="B1434" s="24" t="s">
        <v>325</v>
      </c>
      <c r="C1434" s="26" t="s">
        <v>905</v>
      </c>
      <c r="D1434" s="26">
        <v>5</v>
      </c>
      <c r="E1434" s="17" t="s">
        <v>2374</v>
      </c>
      <c r="F1434" s="24">
        <v>832</v>
      </c>
      <c r="G1434" s="24"/>
      <c r="H1434" s="24"/>
      <c r="I1434" s="26" t="s">
        <v>859</v>
      </c>
      <c r="J1434" s="26" t="s">
        <v>878</v>
      </c>
      <c r="K1434" s="34" t="s">
        <v>993</v>
      </c>
    </row>
    <row r="1435" spans="1:11" ht="15.75" thickBot="1" x14ac:dyDescent="0.3">
      <c r="A1435" s="32" t="s">
        <v>851</v>
      </c>
      <c r="B1435" s="24" t="s">
        <v>325</v>
      </c>
      <c r="C1435" s="26" t="s">
        <v>905</v>
      </c>
      <c r="D1435" s="26">
        <v>5</v>
      </c>
      <c r="E1435" s="17" t="s">
        <v>2375</v>
      </c>
      <c r="F1435" s="24">
        <v>1052</v>
      </c>
      <c r="G1435" s="24"/>
      <c r="H1435" s="24"/>
      <c r="I1435" s="26" t="s">
        <v>859</v>
      </c>
      <c r="J1435" s="26" t="s">
        <v>878</v>
      </c>
      <c r="K1435" s="34" t="s">
        <v>993</v>
      </c>
    </row>
    <row r="1436" spans="1:11" ht="15.75" thickBot="1" x14ac:dyDescent="0.3">
      <c r="A1436" s="32" t="s">
        <v>851</v>
      </c>
      <c r="B1436" s="24" t="s">
        <v>325</v>
      </c>
      <c r="C1436" s="26" t="s">
        <v>905</v>
      </c>
      <c r="D1436" s="26">
        <v>5</v>
      </c>
      <c r="E1436" s="17" t="s">
        <v>2376</v>
      </c>
      <c r="F1436" s="24">
        <v>1050</v>
      </c>
      <c r="G1436" s="24"/>
      <c r="H1436" s="24"/>
      <c r="I1436" s="26" t="s">
        <v>859</v>
      </c>
      <c r="J1436" s="26" t="s">
        <v>878</v>
      </c>
      <c r="K1436" s="34" t="s">
        <v>993</v>
      </c>
    </row>
    <row r="1437" spans="1:11" ht="15.75" thickBot="1" x14ac:dyDescent="0.3">
      <c r="A1437" s="32" t="s">
        <v>851</v>
      </c>
      <c r="B1437" s="24" t="s">
        <v>325</v>
      </c>
      <c r="C1437" s="26" t="s">
        <v>905</v>
      </c>
      <c r="D1437" s="26">
        <v>5</v>
      </c>
      <c r="E1437" s="17" t="s">
        <v>1976</v>
      </c>
      <c r="F1437" s="24">
        <v>941</v>
      </c>
      <c r="G1437" s="24"/>
      <c r="H1437" s="24"/>
      <c r="I1437" s="26" t="s">
        <v>859</v>
      </c>
      <c r="J1437" s="26" t="s">
        <v>878</v>
      </c>
      <c r="K1437" s="34" t="s">
        <v>924</v>
      </c>
    </row>
    <row r="1438" spans="1:11" ht="15.75" thickBot="1" x14ac:dyDescent="0.3">
      <c r="A1438" s="32" t="s">
        <v>851</v>
      </c>
      <c r="B1438" s="24" t="s">
        <v>325</v>
      </c>
      <c r="C1438" s="26" t="s">
        <v>905</v>
      </c>
      <c r="D1438" s="26">
        <v>5</v>
      </c>
      <c r="E1438" s="17" t="s">
        <v>2377</v>
      </c>
      <c r="F1438" s="24">
        <v>891</v>
      </c>
      <c r="G1438" s="24"/>
      <c r="H1438" s="24"/>
      <c r="I1438" s="26" t="s">
        <v>859</v>
      </c>
      <c r="J1438" s="26" t="s">
        <v>878</v>
      </c>
      <c r="K1438" s="34" t="s">
        <v>993</v>
      </c>
    </row>
    <row r="1439" spans="1:11" ht="15.75" thickBot="1" x14ac:dyDescent="0.3">
      <c r="A1439" s="32" t="s">
        <v>851</v>
      </c>
      <c r="B1439" s="24" t="s">
        <v>325</v>
      </c>
      <c r="C1439" s="26" t="s">
        <v>905</v>
      </c>
      <c r="D1439" s="26">
        <v>5</v>
      </c>
      <c r="E1439" s="17" t="s">
        <v>2378</v>
      </c>
      <c r="F1439" s="24">
        <v>5565</v>
      </c>
      <c r="G1439" s="24"/>
      <c r="H1439" s="24"/>
      <c r="I1439" s="26" t="s">
        <v>859</v>
      </c>
      <c r="J1439" s="26" t="s">
        <v>878</v>
      </c>
      <c r="K1439" s="34" t="s">
        <v>924</v>
      </c>
    </row>
    <row r="1440" spans="1:11" ht="15.75" thickBot="1" x14ac:dyDescent="0.3">
      <c r="A1440" s="32" t="s">
        <v>851</v>
      </c>
      <c r="B1440" s="24" t="s">
        <v>325</v>
      </c>
      <c r="C1440" s="26" t="s">
        <v>905</v>
      </c>
      <c r="D1440" s="26">
        <v>5</v>
      </c>
      <c r="E1440" s="17" t="s">
        <v>2379</v>
      </c>
      <c r="F1440" s="24">
        <v>906</v>
      </c>
      <c r="G1440" s="24"/>
      <c r="H1440" s="24"/>
      <c r="I1440" s="26" t="s">
        <v>859</v>
      </c>
      <c r="J1440" s="26" t="s">
        <v>878</v>
      </c>
      <c r="K1440" s="34" t="s">
        <v>924</v>
      </c>
    </row>
    <row r="1441" spans="1:11" ht="15.75" thickBot="1" x14ac:dyDescent="0.3">
      <c r="A1441" s="32" t="s">
        <v>851</v>
      </c>
      <c r="B1441" s="24" t="s">
        <v>325</v>
      </c>
      <c r="C1441" s="26" t="s">
        <v>905</v>
      </c>
      <c r="D1441" s="26">
        <v>5</v>
      </c>
      <c r="E1441" s="17" t="s">
        <v>2380</v>
      </c>
      <c r="F1441" s="24">
        <v>938</v>
      </c>
      <c r="G1441" s="24"/>
      <c r="H1441" s="24"/>
      <c r="I1441" s="26" t="s">
        <v>859</v>
      </c>
      <c r="J1441" s="26" t="s">
        <v>878</v>
      </c>
      <c r="K1441" s="34" t="s">
        <v>993</v>
      </c>
    </row>
    <row r="1442" spans="1:11" ht="15.75" thickBot="1" x14ac:dyDescent="0.3">
      <c r="A1442" s="32" t="s">
        <v>851</v>
      </c>
      <c r="B1442" s="24" t="s">
        <v>325</v>
      </c>
      <c r="C1442" s="26" t="s">
        <v>905</v>
      </c>
      <c r="D1442" s="26">
        <v>5</v>
      </c>
      <c r="E1442" s="17" t="s">
        <v>2381</v>
      </c>
      <c r="F1442" s="24">
        <v>978</v>
      </c>
      <c r="G1442" s="24"/>
      <c r="H1442" s="24"/>
      <c r="I1442" s="26" t="s">
        <v>859</v>
      </c>
      <c r="J1442" s="26" t="s">
        <v>878</v>
      </c>
      <c r="K1442" s="34" t="s">
        <v>924</v>
      </c>
    </row>
    <row r="1443" spans="1:11" ht="15.75" thickBot="1" x14ac:dyDescent="0.3">
      <c r="A1443" s="32" t="s">
        <v>851</v>
      </c>
      <c r="B1443" s="24" t="s">
        <v>325</v>
      </c>
      <c r="C1443" s="26" t="s">
        <v>905</v>
      </c>
      <c r="D1443" s="26">
        <v>5</v>
      </c>
      <c r="E1443" s="17" t="s">
        <v>2382</v>
      </c>
      <c r="F1443" s="24">
        <v>4940</v>
      </c>
      <c r="G1443" s="24"/>
      <c r="H1443" s="24"/>
      <c r="I1443" s="26" t="s">
        <v>859</v>
      </c>
      <c r="J1443" s="26" t="s">
        <v>878</v>
      </c>
      <c r="K1443" s="34" t="s">
        <v>993</v>
      </c>
    </row>
    <row r="1444" spans="1:11" ht="15.75" thickBot="1" x14ac:dyDescent="0.3">
      <c r="A1444" s="32" t="s">
        <v>851</v>
      </c>
      <c r="B1444" s="24" t="s">
        <v>325</v>
      </c>
      <c r="C1444" s="26" t="s">
        <v>905</v>
      </c>
      <c r="D1444" s="26">
        <v>6</v>
      </c>
      <c r="E1444" s="17" t="s">
        <v>2383</v>
      </c>
      <c r="F1444" s="24">
        <v>3022</v>
      </c>
      <c r="G1444" s="24"/>
      <c r="H1444" s="24"/>
      <c r="I1444" s="26" t="s">
        <v>859</v>
      </c>
      <c r="J1444" s="26" t="s">
        <v>928</v>
      </c>
      <c r="K1444" s="34" t="s">
        <v>2384</v>
      </c>
    </row>
    <row r="1445" spans="1:11" ht="15.75" thickBot="1" x14ac:dyDescent="0.3">
      <c r="A1445" s="32" t="s">
        <v>851</v>
      </c>
      <c r="B1445" s="24" t="s">
        <v>325</v>
      </c>
      <c r="C1445" s="26" t="s">
        <v>905</v>
      </c>
      <c r="D1445" s="26">
        <v>6</v>
      </c>
      <c r="E1445" s="17" t="s">
        <v>2385</v>
      </c>
      <c r="F1445" s="24">
        <v>5016</v>
      </c>
      <c r="G1445" s="24"/>
      <c r="H1445" s="24"/>
      <c r="I1445" s="26" t="s">
        <v>859</v>
      </c>
      <c r="J1445" s="26" t="s">
        <v>928</v>
      </c>
      <c r="K1445" s="34" t="s">
        <v>2386</v>
      </c>
    </row>
    <row r="1446" spans="1:11" ht="15.75" thickBot="1" x14ac:dyDescent="0.3">
      <c r="A1446" s="32" t="s">
        <v>851</v>
      </c>
      <c r="B1446" s="24" t="s">
        <v>325</v>
      </c>
      <c r="C1446" s="26" t="s">
        <v>905</v>
      </c>
      <c r="D1446" s="26">
        <v>6</v>
      </c>
      <c r="E1446" s="17" t="s">
        <v>2387</v>
      </c>
      <c r="F1446" s="24">
        <v>2946</v>
      </c>
      <c r="G1446" s="24"/>
      <c r="H1446" s="24"/>
      <c r="I1446" s="26" t="s">
        <v>859</v>
      </c>
      <c r="J1446" s="26" t="s">
        <v>928</v>
      </c>
      <c r="K1446" s="34" t="s">
        <v>2384</v>
      </c>
    </row>
    <row r="1447" spans="1:11" ht="15.75" thickBot="1" x14ac:dyDescent="0.3">
      <c r="A1447" s="32" t="s">
        <v>851</v>
      </c>
      <c r="B1447" s="24" t="s">
        <v>325</v>
      </c>
      <c r="C1447" s="26" t="s">
        <v>905</v>
      </c>
      <c r="D1447" s="26">
        <v>6</v>
      </c>
      <c r="E1447" s="17" t="s">
        <v>2388</v>
      </c>
      <c r="F1447" s="24">
        <v>6275</v>
      </c>
      <c r="G1447" s="24"/>
      <c r="H1447" s="24"/>
      <c r="I1447" s="26" t="s">
        <v>859</v>
      </c>
      <c r="J1447" s="26" t="s">
        <v>928</v>
      </c>
      <c r="K1447" s="34" t="s">
        <v>2384</v>
      </c>
    </row>
    <row r="1448" spans="1:11" ht="15.75" thickBot="1" x14ac:dyDescent="0.3">
      <c r="A1448" s="32" t="s">
        <v>851</v>
      </c>
      <c r="B1448" s="24" t="s">
        <v>325</v>
      </c>
      <c r="C1448" s="26" t="s">
        <v>905</v>
      </c>
      <c r="D1448" s="26">
        <v>6</v>
      </c>
      <c r="E1448" s="17" t="s">
        <v>2389</v>
      </c>
      <c r="F1448" s="24">
        <v>2897</v>
      </c>
      <c r="G1448" s="24"/>
      <c r="H1448" s="24"/>
      <c r="I1448" s="26" t="s">
        <v>859</v>
      </c>
      <c r="J1448" s="26" t="s">
        <v>928</v>
      </c>
      <c r="K1448" s="34" t="s">
        <v>2384</v>
      </c>
    </row>
    <row r="1449" spans="1:11" ht="15.75" thickBot="1" x14ac:dyDescent="0.3">
      <c r="A1449" s="32" t="s">
        <v>851</v>
      </c>
      <c r="B1449" s="24" t="s">
        <v>325</v>
      </c>
      <c r="C1449" s="26" t="s">
        <v>905</v>
      </c>
      <c r="D1449" s="26">
        <v>6</v>
      </c>
      <c r="E1449" s="17" t="s">
        <v>2390</v>
      </c>
      <c r="F1449" s="24">
        <v>3021</v>
      </c>
      <c r="G1449" s="24"/>
      <c r="H1449" s="24"/>
      <c r="I1449" s="26" t="s">
        <v>859</v>
      </c>
      <c r="J1449" s="26" t="s">
        <v>928</v>
      </c>
      <c r="K1449" s="34" t="s">
        <v>2384</v>
      </c>
    </row>
    <row r="1450" spans="1:11" ht="15.75" thickBot="1" x14ac:dyDescent="0.3">
      <c r="A1450" s="32" t="s">
        <v>851</v>
      </c>
      <c r="B1450" s="24" t="s">
        <v>325</v>
      </c>
      <c r="C1450" s="26" t="s">
        <v>905</v>
      </c>
      <c r="D1450" s="26">
        <v>6</v>
      </c>
      <c r="E1450" s="17" t="s">
        <v>2391</v>
      </c>
      <c r="F1450" s="24">
        <v>3247</v>
      </c>
      <c r="G1450" s="24"/>
      <c r="H1450" s="24"/>
      <c r="I1450" s="26" t="s">
        <v>859</v>
      </c>
      <c r="J1450" s="26" t="s">
        <v>928</v>
      </c>
      <c r="K1450" s="34" t="s">
        <v>2384</v>
      </c>
    </row>
    <row r="1451" spans="1:11" ht="15.75" thickBot="1" x14ac:dyDescent="0.3">
      <c r="A1451" s="32" t="s">
        <v>851</v>
      </c>
      <c r="B1451" s="24" t="s">
        <v>325</v>
      </c>
      <c r="C1451" s="26" t="s">
        <v>905</v>
      </c>
      <c r="D1451" s="26">
        <v>6</v>
      </c>
      <c r="E1451" s="17" t="s">
        <v>2392</v>
      </c>
      <c r="F1451" s="24">
        <v>2913</v>
      </c>
      <c r="G1451" s="24"/>
      <c r="H1451" s="24"/>
      <c r="I1451" s="26" t="s">
        <v>859</v>
      </c>
      <c r="J1451" s="26" t="s">
        <v>928</v>
      </c>
      <c r="K1451" s="34" t="s">
        <v>2384</v>
      </c>
    </row>
    <row r="1452" spans="1:11" ht="15.75" thickBot="1" x14ac:dyDescent="0.3">
      <c r="A1452" s="32" t="s">
        <v>851</v>
      </c>
      <c r="B1452" s="24" t="s">
        <v>325</v>
      </c>
      <c r="C1452" s="26" t="s">
        <v>905</v>
      </c>
      <c r="D1452" s="26">
        <v>6</v>
      </c>
      <c r="E1452" s="17" t="s">
        <v>2393</v>
      </c>
      <c r="F1452" s="24">
        <v>3263</v>
      </c>
      <c r="G1452" s="24"/>
      <c r="H1452" s="24"/>
      <c r="I1452" s="26" t="s">
        <v>859</v>
      </c>
      <c r="J1452" s="26" t="s">
        <v>928</v>
      </c>
      <c r="K1452" s="34" t="s">
        <v>2384</v>
      </c>
    </row>
    <row r="1453" spans="1:11" ht="15.75" thickBot="1" x14ac:dyDescent="0.3">
      <c r="A1453" s="32" t="s">
        <v>851</v>
      </c>
      <c r="B1453" s="24" t="s">
        <v>325</v>
      </c>
      <c r="C1453" s="26" t="s">
        <v>905</v>
      </c>
      <c r="D1453" s="26">
        <v>6</v>
      </c>
      <c r="E1453" s="17" t="s">
        <v>2394</v>
      </c>
      <c r="F1453" s="24">
        <v>3114</v>
      </c>
      <c r="G1453" s="24"/>
      <c r="H1453" s="24"/>
      <c r="I1453" s="26" t="s">
        <v>859</v>
      </c>
      <c r="J1453" s="26" t="s">
        <v>928</v>
      </c>
      <c r="K1453" s="34" t="s">
        <v>2384</v>
      </c>
    </row>
    <row r="1454" spans="1:11" ht="15.75" thickBot="1" x14ac:dyDescent="0.3">
      <c r="A1454" s="32" t="s">
        <v>851</v>
      </c>
      <c r="B1454" s="24" t="s">
        <v>325</v>
      </c>
      <c r="C1454" s="26" t="s">
        <v>905</v>
      </c>
      <c r="D1454" s="26">
        <v>6</v>
      </c>
      <c r="E1454" s="17" t="s">
        <v>2395</v>
      </c>
      <c r="F1454" s="24">
        <v>3130</v>
      </c>
      <c r="G1454" s="24"/>
      <c r="H1454" s="24"/>
      <c r="I1454" s="26" t="s">
        <v>859</v>
      </c>
      <c r="J1454" s="26" t="s">
        <v>928</v>
      </c>
      <c r="K1454" s="34" t="s">
        <v>2384</v>
      </c>
    </row>
    <row r="1455" spans="1:11" ht="15.75" thickBot="1" x14ac:dyDescent="0.3">
      <c r="A1455" s="32" t="s">
        <v>851</v>
      </c>
      <c r="B1455" s="24" t="s">
        <v>325</v>
      </c>
      <c r="C1455" s="26" t="s">
        <v>905</v>
      </c>
      <c r="D1455" s="26">
        <v>6</v>
      </c>
      <c r="E1455" s="17" t="s">
        <v>1767</v>
      </c>
      <c r="F1455" s="24">
        <v>3156</v>
      </c>
      <c r="G1455" s="24"/>
      <c r="H1455" s="24"/>
      <c r="I1455" s="26" t="s">
        <v>859</v>
      </c>
      <c r="J1455" s="26" t="s">
        <v>928</v>
      </c>
      <c r="K1455" s="34" t="s">
        <v>2384</v>
      </c>
    </row>
    <row r="1456" spans="1:11" ht="15.75" thickBot="1" x14ac:dyDescent="0.3">
      <c r="A1456" s="32" t="s">
        <v>851</v>
      </c>
      <c r="B1456" s="24" t="s">
        <v>325</v>
      </c>
      <c r="C1456" s="26" t="s">
        <v>905</v>
      </c>
      <c r="D1456" s="26">
        <v>6</v>
      </c>
      <c r="E1456" s="17" t="s">
        <v>2396</v>
      </c>
      <c r="F1456" s="24">
        <v>3158</v>
      </c>
      <c r="G1456" s="24"/>
      <c r="H1456" s="24"/>
      <c r="I1456" s="26" t="s">
        <v>859</v>
      </c>
      <c r="J1456" s="26" t="s">
        <v>928</v>
      </c>
      <c r="K1456" s="34" t="s">
        <v>2384</v>
      </c>
    </row>
    <row r="1457" spans="1:11" ht="15.75" thickBot="1" x14ac:dyDescent="0.3">
      <c r="A1457" s="32" t="s">
        <v>851</v>
      </c>
      <c r="B1457" s="24" t="s">
        <v>325</v>
      </c>
      <c r="C1457" s="26" t="s">
        <v>905</v>
      </c>
      <c r="D1457" s="26">
        <v>6</v>
      </c>
      <c r="E1457" s="17" t="s">
        <v>2057</v>
      </c>
      <c r="F1457" s="24">
        <v>3191</v>
      </c>
      <c r="G1457" s="24"/>
      <c r="H1457" s="24"/>
      <c r="I1457" s="26" t="s">
        <v>859</v>
      </c>
      <c r="J1457" s="26" t="s">
        <v>928</v>
      </c>
      <c r="K1457" s="34" t="s">
        <v>2384</v>
      </c>
    </row>
    <row r="1458" spans="1:11" ht="15.75" thickBot="1" x14ac:dyDescent="0.3">
      <c r="A1458" s="32" t="s">
        <v>851</v>
      </c>
      <c r="B1458" s="24" t="s">
        <v>325</v>
      </c>
      <c r="C1458" s="26" t="s">
        <v>905</v>
      </c>
      <c r="D1458" s="26">
        <v>6</v>
      </c>
      <c r="E1458" s="17" t="s">
        <v>2397</v>
      </c>
      <c r="F1458" s="24">
        <v>3212</v>
      </c>
      <c r="G1458" s="24"/>
      <c r="H1458" s="24"/>
      <c r="I1458" s="26" t="s">
        <v>859</v>
      </c>
      <c r="J1458" s="26" t="s">
        <v>928</v>
      </c>
      <c r="K1458" s="34" t="s">
        <v>2384</v>
      </c>
    </row>
    <row r="1459" spans="1:11" ht="15.75" thickBot="1" x14ac:dyDescent="0.3">
      <c r="A1459" s="32" t="s">
        <v>851</v>
      </c>
      <c r="B1459" s="24" t="s">
        <v>325</v>
      </c>
      <c r="C1459" s="26" t="s">
        <v>905</v>
      </c>
      <c r="D1459" s="26">
        <v>6</v>
      </c>
      <c r="E1459" s="17" t="s">
        <v>947</v>
      </c>
      <c r="F1459" s="24">
        <v>3211</v>
      </c>
      <c r="G1459" s="24"/>
      <c r="H1459" s="24"/>
      <c r="I1459" s="26" t="s">
        <v>859</v>
      </c>
      <c r="J1459" s="26" t="s">
        <v>928</v>
      </c>
      <c r="K1459" s="34" t="s">
        <v>2384</v>
      </c>
    </row>
    <row r="1460" spans="1:11" ht="15.75" thickBot="1" x14ac:dyDescent="0.3">
      <c r="A1460" s="32" t="s">
        <v>851</v>
      </c>
      <c r="B1460" s="24" t="s">
        <v>325</v>
      </c>
      <c r="C1460" s="26" t="s">
        <v>905</v>
      </c>
      <c r="D1460" s="26">
        <v>6</v>
      </c>
      <c r="E1460" s="17" t="s">
        <v>2398</v>
      </c>
      <c r="F1460" s="24">
        <v>2938</v>
      </c>
      <c r="G1460" s="24"/>
      <c r="H1460" s="24"/>
      <c r="I1460" s="26" t="s">
        <v>859</v>
      </c>
      <c r="J1460" s="26" t="s">
        <v>928</v>
      </c>
      <c r="K1460" s="34" t="s">
        <v>2384</v>
      </c>
    </row>
    <row r="1461" spans="1:11" ht="15.75" thickBot="1" x14ac:dyDescent="0.3">
      <c r="A1461" s="32" t="s">
        <v>851</v>
      </c>
      <c r="B1461" s="24" t="s">
        <v>325</v>
      </c>
      <c r="C1461" s="26" t="s">
        <v>905</v>
      </c>
      <c r="D1461" s="26">
        <v>6</v>
      </c>
      <c r="E1461" s="17" t="s">
        <v>2399</v>
      </c>
      <c r="F1461" s="24">
        <v>3038</v>
      </c>
      <c r="G1461" s="24"/>
      <c r="H1461" s="24"/>
      <c r="I1461" s="26" t="s">
        <v>859</v>
      </c>
      <c r="J1461" s="26" t="s">
        <v>928</v>
      </c>
      <c r="K1461" s="34" t="s">
        <v>2384</v>
      </c>
    </row>
    <row r="1462" spans="1:11" ht="15.75" thickBot="1" x14ac:dyDescent="0.3">
      <c r="A1462" s="32" t="s">
        <v>851</v>
      </c>
      <c r="B1462" s="24" t="s">
        <v>325</v>
      </c>
      <c r="C1462" s="26" t="s">
        <v>905</v>
      </c>
      <c r="D1462" s="26">
        <v>7</v>
      </c>
      <c r="E1462" s="17" t="s">
        <v>2400</v>
      </c>
      <c r="F1462" s="24">
        <v>3029</v>
      </c>
      <c r="G1462" s="24"/>
      <c r="H1462" s="24"/>
      <c r="I1462" s="26" t="s">
        <v>859</v>
      </c>
      <c r="J1462" s="26" t="s">
        <v>928</v>
      </c>
      <c r="K1462" s="34" t="s">
        <v>929</v>
      </c>
    </row>
    <row r="1463" spans="1:11" ht="15.75" thickBot="1" x14ac:dyDescent="0.3">
      <c r="A1463" s="32" t="s">
        <v>851</v>
      </c>
      <c r="B1463" s="24" t="s">
        <v>325</v>
      </c>
      <c r="C1463" s="26" t="s">
        <v>905</v>
      </c>
      <c r="D1463" s="26">
        <v>7</v>
      </c>
      <c r="E1463" s="17" t="s">
        <v>2401</v>
      </c>
      <c r="F1463" s="24">
        <v>3059</v>
      </c>
      <c r="G1463" s="24"/>
      <c r="H1463" s="24"/>
      <c r="I1463" s="26" t="s">
        <v>859</v>
      </c>
      <c r="J1463" s="26" t="s">
        <v>928</v>
      </c>
      <c r="K1463" s="34" t="s">
        <v>929</v>
      </c>
    </row>
    <row r="1464" spans="1:11" ht="15.75" thickBot="1" x14ac:dyDescent="0.3">
      <c r="A1464" s="32" t="s">
        <v>851</v>
      </c>
      <c r="B1464" s="24" t="s">
        <v>325</v>
      </c>
      <c r="C1464" s="26" t="s">
        <v>905</v>
      </c>
      <c r="D1464" s="26">
        <v>7</v>
      </c>
      <c r="E1464" s="17" t="s">
        <v>2402</v>
      </c>
      <c r="F1464" s="24">
        <v>3052</v>
      </c>
      <c r="G1464" s="24"/>
      <c r="H1464" s="24"/>
      <c r="I1464" s="26" t="s">
        <v>859</v>
      </c>
      <c r="J1464" s="26" t="s">
        <v>928</v>
      </c>
      <c r="K1464" s="34" t="s">
        <v>929</v>
      </c>
    </row>
    <row r="1465" spans="1:11" ht="15.75" thickBot="1" x14ac:dyDescent="0.3">
      <c r="A1465" s="32" t="s">
        <v>851</v>
      </c>
      <c r="B1465" s="24" t="s">
        <v>325</v>
      </c>
      <c r="C1465" s="26" t="s">
        <v>905</v>
      </c>
      <c r="D1465" s="26">
        <v>7</v>
      </c>
      <c r="E1465" s="17" t="s">
        <v>2402</v>
      </c>
      <c r="F1465" s="24">
        <v>4765</v>
      </c>
      <c r="G1465" s="24"/>
      <c r="H1465" s="24"/>
      <c r="I1465" s="26" t="s">
        <v>859</v>
      </c>
      <c r="J1465" s="26" t="s">
        <v>928</v>
      </c>
      <c r="K1465" s="34" t="s">
        <v>929</v>
      </c>
    </row>
    <row r="1466" spans="1:11" ht="15.75" thickBot="1" x14ac:dyDescent="0.3">
      <c r="A1466" s="32" t="s">
        <v>851</v>
      </c>
      <c r="B1466" s="24" t="s">
        <v>325</v>
      </c>
      <c r="C1466" s="26" t="s">
        <v>905</v>
      </c>
      <c r="D1466" s="26">
        <v>7</v>
      </c>
      <c r="E1466" s="17" t="s">
        <v>2403</v>
      </c>
      <c r="F1466" s="24">
        <v>3171</v>
      </c>
      <c r="G1466" s="24"/>
      <c r="H1466" s="24"/>
      <c r="I1466" s="26" t="s">
        <v>859</v>
      </c>
      <c r="J1466" s="26" t="s">
        <v>928</v>
      </c>
      <c r="K1466" s="34" t="s">
        <v>929</v>
      </c>
    </row>
    <row r="1467" spans="1:11" ht="15.75" thickBot="1" x14ac:dyDescent="0.3">
      <c r="A1467" s="32" t="s">
        <v>851</v>
      </c>
      <c r="B1467" s="24" t="s">
        <v>325</v>
      </c>
      <c r="C1467" s="26" t="s">
        <v>905</v>
      </c>
      <c r="D1467" s="26">
        <v>7</v>
      </c>
      <c r="E1467" s="17" t="s">
        <v>2404</v>
      </c>
      <c r="F1467" s="24">
        <v>3173</v>
      </c>
      <c r="G1467" s="24"/>
      <c r="H1467" s="24"/>
      <c r="I1467" s="26" t="s">
        <v>859</v>
      </c>
      <c r="J1467" s="26" t="s">
        <v>928</v>
      </c>
      <c r="K1467" s="34" t="s">
        <v>929</v>
      </c>
    </row>
    <row r="1468" spans="1:11" ht="15.75" thickBot="1" x14ac:dyDescent="0.3">
      <c r="A1468" s="32" t="s">
        <v>851</v>
      </c>
      <c r="B1468" s="24" t="s">
        <v>325</v>
      </c>
      <c r="C1468" s="26" t="s">
        <v>905</v>
      </c>
      <c r="D1468" s="26">
        <v>7</v>
      </c>
      <c r="E1468" s="17" t="s">
        <v>2405</v>
      </c>
      <c r="F1468" s="24">
        <v>3167</v>
      </c>
      <c r="G1468" s="24"/>
      <c r="H1468" s="24"/>
      <c r="I1468" s="26" t="s">
        <v>859</v>
      </c>
      <c r="J1468" s="26" t="s">
        <v>928</v>
      </c>
      <c r="K1468" s="34" t="s">
        <v>929</v>
      </c>
    </row>
    <row r="1469" spans="1:11" ht="15.75" thickBot="1" x14ac:dyDescent="0.3">
      <c r="A1469" s="32" t="s">
        <v>851</v>
      </c>
      <c r="B1469" s="24" t="s">
        <v>325</v>
      </c>
      <c r="C1469" s="26" t="s">
        <v>905</v>
      </c>
      <c r="D1469" s="26">
        <v>7</v>
      </c>
      <c r="E1469" s="17" t="s">
        <v>2406</v>
      </c>
      <c r="F1469" s="24">
        <v>3168</v>
      </c>
      <c r="G1469" s="24"/>
      <c r="H1469" s="24"/>
      <c r="I1469" s="26" t="s">
        <v>859</v>
      </c>
      <c r="J1469" s="26" t="s">
        <v>928</v>
      </c>
      <c r="K1469" s="34" t="s">
        <v>929</v>
      </c>
    </row>
    <row r="1470" spans="1:11" ht="15.75" thickBot="1" x14ac:dyDescent="0.3">
      <c r="A1470" s="32" t="s">
        <v>851</v>
      </c>
      <c r="B1470" s="24" t="s">
        <v>325</v>
      </c>
      <c r="C1470" s="26" t="s">
        <v>905</v>
      </c>
      <c r="D1470" s="26">
        <v>7</v>
      </c>
      <c r="E1470" s="17" t="s">
        <v>2407</v>
      </c>
      <c r="F1470" s="24">
        <v>3177</v>
      </c>
      <c r="G1470" s="24"/>
      <c r="H1470" s="24"/>
      <c r="I1470" s="26" t="s">
        <v>859</v>
      </c>
      <c r="J1470" s="26" t="s">
        <v>928</v>
      </c>
      <c r="K1470" s="34" t="s">
        <v>929</v>
      </c>
    </row>
    <row r="1471" spans="1:11" ht="15.75" thickBot="1" x14ac:dyDescent="0.3">
      <c r="A1471" s="32" t="s">
        <v>851</v>
      </c>
      <c r="B1471" s="24" t="s">
        <v>325</v>
      </c>
      <c r="C1471" s="26" t="s">
        <v>905</v>
      </c>
      <c r="D1471" s="26">
        <v>7</v>
      </c>
      <c r="E1471" s="17" t="s">
        <v>2408</v>
      </c>
      <c r="F1471" s="24">
        <v>3176</v>
      </c>
      <c r="G1471" s="24"/>
      <c r="H1471" s="24"/>
      <c r="I1471" s="26" t="s">
        <v>859</v>
      </c>
      <c r="J1471" s="26" t="s">
        <v>928</v>
      </c>
      <c r="K1471" s="34" t="s">
        <v>929</v>
      </c>
    </row>
    <row r="1472" spans="1:11" ht="15.75" thickBot="1" x14ac:dyDescent="0.3">
      <c r="A1472" s="32" t="s">
        <v>851</v>
      </c>
      <c r="B1472" s="24" t="s">
        <v>325</v>
      </c>
      <c r="C1472" s="26" t="s">
        <v>905</v>
      </c>
      <c r="D1472" s="26">
        <v>7</v>
      </c>
      <c r="E1472" s="17" t="s">
        <v>2409</v>
      </c>
      <c r="F1472" s="24">
        <v>3169</v>
      </c>
      <c r="G1472" s="24"/>
      <c r="H1472" s="24"/>
      <c r="I1472" s="26" t="s">
        <v>859</v>
      </c>
      <c r="J1472" s="26" t="s">
        <v>928</v>
      </c>
      <c r="K1472" s="34" t="s">
        <v>929</v>
      </c>
    </row>
    <row r="1473" spans="1:11" ht="15.75" thickBot="1" x14ac:dyDescent="0.3">
      <c r="A1473" s="32" t="s">
        <v>851</v>
      </c>
      <c r="B1473" s="24" t="s">
        <v>325</v>
      </c>
      <c r="C1473" s="26" t="s">
        <v>905</v>
      </c>
      <c r="D1473" s="26">
        <v>7</v>
      </c>
      <c r="E1473" s="17" t="s">
        <v>2410</v>
      </c>
      <c r="F1473" s="24">
        <v>3174</v>
      </c>
      <c r="G1473" s="24"/>
      <c r="H1473" s="24"/>
      <c r="I1473" s="26" t="s">
        <v>859</v>
      </c>
      <c r="J1473" s="26" t="s">
        <v>928</v>
      </c>
      <c r="K1473" s="34" t="s">
        <v>929</v>
      </c>
    </row>
    <row r="1474" spans="1:11" ht="15.75" thickBot="1" x14ac:dyDescent="0.3">
      <c r="A1474" s="32" t="s">
        <v>851</v>
      </c>
      <c r="B1474" s="24" t="s">
        <v>325</v>
      </c>
      <c r="C1474" s="26" t="s">
        <v>905</v>
      </c>
      <c r="D1474" s="26">
        <v>7</v>
      </c>
      <c r="E1474" s="17" t="s">
        <v>2411</v>
      </c>
      <c r="F1474" s="24">
        <v>3172</v>
      </c>
      <c r="G1474" s="24"/>
      <c r="H1474" s="24"/>
      <c r="I1474" s="26" t="s">
        <v>859</v>
      </c>
      <c r="J1474" s="26" t="s">
        <v>928</v>
      </c>
      <c r="K1474" s="34" t="s">
        <v>929</v>
      </c>
    </row>
    <row r="1475" spans="1:11" ht="15.75" thickBot="1" x14ac:dyDescent="0.3">
      <c r="A1475" s="32" t="s">
        <v>851</v>
      </c>
      <c r="B1475" s="24" t="s">
        <v>325</v>
      </c>
      <c r="C1475" s="26" t="s">
        <v>905</v>
      </c>
      <c r="D1475" s="26">
        <v>7</v>
      </c>
      <c r="E1475" s="17" t="s">
        <v>2412</v>
      </c>
      <c r="F1475" s="24">
        <v>5348</v>
      </c>
      <c r="G1475" s="24"/>
      <c r="H1475" s="24"/>
      <c r="I1475" s="26" t="s">
        <v>859</v>
      </c>
      <c r="J1475" s="26" t="s">
        <v>928</v>
      </c>
      <c r="K1475" s="34" t="s">
        <v>929</v>
      </c>
    </row>
    <row r="1476" spans="1:11" ht="15.75" thickBot="1" x14ac:dyDescent="0.3">
      <c r="A1476" s="32" t="s">
        <v>851</v>
      </c>
      <c r="B1476" s="24" t="s">
        <v>325</v>
      </c>
      <c r="C1476" s="26" t="s">
        <v>905</v>
      </c>
      <c r="D1476" s="26">
        <v>7</v>
      </c>
      <c r="E1476" s="17" t="s">
        <v>1425</v>
      </c>
      <c r="F1476" s="24">
        <v>3240</v>
      </c>
      <c r="G1476" s="24"/>
      <c r="H1476" s="24"/>
      <c r="I1476" s="26" t="s">
        <v>859</v>
      </c>
      <c r="J1476" s="26" t="s">
        <v>928</v>
      </c>
      <c r="K1476" s="34" t="s">
        <v>929</v>
      </c>
    </row>
    <row r="1477" spans="1:11" ht="15.75" thickBot="1" x14ac:dyDescent="0.3">
      <c r="A1477" s="32" t="s">
        <v>851</v>
      </c>
      <c r="B1477" s="24" t="s">
        <v>325</v>
      </c>
      <c r="C1477" s="26" t="s">
        <v>905</v>
      </c>
      <c r="D1477" s="26">
        <v>7</v>
      </c>
      <c r="E1477" s="17" t="s">
        <v>1542</v>
      </c>
      <c r="F1477" s="24">
        <v>3244</v>
      </c>
      <c r="G1477" s="24"/>
      <c r="H1477" s="24"/>
      <c r="I1477" s="26" t="s">
        <v>859</v>
      </c>
      <c r="J1477" s="26" t="s">
        <v>928</v>
      </c>
      <c r="K1477" s="34" t="s">
        <v>929</v>
      </c>
    </row>
    <row r="1478" spans="1:11" ht="15.75" thickBot="1" x14ac:dyDescent="0.3">
      <c r="A1478" s="32" t="s">
        <v>851</v>
      </c>
      <c r="B1478" s="24" t="s">
        <v>325</v>
      </c>
      <c r="C1478" s="26" t="s">
        <v>905</v>
      </c>
      <c r="D1478" s="26">
        <v>7</v>
      </c>
      <c r="E1478" s="17" t="s">
        <v>2413</v>
      </c>
      <c r="F1478" s="24">
        <v>3170</v>
      </c>
      <c r="G1478" s="24"/>
      <c r="H1478" s="24"/>
      <c r="I1478" s="26" t="s">
        <v>859</v>
      </c>
      <c r="J1478" s="26" t="s">
        <v>928</v>
      </c>
      <c r="K1478" s="34" t="s">
        <v>929</v>
      </c>
    </row>
    <row r="1479" spans="1:11" ht="15.75" thickBot="1" x14ac:dyDescent="0.3">
      <c r="A1479" s="32" t="s">
        <v>851</v>
      </c>
      <c r="B1479" s="24" t="s">
        <v>325</v>
      </c>
      <c r="C1479" s="26" t="s">
        <v>905</v>
      </c>
      <c r="D1479" s="26">
        <v>7</v>
      </c>
      <c r="E1479" s="17" t="s">
        <v>2414</v>
      </c>
      <c r="F1479" s="24">
        <v>3163</v>
      </c>
      <c r="G1479" s="24"/>
      <c r="H1479" s="24"/>
      <c r="I1479" s="26" t="s">
        <v>859</v>
      </c>
      <c r="J1479" s="26" t="s">
        <v>928</v>
      </c>
      <c r="K1479" s="34" t="s">
        <v>929</v>
      </c>
    </row>
    <row r="1480" spans="1:11" ht="15.75" thickBot="1" x14ac:dyDescent="0.3">
      <c r="A1480" s="32" t="s">
        <v>851</v>
      </c>
      <c r="B1480" s="24" t="s">
        <v>325</v>
      </c>
      <c r="C1480" s="26" t="s">
        <v>905</v>
      </c>
      <c r="D1480" s="26">
        <v>7</v>
      </c>
      <c r="E1480" s="17" t="s">
        <v>2415</v>
      </c>
      <c r="F1480" s="24">
        <v>3196</v>
      </c>
      <c r="G1480" s="24"/>
      <c r="H1480" s="24"/>
      <c r="I1480" s="26" t="s">
        <v>859</v>
      </c>
      <c r="J1480" s="26" t="s">
        <v>928</v>
      </c>
      <c r="K1480" s="34" t="s">
        <v>929</v>
      </c>
    </row>
    <row r="1481" spans="1:11" ht="15.75" thickBot="1" x14ac:dyDescent="0.3">
      <c r="A1481" s="32" t="s">
        <v>851</v>
      </c>
      <c r="B1481" s="24" t="s">
        <v>325</v>
      </c>
      <c r="C1481" s="26" t="s">
        <v>905</v>
      </c>
      <c r="D1481" s="26">
        <v>8</v>
      </c>
      <c r="E1481" s="17" t="s">
        <v>2416</v>
      </c>
      <c r="F1481" s="24">
        <v>2923</v>
      </c>
      <c r="G1481" s="24"/>
      <c r="H1481" s="24"/>
      <c r="I1481" s="26" t="s">
        <v>859</v>
      </c>
      <c r="J1481" s="26" t="s">
        <v>928</v>
      </c>
      <c r="K1481" s="34" t="s">
        <v>2417</v>
      </c>
    </row>
    <row r="1482" spans="1:11" ht="15.75" thickBot="1" x14ac:dyDescent="0.3">
      <c r="A1482" s="32" t="s">
        <v>851</v>
      </c>
      <c r="B1482" s="24" t="s">
        <v>325</v>
      </c>
      <c r="C1482" s="26" t="s">
        <v>905</v>
      </c>
      <c r="D1482" s="26">
        <v>8</v>
      </c>
      <c r="E1482" s="17" t="s">
        <v>2418</v>
      </c>
      <c r="F1482" s="24">
        <v>3223</v>
      </c>
      <c r="G1482" s="24"/>
      <c r="H1482" s="24"/>
      <c r="I1482" s="26" t="s">
        <v>859</v>
      </c>
      <c r="J1482" s="26" t="s">
        <v>928</v>
      </c>
      <c r="K1482" s="34" t="s">
        <v>2419</v>
      </c>
    </row>
    <row r="1483" spans="1:11" ht="15.75" thickBot="1" x14ac:dyDescent="0.3">
      <c r="A1483" s="32" t="s">
        <v>851</v>
      </c>
      <c r="B1483" s="24" t="s">
        <v>325</v>
      </c>
      <c r="C1483" s="26" t="s">
        <v>905</v>
      </c>
      <c r="D1483" s="26">
        <v>8</v>
      </c>
      <c r="E1483" s="17" t="s">
        <v>2420</v>
      </c>
      <c r="F1483" s="24">
        <v>2903</v>
      </c>
      <c r="G1483" s="24"/>
      <c r="H1483" s="24"/>
      <c r="I1483" s="26" t="s">
        <v>859</v>
      </c>
      <c r="J1483" s="26" t="s">
        <v>928</v>
      </c>
      <c r="K1483" s="34" t="s">
        <v>2417</v>
      </c>
    </row>
    <row r="1484" spans="1:11" ht="15.75" thickBot="1" x14ac:dyDescent="0.3">
      <c r="A1484" s="32" t="s">
        <v>851</v>
      </c>
      <c r="B1484" s="24" t="s">
        <v>325</v>
      </c>
      <c r="C1484" s="26" t="s">
        <v>905</v>
      </c>
      <c r="D1484" s="26">
        <v>8</v>
      </c>
      <c r="E1484" s="17" t="s">
        <v>2421</v>
      </c>
      <c r="F1484" s="24">
        <v>3094</v>
      </c>
      <c r="G1484" s="24"/>
      <c r="H1484" s="24"/>
      <c r="I1484" s="26" t="s">
        <v>859</v>
      </c>
      <c r="J1484" s="26" t="s">
        <v>928</v>
      </c>
      <c r="K1484" s="34" t="s">
        <v>2417</v>
      </c>
    </row>
    <row r="1485" spans="1:11" ht="15.75" thickBot="1" x14ac:dyDescent="0.3">
      <c r="A1485" s="32" t="s">
        <v>851</v>
      </c>
      <c r="B1485" s="24" t="s">
        <v>325</v>
      </c>
      <c r="C1485" s="26" t="s">
        <v>905</v>
      </c>
      <c r="D1485" s="26">
        <v>8</v>
      </c>
      <c r="E1485" s="17" t="s">
        <v>2422</v>
      </c>
      <c r="F1485" s="24">
        <v>3031</v>
      </c>
      <c r="G1485" s="24"/>
      <c r="H1485" s="24"/>
      <c r="I1485" s="26" t="s">
        <v>859</v>
      </c>
      <c r="J1485" s="26" t="s">
        <v>928</v>
      </c>
      <c r="K1485" s="34" t="s">
        <v>2417</v>
      </c>
    </row>
    <row r="1486" spans="1:11" ht="15.75" thickBot="1" x14ac:dyDescent="0.3">
      <c r="A1486" s="32" t="s">
        <v>851</v>
      </c>
      <c r="B1486" s="24" t="s">
        <v>325</v>
      </c>
      <c r="C1486" s="26" t="s">
        <v>905</v>
      </c>
      <c r="D1486" s="26">
        <v>8</v>
      </c>
      <c r="E1486" s="17" t="s">
        <v>2423</v>
      </c>
      <c r="F1486" s="24">
        <v>3042</v>
      </c>
      <c r="G1486" s="24"/>
      <c r="H1486" s="24"/>
      <c r="I1486" s="26" t="s">
        <v>859</v>
      </c>
      <c r="J1486" s="26" t="s">
        <v>928</v>
      </c>
      <c r="K1486" s="34" t="s">
        <v>2419</v>
      </c>
    </row>
    <row r="1487" spans="1:11" ht="15.75" thickBot="1" x14ac:dyDescent="0.3">
      <c r="A1487" s="32" t="s">
        <v>851</v>
      </c>
      <c r="B1487" s="24" t="s">
        <v>325</v>
      </c>
      <c r="C1487" s="26" t="s">
        <v>905</v>
      </c>
      <c r="D1487" s="26">
        <v>8</v>
      </c>
      <c r="E1487" s="17" t="s">
        <v>2424</v>
      </c>
      <c r="F1487" s="24">
        <v>3049</v>
      </c>
      <c r="G1487" s="24"/>
      <c r="H1487" s="24"/>
      <c r="I1487" s="26" t="s">
        <v>859</v>
      </c>
      <c r="J1487" s="26" t="s">
        <v>928</v>
      </c>
      <c r="K1487" s="34" t="s">
        <v>2419</v>
      </c>
    </row>
    <row r="1488" spans="1:11" ht="15.75" thickBot="1" x14ac:dyDescent="0.3">
      <c r="A1488" s="32" t="s">
        <v>851</v>
      </c>
      <c r="B1488" s="24" t="s">
        <v>325</v>
      </c>
      <c r="C1488" s="26" t="s">
        <v>905</v>
      </c>
      <c r="D1488" s="26">
        <v>8</v>
      </c>
      <c r="E1488" s="17" t="s">
        <v>2425</v>
      </c>
      <c r="F1488" s="24">
        <v>3234</v>
      </c>
      <c r="G1488" s="24"/>
      <c r="H1488" s="24"/>
      <c r="I1488" s="26" t="s">
        <v>859</v>
      </c>
      <c r="J1488" s="26" t="s">
        <v>928</v>
      </c>
      <c r="K1488" s="34" t="s">
        <v>2417</v>
      </c>
    </row>
    <row r="1489" spans="1:11" ht="15.75" thickBot="1" x14ac:dyDescent="0.3">
      <c r="A1489" s="32" t="s">
        <v>851</v>
      </c>
      <c r="B1489" s="24" t="s">
        <v>325</v>
      </c>
      <c r="C1489" s="26" t="s">
        <v>905</v>
      </c>
      <c r="D1489" s="26">
        <v>8</v>
      </c>
      <c r="E1489" s="17" t="s">
        <v>934</v>
      </c>
      <c r="F1489" s="24">
        <v>3153</v>
      </c>
      <c r="G1489" s="24"/>
      <c r="H1489" s="24"/>
      <c r="I1489" s="26" t="s">
        <v>859</v>
      </c>
      <c r="J1489" s="26" t="s">
        <v>928</v>
      </c>
      <c r="K1489" s="34" t="s">
        <v>2419</v>
      </c>
    </row>
    <row r="1490" spans="1:11" ht="15.75" thickBot="1" x14ac:dyDescent="0.3">
      <c r="A1490" s="32" t="s">
        <v>851</v>
      </c>
      <c r="B1490" s="24" t="s">
        <v>325</v>
      </c>
      <c r="C1490" s="26" t="s">
        <v>905</v>
      </c>
      <c r="D1490" s="26">
        <v>8</v>
      </c>
      <c r="E1490" s="17" t="s">
        <v>2426</v>
      </c>
      <c r="F1490" s="24">
        <v>3050</v>
      </c>
      <c r="G1490" s="24"/>
      <c r="H1490" s="24"/>
      <c r="I1490" s="26" t="s">
        <v>859</v>
      </c>
      <c r="J1490" s="26" t="s">
        <v>928</v>
      </c>
      <c r="K1490" s="34" t="s">
        <v>2419</v>
      </c>
    </row>
    <row r="1491" spans="1:11" ht="15.75" thickBot="1" x14ac:dyDescent="0.3">
      <c r="A1491" s="32" t="s">
        <v>851</v>
      </c>
      <c r="B1491" s="24" t="s">
        <v>325</v>
      </c>
      <c r="C1491" s="26" t="s">
        <v>905</v>
      </c>
      <c r="D1491" s="26">
        <v>8</v>
      </c>
      <c r="E1491" s="17" t="s">
        <v>2427</v>
      </c>
      <c r="F1491" s="24">
        <v>3002</v>
      </c>
      <c r="G1491" s="24"/>
      <c r="H1491" s="24"/>
      <c r="I1491" s="26" t="s">
        <v>859</v>
      </c>
      <c r="J1491" s="26" t="s">
        <v>928</v>
      </c>
      <c r="K1491" s="34" t="s">
        <v>2417</v>
      </c>
    </row>
    <row r="1492" spans="1:11" ht="15.75" thickBot="1" x14ac:dyDescent="0.3">
      <c r="A1492" s="32" t="s">
        <v>851</v>
      </c>
      <c r="B1492" s="24" t="s">
        <v>325</v>
      </c>
      <c r="C1492" s="26" t="s">
        <v>905</v>
      </c>
      <c r="D1492" s="26">
        <v>8</v>
      </c>
      <c r="E1492" s="17" t="s">
        <v>2428</v>
      </c>
      <c r="F1492" s="24">
        <v>3133</v>
      </c>
      <c r="G1492" s="24"/>
      <c r="H1492" s="24"/>
      <c r="I1492" s="26" t="s">
        <v>859</v>
      </c>
      <c r="J1492" s="26" t="s">
        <v>928</v>
      </c>
      <c r="K1492" s="34" t="s">
        <v>2417</v>
      </c>
    </row>
    <row r="1493" spans="1:11" ht="15.75" thickBot="1" x14ac:dyDescent="0.3">
      <c r="A1493" s="32" t="s">
        <v>851</v>
      </c>
      <c r="B1493" s="24" t="s">
        <v>325</v>
      </c>
      <c r="C1493" s="26" t="s">
        <v>905</v>
      </c>
      <c r="D1493" s="26">
        <v>8</v>
      </c>
      <c r="E1493" s="17" t="s">
        <v>2429</v>
      </c>
      <c r="F1493" s="24">
        <v>2928</v>
      </c>
      <c r="G1493" s="24"/>
      <c r="H1493" s="24"/>
      <c r="I1493" s="26" t="s">
        <v>859</v>
      </c>
      <c r="J1493" s="26" t="s">
        <v>928</v>
      </c>
      <c r="K1493" s="34" t="s">
        <v>2417</v>
      </c>
    </row>
    <row r="1494" spans="1:11" ht="15.75" thickBot="1" x14ac:dyDescent="0.3">
      <c r="A1494" s="32" t="s">
        <v>851</v>
      </c>
      <c r="B1494" s="24" t="s">
        <v>325</v>
      </c>
      <c r="C1494" s="26" t="s">
        <v>905</v>
      </c>
      <c r="D1494" s="26">
        <v>8</v>
      </c>
      <c r="E1494" s="17" t="s">
        <v>2430</v>
      </c>
      <c r="F1494" s="24">
        <v>2971</v>
      </c>
      <c r="G1494" s="24"/>
      <c r="H1494" s="24"/>
      <c r="I1494" s="26" t="s">
        <v>859</v>
      </c>
      <c r="J1494" s="26" t="s">
        <v>928</v>
      </c>
      <c r="K1494" s="34" t="s">
        <v>2417</v>
      </c>
    </row>
    <row r="1495" spans="1:11" ht="15.75" thickBot="1" x14ac:dyDescent="0.3">
      <c r="A1495" s="32" t="s">
        <v>851</v>
      </c>
      <c r="B1495" s="24" t="s">
        <v>325</v>
      </c>
      <c r="C1495" s="26" t="s">
        <v>905</v>
      </c>
      <c r="D1495" s="26">
        <v>8</v>
      </c>
      <c r="E1495" s="17" t="s">
        <v>2431</v>
      </c>
      <c r="F1495" s="24">
        <v>3097</v>
      </c>
      <c r="G1495" s="24"/>
      <c r="H1495" s="24"/>
      <c r="I1495" s="26" t="s">
        <v>859</v>
      </c>
      <c r="J1495" s="26" t="s">
        <v>928</v>
      </c>
      <c r="K1495" s="34" t="s">
        <v>2419</v>
      </c>
    </row>
    <row r="1496" spans="1:11" ht="15.75" thickBot="1" x14ac:dyDescent="0.3">
      <c r="A1496" s="32" t="s">
        <v>851</v>
      </c>
      <c r="B1496" s="24" t="s">
        <v>325</v>
      </c>
      <c r="C1496" s="26" t="s">
        <v>905</v>
      </c>
      <c r="D1496" s="26">
        <v>8</v>
      </c>
      <c r="E1496" s="17" t="s">
        <v>2432</v>
      </c>
      <c r="F1496" s="24">
        <v>2996</v>
      </c>
      <c r="G1496" s="24"/>
      <c r="H1496" s="24"/>
      <c r="I1496" s="26" t="s">
        <v>859</v>
      </c>
      <c r="J1496" s="26" t="s">
        <v>928</v>
      </c>
      <c r="K1496" s="34" t="s">
        <v>2417</v>
      </c>
    </row>
    <row r="1497" spans="1:11" ht="15.75" thickBot="1" x14ac:dyDescent="0.3">
      <c r="A1497" s="32" t="s">
        <v>851</v>
      </c>
      <c r="B1497" s="24" t="s">
        <v>325</v>
      </c>
      <c r="C1497" s="26" t="s">
        <v>905</v>
      </c>
      <c r="D1497" s="26">
        <v>8</v>
      </c>
      <c r="E1497" s="17" t="s">
        <v>2433</v>
      </c>
      <c r="F1497" s="24">
        <v>3123</v>
      </c>
      <c r="G1497" s="24"/>
      <c r="H1497" s="24"/>
      <c r="I1497" s="26" t="s">
        <v>859</v>
      </c>
      <c r="J1497" s="26" t="s">
        <v>928</v>
      </c>
      <c r="K1497" s="34" t="s">
        <v>2417</v>
      </c>
    </row>
    <row r="1498" spans="1:11" ht="15.75" thickBot="1" x14ac:dyDescent="0.3">
      <c r="A1498" s="32" t="s">
        <v>851</v>
      </c>
      <c r="B1498" s="24" t="s">
        <v>325</v>
      </c>
      <c r="C1498" s="26" t="s">
        <v>905</v>
      </c>
      <c r="D1498" s="26">
        <v>8</v>
      </c>
      <c r="E1498" s="17" t="s">
        <v>2434</v>
      </c>
      <c r="F1498" s="24">
        <v>3157</v>
      </c>
      <c r="G1498" s="24"/>
      <c r="H1498" s="24"/>
      <c r="I1498" s="26" t="s">
        <v>859</v>
      </c>
      <c r="J1498" s="26" t="s">
        <v>928</v>
      </c>
      <c r="K1498" s="34" t="s">
        <v>2419</v>
      </c>
    </row>
    <row r="1499" spans="1:11" ht="15.75" thickBot="1" x14ac:dyDescent="0.3">
      <c r="A1499" s="32" t="s">
        <v>851</v>
      </c>
      <c r="B1499" s="24" t="s">
        <v>325</v>
      </c>
      <c r="C1499" s="26" t="s">
        <v>905</v>
      </c>
      <c r="D1499" s="26">
        <v>8</v>
      </c>
      <c r="E1499" s="17" t="s">
        <v>2435</v>
      </c>
      <c r="F1499" s="24">
        <v>3258</v>
      </c>
      <c r="G1499" s="24"/>
      <c r="H1499" s="24"/>
      <c r="I1499" s="26" t="s">
        <v>859</v>
      </c>
      <c r="J1499" s="26" t="s">
        <v>928</v>
      </c>
      <c r="K1499" s="34" t="s">
        <v>2417</v>
      </c>
    </row>
    <row r="1500" spans="1:11" ht="15.75" thickBot="1" x14ac:dyDescent="0.3">
      <c r="A1500" s="32" t="s">
        <v>851</v>
      </c>
      <c r="B1500" s="24" t="s">
        <v>325</v>
      </c>
      <c r="C1500" s="26" t="s">
        <v>905</v>
      </c>
      <c r="D1500" s="26">
        <v>8</v>
      </c>
      <c r="E1500" s="17" t="s">
        <v>2436</v>
      </c>
      <c r="F1500" s="24">
        <v>3099</v>
      </c>
      <c r="G1500" s="24"/>
      <c r="H1500" s="24"/>
      <c r="I1500" s="26" t="s">
        <v>859</v>
      </c>
      <c r="J1500" s="26" t="s">
        <v>928</v>
      </c>
      <c r="K1500" s="34" t="s">
        <v>2419</v>
      </c>
    </row>
    <row r="1501" spans="1:11" ht="15.75" thickBot="1" x14ac:dyDescent="0.3">
      <c r="A1501" s="32" t="s">
        <v>851</v>
      </c>
      <c r="B1501" s="24" t="s">
        <v>325</v>
      </c>
      <c r="C1501" s="26" t="s">
        <v>905</v>
      </c>
      <c r="D1501" s="26">
        <v>8</v>
      </c>
      <c r="E1501" s="17" t="s">
        <v>2437</v>
      </c>
      <c r="F1501" s="24">
        <v>3152</v>
      </c>
      <c r="G1501" s="24"/>
      <c r="H1501" s="24"/>
      <c r="I1501" s="26" t="s">
        <v>859</v>
      </c>
      <c r="J1501" s="26" t="s">
        <v>928</v>
      </c>
      <c r="K1501" s="34" t="s">
        <v>2417</v>
      </c>
    </row>
    <row r="1502" spans="1:11" ht="15.75" thickBot="1" x14ac:dyDescent="0.3">
      <c r="A1502" s="32" t="s">
        <v>851</v>
      </c>
      <c r="B1502" s="24" t="s">
        <v>325</v>
      </c>
      <c r="C1502" s="26" t="s">
        <v>905</v>
      </c>
      <c r="D1502" s="26">
        <v>8</v>
      </c>
      <c r="E1502" s="17" t="s">
        <v>2438</v>
      </c>
      <c r="F1502" s="24">
        <v>3033</v>
      </c>
      <c r="G1502" s="24"/>
      <c r="H1502" s="24"/>
      <c r="I1502" s="26" t="s">
        <v>859</v>
      </c>
      <c r="J1502" s="26" t="s">
        <v>928</v>
      </c>
      <c r="K1502" s="34" t="s">
        <v>2419</v>
      </c>
    </row>
    <row r="1503" spans="1:11" ht="15.75" thickBot="1" x14ac:dyDescent="0.3">
      <c r="A1503" s="32" t="s">
        <v>851</v>
      </c>
      <c r="B1503" s="24" t="s">
        <v>325</v>
      </c>
      <c r="C1503" s="26" t="s">
        <v>905</v>
      </c>
      <c r="D1503" s="26">
        <v>8</v>
      </c>
      <c r="E1503" s="17" t="s">
        <v>1598</v>
      </c>
      <c r="F1503" s="24">
        <v>3045</v>
      </c>
      <c r="G1503" s="24"/>
      <c r="H1503" s="24"/>
      <c r="I1503" s="26" t="s">
        <v>859</v>
      </c>
      <c r="J1503" s="26" t="s">
        <v>928</v>
      </c>
      <c r="K1503" s="34" t="s">
        <v>2417</v>
      </c>
    </row>
    <row r="1504" spans="1:11" ht="15.75" thickBot="1" x14ac:dyDescent="0.3">
      <c r="A1504" s="32" t="s">
        <v>851</v>
      </c>
      <c r="B1504" s="24" t="s">
        <v>325</v>
      </c>
      <c r="C1504" s="26" t="s">
        <v>905</v>
      </c>
      <c r="D1504" s="26">
        <v>8</v>
      </c>
      <c r="E1504" s="17" t="s">
        <v>2439</v>
      </c>
      <c r="F1504" s="24">
        <v>3046</v>
      </c>
      <c r="G1504" s="24"/>
      <c r="H1504" s="24"/>
      <c r="I1504" s="26" t="s">
        <v>859</v>
      </c>
      <c r="J1504" s="26" t="s">
        <v>928</v>
      </c>
      <c r="K1504" s="34" t="s">
        <v>2417</v>
      </c>
    </row>
    <row r="1505" spans="1:11" ht="15.75" thickBot="1" x14ac:dyDescent="0.3">
      <c r="A1505" s="32" t="s">
        <v>851</v>
      </c>
      <c r="B1505" s="24" t="s">
        <v>325</v>
      </c>
      <c r="C1505" s="26" t="s">
        <v>905</v>
      </c>
      <c r="D1505" s="26">
        <v>9</v>
      </c>
      <c r="E1505" s="17" t="s">
        <v>2440</v>
      </c>
      <c r="F1505" s="24">
        <v>2890</v>
      </c>
      <c r="G1505" s="24"/>
      <c r="H1505" s="24"/>
      <c r="I1505" s="26" t="s">
        <v>859</v>
      </c>
      <c r="J1505" s="26" t="s">
        <v>928</v>
      </c>
      <c r="K1505" s="34" t="s">
        <v>2441</v>
      </c>
    </row>
    <row r="1506" spans="1:11" ht="15.75" thickBot="1" x14ac:dyDescent="0.3">
      <c r="A1506" s="32" t="s">
        <v>851</v>
      </c>
      <c r="B1506" s="24" t="s">
        <v>325</v>
      </c>
      <c r="C1506" s="26" t="s">
        <v>905</v>
      </c>
      <c r="D1506" s="26">
        <v>9</v>
      </c>
      <c r="E1506" s="17" t="s">
        <v>2442</v>
      </c>
      <c r="F1506" s="24">
        <v>5887</v>
      </c>
      <c r="G1506" s="24"/>
      <c r="H1506" s="24"/>
      <c r="I1506" s="26" t="s">
        <v>859</v>
      </c>
      <c r="J1506" s="26" t="s">
        <v>928</v>
      </c>
      <c r="K1506" s="34" t="s">
        <v>2441</v>
      </c>
    </row>
    <row r="1507" spans="1:11" ht="15.75" thickBot="1" x14ac:dyDescent="0.3">
      <c r="A1507" s="32" t="s">
        <v>851</v>
      </c>
      <c r="B1507" s="24" t="s">
        <v>325</v>
      </c>
      <c r="C1507" s="26" t="s">
        <v>905</v>
      </c>
      <c r="D1507" s="26">
        <v>9</v>
      </c>
      <c r="E1507" s="17" t="s">
        <v>2443</v>
      </c>
      <c r="F1507" s="24">
        <v>3202</v>
      </c>
      <c r="G1507" s="24"/>
      <c r="H1507" s="24"/>
      <c r="I1507" s="26" t="s">
        <v>859</v>
      </c>
      <c r="J1507" s="26" t="s">
        <v>928</v>
      </c>
      <c r="K1507" s="34" t="s">
        <v>2441</v>
      </c>
    </row>
    <row r="1508" spans="1:11" ht="15.75" thickBot="1" x14ac:dyDescent="0.3">
      <c r="A1508" s="32" t="s">
        <v>851</v>
      </c>
      <c r="B1508" s="24" t="s">
        <v>325</v>
      </c>
      <c r="C1508" s="26" t="s">
        <v>905</v>
      </c>
      <c r="D1508" s="26">
        <v>9</v>
      </c>
      <c r="E1508" s="17" t="s">
        <v>2444</v>
      </c>
      <c r="F1508" s="24">
        <v>3119</v>
      </c>
      <c r="G1508" s="24"/>
      <c r="H1508" s="24"/>
      <c r="I1508" s="26" t="s">
        <v>859</v>
      </c>
      <c r="J1508" s="26" t="s">
        <v>928</v>
      </c>
      <c r="K1508" s="34" t="s">
        <v>2441</v>
      </c>
    </row>
    <row r="1509" spans="1:11" ht="15.75" thickBot="1" x14ac:dyDescent="0.3">
      <c r="A1509" s="32" t="s">
        <v>851</v>
      </c>
      <c r="B1509" s="24" t="s">
        <v>325</v>
      </c>
      <c r="C1509" s="26" t="s">
        <v>905</v>
      </c>
      <c r="D1509" s="26">
        <v>9</v>
      </c>
      <c r="E1509" s="17" t="s">
        <v>2445</v>
      </c>
      <c r="F1509" s="24">
        <v>5693</v>
      </c>
      <c r="G1509" s="24"/>
      <c r="H1509" s="24"/>
      <c r="I1509" s="26" t="s">
        <v>859</v>
      </c>
      <c r="J1509" s="26" t="s">
        <v>928</v>
      </c>
      <c r="K1509" s="34" t="s">
        <v>2441</v>
      </c>
    </row>
    <row r="1510" spans="1:11" ht="15.75" thickBot="1" x14ac:dyDescent="0.3">
      <c r="A1510" s="32" t="s">
        <v>851</v>
      </c>
      <c r="B1510" s="24" t="s">
        <v>325</v>
      </c>
      <c r="C1510" s="26" t="s">
        <v>905</v>
      </c>
      <c r="D1510" s="26">
        <v>9</v>
      </c>
      <c r="E1510" s="17" t="s">
        <v>2446</v>
      </c>
      <c r="F1510" s="24">
        <v>3140</v>
      </c>
      <c r="G1510" s="24"/>
      <c r="H1510" s="24"/>
      <c r="I1510" s="26" t="s">
        <v>859</v>
      </c>
      <c r="J1510" s="26" t="s">
        <v>928</v>
      </c>
      <c r="K1510" s="34" t="s">
        <v>2441</v>
      </c>
    </row>
    <row r="1511" spans="1:11" ht="15.75" thickBot="1" x14ac:dyDescent="0.3">
      <c r="A1511" s="32" t="s">
        <v>851</v>
      </c>
      <c r="B1511" s="24" t="s">
        <v>325</v>
      </c>
      <c r="C1511" s="26" t="s">
        <v>905</v>
      </c>
      <c r="D1511" s="26">
        <v>9</v>
      </c>
      <c r="E1511" s="17" t="s">
        <v>2447</v>
      </c>
      <c r="F1511" s="24">
        <v>3233</v>
      </c>
      <c r="G1511" s="24"/>
      <c r="H1511" s="24"/>
      <c r="I1511" s="26" t="s">
        <v>859</v>
      </c>
      <c r="J1511" s="26" t="s">
        <v>928</v>
      </c>
      <c r="K1511" s="34" t="s">
        <v>2441</v>
      </c>
    </row>
    <row r="1512" spans="1:11" ht="15.75" thickBot="1" x14ac:dyDescent="0.3">
      <c r="A1512" s="32" t="s">
        <v>851</v>
      </c>
      <c r="B1512" s="24" t="s">
        <v>325</v>
      </c>
      <c r="C1512" s="26" t="s">
        <v>905</v>
      </c>
      <c r="D1512" s="26">
        <v>9</v>
      </c>
      <c r="E1512" s="17" t="s">
        <v>2448</v>
      </c>
      <c r="F1512" s="24">
        <v>3080</v>
      </c>
      <c r="G1512" s="24"/>
      <c r="H1512" s="24"/>
      <c r="I1512" s="26" t="s">
        <v>859</v>
      </c>
      <c r="J1512" s="26" t="s">
        <v>928</v>
      </c>
      <c r="K1512" s="34" t="s">
        <v>2441</v>
      </c>
    </row>
    <row r="1513" spans="1:11" ht="15.75" thickBot="1" x14ac:dyDescent="0.3">
      <c r="A1513" s="32" t="s">
        <v>851</v>
      </c>
      <c r="B1513" s="24" t="s">
        <v>325</v>
      </c>
      <c r="C1513" s="26" t="s">
        <v>905</v>
      </c>
      <c r="D1513" s="26">
        <v>9</v>
      </c>
      <c r="E1513" s="17" t="s">
        <v>2449</v>
      </c>
      <c r="F1513" s="24">
        <v>2988</v>
      </c>
      <c r="G1513" s="24"/>
      <c r="H1513" s="24"/>
      <c r="I1513" s="26" t="s">
        <v>859</v>
      </c>
      <c r="J1513" s="26" t="s">
        <v>928</v>
      </c>
      <c r="K1513" s="34" t="s">
        <v>2441</v>
      </c>
    </row>
    <row r="1514" spans="1:11" ht="15.75" thickBot="1" x14ac:dyDescent="0.3">
      <c r="A1514" s="32" t="s">
        <v>851</v>
      </c>
      <c r="B1514" s="24" t="s">
        <v>325</v>
      </c>
      <c r="C1514" s="26" t="s">
        <v>905</v>
      </c>
      <c r="D1514" s="26">
        <v>9</v>
      </c>
      <c r="E1514" s="17" t="s">
        <v>1781</v>
      </c>
      <c r="F1514" s="24">
        <v>3005</v>
      </c>
      <c r="G1514" s="24"/>
      <c r="H1514" s="24"/>
      <c r="I1514" s="26" t="s">
        <v>859</v>
      </c>
      <c r="J1514" s="26" t="s">
        <v>928</v>
      </c>
      <c r="K1514" s="34" t="s">
        <v>2441</v>
      </c>
    </row>
    <row r="1515" spans="1:11" ht="15.75" thickBot="1" x14ac:dyDescent="0.3">
      <c r="A1515" s="32" t="s">
        <v>851</v>
      </c>
      <c r="B1515" s="24" t="s">
        <v>325</v>
      </c>
      <c r="C1515" s="26" t="s">
        <v>905</v>
      </c>
      <c r="D1515" s="26">
        <v>9</v>
      </c>
      <c r="E1515" s="17" t="s">
        <v>2450</v>
      </c>
      <c r="F1515" s="24">
        <v>3106</v>
      </c>
      <c r="G1515" s="24"/>
      <c r="H1515" s="24"/>
      <c r="I1515" s="26" t="s">
        <v>859</v>
      </c>
      <c r="J1515" s="26" t="s">
        <v>928</v>
      </c>
      <c r="K1515" s="34" t="s">
        <v>929</v>
      </c>
    </row>
    <row r="1516" spans="1:11" ht="15.75" thickBot="1" x14ac:dyDescent="0.3">
      <c r="A1516" s="32" t="s">
        <v>851</v>
      </c>
      <c r="B1516" s="24" t="s">
        <v>325</v>
      </c>
      <c r="C1516" s="26" t="s">
        <v>905</v>
      </c>
      <c r="D1516" s="26">
        <v>9</v>
      </c>
      <c r="E1516" s="17" t="s">
        <v>2451</v>
      </c>
      <c r="F1516" s="24">
        <v>2910</v>
      </c>
      <c r="G1516" s="24"/>
      <c r="H1516" s="24"/>
      <c r="I1516" s="26" t="s">
        <v>859</v>
      </c>
      <c r="J1516" s="26" t="s">
        <v>928</v>
      </c>
      <c r="K1516" s="34" t="s">
        <v>2441</v>
      </c>
    </row>
    <row r="1517" spans="1:11" ht="15.75" thickBot="1" x14ac:dyDescent="0.3">
      <c r="A1517" s="32" t="s">
        <v>851</v>
      </c>
      <c r="B1517" s="24" t="s">
        <v>325</v>
      </c>
      <c r="C1517" s="26" t="s">
        <v>905</v>
      </c>
      <c r="D1517" s="26">
        <v>9</v>
      </c>
      <c r="E1517" s="17" t="s">
        <v>2452</v>
      </c>
      <c r="F1517" s="24">
        <v>3117</v>
      </c>
      <c r="G1517" s="24"/>
      <c r="H1517" s="24"/>
      <c r="I1517" s="26" t="s">
        <v>859</v>
      </c>
      <c r="J1517" s="26" t="s">
        <v>928</v>
      </c>
      <c r="K1517" s="34" t="s">
        <v>2441</v>
      </c>
    </row>
    <row r="1518" spans="1:11" ht="15.75" thickBot="1" x14ac:dyDescent="0.3">
      <c r="A1518" s="32" t="s">
        <v>851</v>
      </c>
      <c r="B1518" s="24" t="s">
        <v>325</v>
      </c>
      <c r="C1518" s="26" t="s">
        <v>905</v>
      </c>
      <c r="D1518" s="26">
        <v>9</v>
      </c>
      <c r="E1518" s="17" t="s">
        <v>2453</v>
      </c>
      <c r="F1518" s="24">
        <v>2977</v>
      </c>
      <c r="G1518" s="24"/>
      <c r="H1518" s="24"/>
      <c r="I1518" s="26" t="s">
        <v>859</v>
      </c>
      <c r="J1518" s="26" t="s">
        <v>928</v>
      </c>
      <c r="K1518" s="34" t="s">
        <v>2441</v>
      </c>
    </row>
    <row r="1519" spans="1:11" ht="15.75" thickBot="1" x14ac:dyDescent="0.3">
      <c r="A1519" s="32" t="s">
        <v>851</v>
      </c>
      <c r="B1519" s="24" t="s">
        <v>325</v>
      </c>
      <c r="C1519" s="26" t="s">
        <v>905</v>
      </c>
      <c r="D1519" s="26">
        <v>9</v>
      </c>
      <c r="E1519" s="17" t="s">
        <v>2454</v>
      </c>
      <c r="F1519" s="24">
        <v>2986</v>
      </c>
      <c r="G1519" s="24"/>
      <c r="H1519" s="24"/>
      <c r="I1519" s="26" t="s">
        <v>859</v>
      </c>
      <c r="J1519" s="26" t="s">
        <v>928</v>
      </c>
      <c r="K1519" s="34" t="s">
        <v>2441</v>
      </c>
    </row>
    <row r="1520" spans="1:11" ht="15.75" thickBot="1" x14ac:dyDescent="0.3">
      <c r="A1520" s="32" t="s">
        <v>851</v>
      </c>
      <c r="B1520" s="24" t="s">
        <v>325</v>
      </c>
      <c r="C1520" s="26" t="s">
        <v>905</v>
      </c>
      <c r="D1520" s="26">
        <v>9</v>
      </c>
      <c r="E1520" s="17" t="s">
        <v>2455</v>
      </c>
      <c r="F1520" s="24">
        <v>3231</v>
      </c>
      <c r="G1520" s="24"/>
      <c r="H1520" s="24"/>
      <c r="I1520" s="26" t="s">
        <v>859</v>
      </c>
      <c r="J1520" s="26" t="s">
        <v>928</v>
      </c>
      <c r="K1520" s="34" t="s">
        <v>929</v>
      </c>
    </row>
    <row r="1521" spans="1:11" ht="15.75" thickBot="1" x14ac:dyDescent="0.3">
      <c r="A1521" s="32" t="s">
        <v>851</v>
      </c>
      <c r="B1521" s="24" t="s">
        <v>325</v>
      </c>
      <c r="C1521" s="26" t="s">
        <v>905</v>
      </c>
      <c r="D1521" s="26">
        <v>9</v>
      </c>
      <c r="E1521" s="17" t="s">
        <v>2456</v>
      </c>
      <c r="F1521" s="24">
        <v>5457</v>
      </c>
      <c r="G1521" s="24"/>
      <c r="H1521" s="24"/>
      <c r="I1521" s="26" t="s">
        <v>859</v>
      </c>
      <c r="J1521" s="26" t="s">
        <v>928</v>
      </c>
      <c r="K1521" s="34" t="s">
        <v>929</v>
      </c>
    </row>
    <row r="1522" spans="1:11" ht="15.75" thickBot="1" x14ac:dyDescent="0.3">
      <c r="A1522" s="32" t="s">
        <v>851</v>
      </c>
      <c r="B1522" s="24" t="s">
        <v>325</v>
      </c>
      <c r="C1522" s="26" t="s">
        <v>905</v>
      </c>
      <c r="D1522" s="26">
        <v>9</v>
      </c>
      <c r="E1522" s="17" t="s">
        <v>2457</v>
      </c>
      <c r="F1522" s="24">
        <v>3200</v>
      </c>
      <c r="G1522" s="24"/>
      <c r="H1522" s="24"/>
      <c r="I1522" s="26" t="s">
        <v>859</v>
      </c>
      <c r="J1522" s="26" t="s">
        <v>928</v>
      </c>
      <c r="K1522" s="34" t="s">
        <v>2441</v>
      </c>
    </row>
    <row r="1523" spans="1:11" ht="15.75" thickBot="1" x14ac:dyDescent="0.3">
      <c r="A1523" s="32" t="s">
        <v>851</v>
      </c>
      <c r="B1523" s="24" t="s">
        <v>325</v>
      </c>
      <c r="C1523" s="26" t="s">
        <v>905</v>
      </c>
      <c r="D1523" s="26">
        <v>9</v>
      </c>
      <c r="E1523" s="17" t="s">
        <v>2458</v>
      </c>
      <c r="F1523" s="24">
        <v>3203</v>
      </c>
      <c r="G1523" s="24"/>
      <c r="H1523" s="24"/>
      <c r="I1523" s="26" t="s">
        <v>859</v>
      </c>
      <c r="J1523" s="26" t="s">
        <v>928</v>
      </c>
      <c r="K1523" s="34" t="s">
        <v>2441</v>
      </c>
    </row>
    <row r="1524" spans="1:11" ht="15.75" thickBot="1" x14ac:dyDescent="0.3">
      <c r="A1524" s="32" t="s">
        <v>851</v>
      </c>
      <c r="B1524" s="24" t="s">
        <v>325</v>
      </c>
      <c r="C1524" s="26" t="s">
        <v>905</v>
      </c>
      <c r="D1524" s="26">
        <v>9</v>
      </c>
      <c r="E1524" s="17" t="s">
        <v>2459</v>
      </c>
      <c r="F1524" s="24">
        <v>3217</v>
      </c>
      <c r="G1524" s="24"/>
      <c r="H1524" s="24"/>
      <c r="I1524" s="26" t="s">
        <v>859</v>
      </c>
      <c r="J1524" s="26" t="s">
        <v>928</v>
      </c>
      <c r="K1524" s="34" t="s">
        <v>2441</v>
      </c>
    </row>
    <row r="1525" spans="1:11" ht="15.75" thickBot="1" x14ac:dyDescent="0.3">
      <c r="A1525" s="32" t="s">
        <v>851</v>
      </c>
      <c r="B1525" s="24" t="s">
        <v>325</v>
      </c>
      <c r="C1525" s="26" t="s">
        <v>905</v>
      </c>
      <c r="D1525" s="26">
        <v>9</v>
      </c>
      <c r="E1525" s="17" t="s">
        <v>1508</v>
      </c>
      <c r="F1525" s="24">
        <v>2887</v>
      </c>
      <c r="G1525" s="24"/>
      <c r="H1525" s="24"/>
      <c r="I1525" s="26" t="s">
        <v>859</v>
      </c>
      <c r="J1525" s="26" t="s">
        <v>928</v>
      </c>
      <c r="K1525" s="34" t="s">
        <v>2441</v>
      </c>
    </row>
    <row r="1526" spans="1:11" ht="15.75" thickBot="1" x14ac:dyDescent="0.3">
      <c r="A1526" s="32" t="s">
        <v>851</v>
      </c>
      <c r="B1526" s="24" t="s">
        <v>325</v>
      </c>
      <c r="C1526" s="26" t="s">
        <v>905</v>
      </c>
      <c r="D1526" s="26">
        <v>9</v>
      </c>
      <c r="E1526" s="17" t="s">
        <v>2460</v>
      </c>
      <c r="F1526" s="24">
        <v>3218</v>
      </c>
      <c r="G1526" s="24"/>
      <c r="H1526" s="24"/>
      <c r="I1526" s="26" t="s">
        <v>859</v>
      </c>
      <c r="J1526" s="26" t="s">
        <v>928</v>
      </c>
      <c r="K1526" s="34" t="s">
        <v>2441</v>
      </c>
    </row>
    <row r="1527" spans="1:11" ht="15.75" thickBot="1" x14ac:dyDescent="0.3">
      <c r="A1527" s="32" t="s">
        <v>851</v>
      </c>
      <c r="B1527" s="24" t="s">
        <v>325</v>
      </c>
      <c r="C1527" s="26" t="s">
        <v>1256</v>
      </c>
      <c r="D1527" s="26">
        <v>1</v>
      </c>
      <c r="E1527" s="17" t="s">
        <v>2461</v>
      </c>
      <c r="F1527" s="24">
        <v>3663</v>
      </c>
      <c r="G1527" s="24"/>
      <c r="H1527" s="24"/>
      <c r="I1527" s="26" t="s">
        <v>1029</v>
      </c>
      <c r="J1527" s="26" t="s">
        <v>1258</v>
      </c>
      <c r="K1527" s="34" t="s">
        <v>1256</v>
      </c>
    </row>
    <row r="1528" spans="1:11" ht="15.75" thickBot="1" x14ac:dyDescent="0.3">
      <c r="A1528" s="32" t="s">
        <v>851</v>
      </c>
      <c r="B1528" s="24" t="s">
        <v>325</v>
      </c>
      <c r="C1528" s="26" t="s">
        <v>1256</v>
      </c>
      <c r="D1528" s="26">
        <v>1</v>
      </c>
      <c r="E1528" s="17" t="s">
        <v>2462</v>
      </c>
      <c r="F1528" s="24">
        <v>3600</v>
      </c>
      <c r="G1528" s="24"/>
      <c r="H1528" s="24"/>
      <c r="I1528" s="26" t="s">
        <v>1029</v>
      </c>
      <c r="J1528" s="26" t="s">
        <v>1258</v>
      </c>
      <c r="K1528" s="34" t="s">
        <v>1256</v>
      </c>
    </row>
    <row r="1529" spans="1:11" ht="15.75" thickBot="1" x14ac:dyDescent="0.3">
      <c r="A1529" s="32" t="s">
        <v>851</v>
      </c>
      <c r="B1529" s="24" t="s">
        <v>325</v>
      </c>
      <c r="C1529" s="26" t="s">
        <v>1256</v>
      </c>
      <c r="D1529" s="26">
        <v>1</v>
      </c>
      <c r="E1529" s="17" t="s">
        <v>922</v>
      </c>
      <c r="F1529" s="24">
        <v>3571</v>
      </c>
      <c r="G1529" s="24"/>
      <c r="H1529" s="24"/>
      <c r="I1529" s="26" t="s">
        <v>1029</v>
      </c>
      <c r="J1529" s="26" t="s">
        <v>1258</v>
      </c>
      <c r="K1529" s="34" t="s">
        <v>1256</v>
      </c>
    </row>
    <row r="1530" spans="1:11" ht="15.75" thickBot="1" x14ac:dyDescent="0.3">
      <c r="A1530" s="32" t="s">
        <v>851</v>
      </c>
      <c r="B1530" s="24" t="s">
        <v>325</v>
      </c>
      <c r="C1530" s="26" t="s">
        <v>1256</v>
      </c>
      <c r="D1530" s="26">
        <v>1</v>
      </c>
      <c r="E1530" s="17" t="s">
        <v>2463</v>
      </c>
      <c r="F1530" s="24">
        <v>3610</v>
      </c>
      <c r="G1530" s="24"/>
      <c r="H1530" s="24"/>
      <c r="I1530" s="26" t="s">
        <v>1029</v>
      </c>
      <c r="J1530" s="26" t="s">
        <v>1258</v>
      </c>
      <c r="K1530" s="34" t="s">
        <v>1256</v>
      </c>
    </row>
    <row r="1531" spans="1:11" ht="15.75" thickBot="1" x14ac:dyDescent="0.3">
      <c r="A1531" s="32" t="s">
        <v>851</v>
      </c>
      <c r="B1531" s="24" t="s">
        <v>325</v>
      </c>
      <c r="C1531" s="26" t="s">
        <v>1256</v>
      </c>
      <c r="D1531" s="26">
        <v>1</v>
      </c>
      <c r="E1531" s="17" t="s">
        <v>2464</v>
      </c>
      <c r="F1531" s="24">
        <v>3579</v>
      </c>
      <c r="G1531" s="24"/>
      <c r="H1531" s="24"/>
      <c r="I1531" s="26" t="s">
        <v>1029</v>
      </c>
      <c r="J1531" s="26" t="s">
        <v>1258</v>
      </c>
      <c r="K1531" s="34" t="s">
        <v>2465</v>
      </c>
    </row>
    <row r="1532" spans="1:11" ht="15.75" thickBot="1" x14ac:dyDescent="0.3">
      <c r="A1532" s="32" t="s">
        <v>851</v>
      </c>
      <c r="B1532" s="24" t="s">
        <v>325</v>
      </c>
      <c r="C1532" s="26" t="s">
        <v>1256</v>
      </c>
      <c r="D1532" s="26">
        <v>1</v>
      </c>
      <c r="E1532" s="17" t="s">
        <v>2466</v>
      </c>
      <c r="F1532" s="24">
        <v>3595</v>
      </c>
      <c r="G1532" s="24"/>
      <c r="H1532" s="24"/>
      <c r="I1532" s="26" t="s">
        <v>1029</v>
      </c>
      <c r="J1532" s="26" t="s">
        <v>1258</v>
      </c>
      <c r="K1532" s="34" t="s">
        <v>2467</v>
      </c>
    </row>
    <row r="1533" spans="1:11" ht="15.75" thickBot="1" x14ac:dyDescent="0.3">
      <c r="A1533" s="32" t="s">
        <v>851</v>
      </c>
      <c r="B1533" s="24" t="s">
        <v>325</v>
      </c>
      <c r="C1533" s="26" t="s">
        <v>1256</v>
      </c>
      <c r="D1533" s="26">
        <v>1</v>
      </c>
      <c r="E1533" s="17" t="s">
        <v>2468</v>
      </c>
      <c r="F1533" s="24">
        <v>3601</v>
      </c>
      <c r="G1533" s="24"/>
      <c r="H1533" s="24"/>
      <c r="I1533" s="26" t="s">
        <v>1029</v>
      </c>
      <c r="J1533" s="26" t="s">
        <v>1258</v>
      </c>
      <c r="K1533" s="34" t="s">
        <v>1256</v>
      </c>
    </row>
    <row r="1534" spans="1:11" ht="15.75" thickBot="1" x14ac:dyDescent="0.3">
      <c r="A1534" s="32" t="s">
        <v>851</v>
      </c>
      <c r="B1534" s="24" t="s">
        <v>325</v>
      </c>
      <c r="C1534" s="26" t="s">
        <v>1256</v>
      </c>
      <c r="D1534" s="26">
        <v>1</v>
      </c>
      <c r="E1534" s="17" t="s">
        <v>2468</v>
      </c>
      <c r="F1534" s="24">
        <v>4795</v>
      </c>
      <c r="G1534" s="24"/>
      <c r="H1534" s="24"/>
      <c r="I1534" s="26" t="s">
        <v>1029</v>
      </c>
      <c r="J1534" s="26" t="s">
        <v>1258</v>
      </c>
      <c r="K1534" s="34" t="s">
        <v>1256</v>
      </c>
    </row>
    <row r="1535" spans="1:11" ht="15.75" thickBot="1" x14ac:dyDescent="0.3">
      <c r="A1535" s="32" t="s">
        <v>851</v>
      </c>
      <c r="B1535" s="24" t="s">
        <v>325</v>
      </c>
      <c r="C1535" s="26" t="s">
        <v>1256</v>
      </c>
      <c r="D1535" s="26">
        <v>1</v>
      </c>
      <c r="E1535" s="17" t="s">
        <v>2469</v>
      </c>
      <c r="F1535" s="24">
        <v>3612</v>
      </c>
      <c r="G1535" s="24"/>
      <c r="H1535" s="24"/>
      <c r="I1535" s="26" t="s">
        <v>1029</v>
      </c>
      <c r="J1535" s="26" t="s">
        <v>1258</v>
      </c>
      <c r="K1535" s="34" t="s">
        <v>2465</v>
      </c>
    </row>
    <row r="1536" spans="1:11" ht="15.75" thickBot="1" x14ac:dyDescent="0.3">
      <c r="A1536" s="32" t="s">
        <v>851</v>
      </c>
      <c r="B1536" s="24" t="s">
        <v>325</v>
      </c>
      <c r="C1536" s="26" t="s">
        <v>1256</v>
      </c>
      <c r="D1536" s="26">
        <v>1</v>
      </c>
      <c r="E1536" s="17" t="s">
        <v>2470</v>
      </c>
      <c r="F1536" s="24">
        <v>3619</v>
      </c>
      <c r="G1536" s="24"/>
      <c r="H1536" s="24"/>
      <c r="I1536" s="26" t="s">
        <v>1029</v>
      </c>
      <c r="J1536" s="26" t="s">
        <v>1258</v>
      </c>
      <c r="K1536" s="34" t="s">
        <v>2465</v>
      </c>
    </row>
    <row r="1537" spans="1:11" ht="15.75" thickBot="1" x14ac:dyDescent="0.3">
      <c r="A1537" s="32" t="s">
        <v>851</v>
      </c>
      <c r="B1537" s="24" t="s">
        <v>325</v>
      </c>
      <c r="C1537" s="26" t="s">
        <v>1256</v>
      </c>
      <c r="D1537" s="26">
        <v>1</v>
      </c>
      <c r="E1537" s="17" t="s">
        <v>1919</v>
      </c>
      <c r="F1537" s="24">
        <v>3555</v>
      </c>
      <c r="G1537" s="24"/>
      <c r="H1537" s="24"/>
      <c r="I1537" s="26" t="s">
        <v>1029</v>
      </c>
      <c r="J1537" s="26" t="s">
        <v>1258</v>
      </c>
      <c r="K1537" s="34" t="s">
        <v>1256</v>
      </c>
    </row>
    <row r="1538" spans="1:11" ht="15.75" thickBot="1" x14ac:dyDescent="0.3">
      <c r="A1538" s="32" t="s">
        <v>851</v>
      </c>
      <c r="B1538" s="24" t="s">
        <v>325</v>
      </c>
      <c r="C1538" s="26" t="s">
        <v>1256</v>
      </c>
      <c r="D1538" s="26">
        <v>1</v>
      </c>
      <c r="E1538" s="17" t="s">
        <v>2471</v>
      </c>
      <c r="F1538" s="24">
        <v>3527</v>
      </c>
      <c r="G1538" s="24"/>
      <c r="H1538" s="24"/>
      <c r="I1538" s="26" t="s">
        <v>1029</v>
      </c>
      <c r="J1538" s="26" t="s">
        <v>1258</v>
      </c>
      <c r="K1538" s="34" t="s">
        <v>1256</v>
      </c>
    </row>
    <row r="1539" spans="1:11" ht="15.75" thickBot="1" x14ac:dyDescent="0.3">
      <c r="A1539" s="32" t="s">
        <v>851</v>
      </c>
      <c r="B1539" s="24" t="s">
        <v>325</v>
      </c>
      <c r="C1539" s="26" t="s">
        <v>1256</v>
      </c>
      <c r="D1539" s="26">
        <v>1</v>
      </c>
      <c r="E1539" s="17" t="s">
        <v>1733</v>
      </c>
      <c r="F1539" s="24">
        <v>3630</v>
      </c>
      <c r="G1539" s="24"/>
      <c r="H1539" s="24"/>
      <c r="I1539" s="26" t="s">
        <v>1029</v>
      </c>
      <c r="J1539" s="26" t="s">
        <v>1258</v>
      </c>
      <c r="K1539" s="34" t="s">
        <v>1256</v>
      </c>
    </row>
    <row r="1540" spans="1:11" ht="15.75" thickBot="1" x14ac:dyDescent="0.3">
      <c r="A1540" s="32" t="s">
        <v>851</v>
      </c>
      <c r="B1540" s="24" t="s">
        <v>325</v>
      </c>
      <c r="C1540" s="26" t="s">
        <v>1256</v>
      </c>
      <c r="D1540" s="26">
        <v>1</v>
      </c>
      <c r="E1540" s="17" t="s">
        <v>2472</v>
      </c>
      <c r="F1540" s="24">
        <v>3545</v>
      </c>
      <c r="G1540" s="24"/>
      <c r="H1540" s="24"/>
      <c r="I1540" s="26" t="s">
        <v>1029</v>
      </c>
      <c r="J1540" s="26" t="s">
        <v>1258</v>
      </c>
      <c r="K1540" s="34" t="s">
        <v>1256</v>
      </c>
    </row>
    <row r="1541" spans="1:11" ht="15.75" thickBot="1" x14ac:dyDescent="0.3">
      <c r="A1541" s="32" t="s">
        <v>851</v>
      </c>
      <c r="B1541" s="24" t="s">
        <v>325</v>
      </c>
      <c r="C1541" s="26" t="s">
        <v>1256</v>
      </c>
      <c r="D1541" s="26">
        <v>1</v>
      </c>
      <c r="E1541" s="17" t="s">
        <v>2473</v>
      </c>
      <c r="F1541" s="24">
        <v>3636</v>
      </c>
      <c r="G1541" s="24"/>
      <c r="H1541" s="24"/>
      <c r="I1541" s="26" t="s">
        <v>1029</v>
      </c>
      <c r="J1541" s="26" t="s">
        <v>1258</v>
      </c>
      <c r="K1541" s="34" t="s">
        <v>1256</v>
      </c>
    </row>
    <row r="1542" spans="1:11" ht="15.75" thickBot="1" x14ac:dyDescent="0.3">
      <c r="A1542" s="32" t="s">
        <v>851</v>
      </c>
      <c r="B1542" s="24" t="s">
        <v>325</v>
      </c>
      <c r="C1542" s="26" t="s">
        <v>1256</v>
      </c>
      <c r="D1542" s="26">
        <v>1</v>
      </c>
      <c r="E1542" s="17" t="s">
        <v>2138</v>
      </c>
      <c r="F1542" s="24">
        <v>3621</v>
      </c>
      <c r="G1542" s="24"/>
      <c r="H1542" s="24"/>
      <c r="I1542" s="26" t="s">
        <v>1029</v>
      </c>
      <c r="J1542" s="26" t="s">
        <v>1258</v>
      </c>
      <c r="K1542" s="34" t="s">
        <v>2465</v>
      </c>
    </row>
    <row r="1543" spans="1:11" ht="15.75" thickBot="1" x14ac:dyDescent="0.3">
      <c r="A1543" s="32" t="s">
        <v>851</v>
      </c>
      <c r="B1543" s="24" t="s">
        <v>325</v>
      </c>
      <c r="C1543" s="26" t="s">
        <v>1256</v>
      </c>
      <c r="D1543" s="26">
        <v>1</v>
      </c>
      <c r="E1543" s="17" t="s">
        <v>2474</v>
      </c>
      <c r="F1543" s="24">
        <v>3662</v>
      </c>
      <c r="G1543" s="24"/>
      <c r="H1543" s="24"/>
      <c r="I1543" s="26" t="s">
        <v>1029</v>
      </c>
      <c r="J1543" s="26" t="s">
        <v>1258</v>
      </c>
      <c r="K1543" s="34" t="s">
        <v>2467</v>
      </c>
    </row>
    <row r="1544" spans="1:11" ht="15.75" thickBot="1" x14ac:dyDescent="0.3">
      <c r="A1544" s="32" t="s">
        <v>851</v>
      </c>
      <c r="B1544" s="24" t="s">
        <v>325</v>
      </c>
      <c r="C1544" s="26" t="s">
        <v>1256</v>
      </c>
      <c r="D1544" s="26">
        <v>1</v>
      </c>
      <c r="E1544" s="17" t="s">
        <v>2475</v>
      </c>
      <c r="F1544" s="24">
        <v>3668</v>
      </c>
      <c r="G1544" s="24"/>
      <c r="H1544" s="24"/>
      <c r="I1544" s="26" t="s">
        <v>1029</v>
      </c>
      <c r="J1544" s="26" t="s">
        <v>1258</v>
      </c>
      <c r="K1544" s="34" t="s">
        <v>2465</v>
      </c>
    </row>
    <row r="1545" spans="1:11" ht="15.75" thickBot="1" x14ac:dyDescent="0.3">
      <c r="A1545" s="32" t="s">
        <v>851</v>
      </c>
      <c r="B1545" s="24" t="s">
        <v>325</v>
      </c>
      <c r="C1545" s="26" t="s">
        <v>1256</v>
      </c>
      <c r="D1545" s="26">
        <v>1</v>
      </c>
      <c r="E1545" s="17" t="s">
        <v>2476</v>
      </c>
      <c r="F1545" s="24">
        <v>3669</v>
      </c>
      <c r="G1545" s="24"/>
      <c r="H1545" s="24"/>
      <c r="I1545" s="26" t="s">
        <v>1029</v>
      </c>
      <c r="J1545" s="26" t="s">
        <v>1258</v>
      </c>
      <c r="K1545" s="34" t="s">
        <v>2467</v>
      </c>
    </row>
    <row r="1546" spans="1:11" ht="15.75" thickBot="1" x14ac:dyDescent="0.3">
      <c r="A1546" s="32" t="s">
        <v>851</v>
      </c>
      <c r="B1546" s="24" t="s">
        <v>325</v>
      </c>
      <c r="C1546" s="26" t="s">
        <v>1256</v>
      </c>
      <c r="D1546" s="26">
        <v>1</v>
      </c>
      <c r="E1546" s="17" t="s">
        <v>1493</v>
      </c>
      <c r="F1546" s="24">
        <v>5042</v>
      </c>
      <c r="G1546" s="24"/>
      <c r="H1546" s="24"/>
      <c r="I1546" s="26" t="s">
        <v>1029</v>
      </c>
      <c r="J1546" s="26" t="s">
        <v>1258</v>
      </c>
      <c r="K1546" s="34" t="s">
        <v>1256</v>
      </c>
    </row>
    <row r="1547" spans="1:11" ht="15.75" thickBot="1" x14ac:dyDescent="0.3">
      <c r="A1547" s="32" t="s">
        <v>851</v>
      </c>
      <c r="B1547" s="24" t="s">
        <v>325</v>
      </c>
      <c r="C1547" s="26" t="s">
        <v>1256</v>
      </c>
      <c r="D1547" s="26">
        <v>2</v>
      </c>
      <c r="E1547" s="17" t="s">
        <v>2477</v>
      </c>
      <c r="F1547" s="24">
        <v>3683</v>
      </c>
      <c r="G1547" s="24"/>
      <c r="H1547" s="24"/>
      <c r="I1547" s="26" t="s">
        <v>1029</v>
      </c>
      <c r="J1547" s="26" t="s">
        <v>1258</v>
      </c>
      <c r="K1547" s="34" t="s">
        <v>2478</v>
      </c>
    </row>
    <row r="1548" spans="1:11" ht="15.75" thickBot="1" x14ac:dyDescent="0.3">
      <c r="A1548" s="32" t="s">
        <v>851</v>
      </c>
      <c r="B1548" s="24" t="s">
        <v>325</v>
      </c>
      <c r="C1548" s="26" t="s">
        <v>1256</v>
      </c>
      <c r="D1548" s="26">
        <v>2</v>
      </c>
      <c r="E1548" s="17" t="s">
        <v>1908</v>
      </c>
      <c r="F1548" s="24">
        <v>3686</v>
      </c>
      <c r="G1548" s="24"/>
      <c r="H1548" s="24"/>
      <c r="I1548" s="26" t="s">
        <v>1029</v>
      </c>
      <c r="J1548" s="26" t="s">
        <v>1258</v>
      </c>
      <c r="K1548" s="34" t="s">
        <v>2478</v>
      </c>
    </row>
    <row r="1549" spans="1:11" ht="15.75" thickBot="1" x14ac:dyDescent="0.3">
      <c r="A1549" s="32" t="s">
        <v>851</v>
      </c>
      <c r="B1549" s="24" t="s">
        <v>325</v>
      </c>
      <c r="C1549" s="26" t="s">
        <v>1256</v>
      </c>
      <c r="D1549" s="26">
        <v>2</v>
      </c>
      <c r="E1549" s="17" t="s">
        <v>2479</v>
      </c>
      <c r="F1549" s="24">
        <v>3615</v>
      </c>
      <c r="G1549" s="24"/>
      <c r="H1549" s="24"/>
      <c r="I1549" s="26" t="s">
        <v>1029</v>
      </c>
      <c r="J1549" s="26" t="s">
        <v>1258</v>
      </c>
      <c r="K1549" s="34" t="s">
        <v>2478</v>
      </c>
    </row>
    <row r="1550" spans="1:11" ht="15.75" thickBot="1" x14ac:dyDescent="0.3">
      <c r="A1550" s="32" t="s">
        <v>851</v>
      </c>
      <c r="B1550" s="24" t="s">
        <v>325</v>
      </c>
      <c r="C1550" s="26" t="s">
        <v>1256</v>
      </c>
      <c r="D1550" s="26">
        <v>2</v>
      </c>
      <c r="E1550" s="17" t="s">
        <v>1969</v>
      </c>
      <c r="F1550" s="24">
        <v>3632</v>
      </c>
      <c r="G1550" s="24"/>
      <c r="H1550" s="24"/>
      <c r="I1550" s="26" t="s">
        <v>1029</v>
      </c>
      <c r="J1550" s="26" t="s">
        <v>1258</v>
      </c>
      <c r="K1550" s="34" t="s">
        <v>2478</v>
      </c>
    </row>
    <row r="1551" spans="1:11" ht="15.75" thickBot="1" x14ac:dyDescent="0.3">
      <c r="A1551" s="32" t="s">
        <v>851</v>
      </c>
      <c r="B1551" s="24" t="s">
        <v>325</v>
      </c>
      <c r="C1551" s="26" t="s">
        <v>1256</v>
      </c>
      <c r="D1551" s="26">
        <v>2</v>
      </c>
      <c r="E1551" s="17" t="s">
        <v>2480</v>
      </c>
      <c r="F1551" s="24">
        <v>3687</v>
      </c>
      <c r="G1551" s="24"/>
      <c r="H1551" s="24"/>
      <c r="I1551" s="26" t="s">
        <v>1029</v>
      </c>
      <c r="J1551" s="26" t="s">
        <v>1258</v>
      </c>
      <c r="K1551" s="34" t="s">
        <v>1256</v>
      </c>
    </row>
    <row r="1552" spans="1:11" ht="15.75" thickBot="1" x14ac:dyDescent="0.3">
      <c r="A1552" s="32" t="s">
        <v>851</v>
      </c>
      <c r="B1552" s="24" t="s">
        <v>325</v>
      </c>
      <c r="C1552" s="26" t="s">
        <v>1256</v>
      </c>
      <c r="D1552" s="26">
        <v>2</v>
      </c>
      <c r="E1552" s="17" t="s">
        <v>2481</v>
      </c>
      <c r="F1552" s="24">
        <v>3641</v>
      </c>
      <c r="G1552" s="24"/>
      <c r="H1552" s="24"/>
      <c r="I1552" s="26" t="s">
        <v>1029</v>
      </c>
      <c r="J1552" s="26" t="s">
        <v>1258</v>
      </c>
      <c r="K1552" s="34" t="s">
        <v>2478</v>
      </c>
    </row>
    <row r="1553" spans="1:11" ht="15.75" thickBot="1" x14ac:dyDescent="0.3">
      <c r="A1553" s="32" t="s">
        <v>851</v>
      </c>
      <c r="B1553" s="24" t="s">
        <v>325</v>
      </c>
      <c r="C1553" s="26" t="s">
        <v>1256</v>
      </c>
      <c r="D1553" s="26">
        <v>2</v>
      </c>
      <c r="E1553" s="17" t="s">
        <v>2482</v>
      </c>
      <c r="F1553" s="24">
        <v>3576</v>
      </c>
      <c r="G1553" s="24"/>
      <c r="H1553" s="24"/>
      <c r="I1553" s="26" t="s">
        <v>1029</v>
      </c>
      <c r="J1553" s="26" t="s">
        <v>1258</v>
      </c>
      <c r="K1553" s="34" t="s">
        <v>2478</v>
      </c>
    </row>
    <row r="1554" spans="1:11" ht="15.75" thickBot="1" x14ac:dyDescent="0.3">
      <c r="A1554" s="32" t="s">
        <v>851</v>
      </c>
      <c r="B1554" s="24" t="s">
        <v>325</v>
      </c>
      <c r="C1554" s="26" t="s">
        <v>1256</v>
      </c>
      <c r="D1554" s="26">
        <v>2</v>
      </c>
      <c r="E1554" s="17" t="s">
        <v>2483</v>
      </c>
      <c r="F1554" s="24">
        <v>3628</v>
      </c>
      <c r="G1554" s="24"/>
      <c r="H1554" s="24"/>
      <c r="I1554" s="26" t="s">
        <v>1029</v>
      </c>
      <c r="J1554" s="26" t="s">
        <v>1258</v>
      </c>
      <c r="K1554" s="34" t="s">
        <v>2478</v>
      </c>
    </row>
    <row r="1555" spans="1:11" ht="15.75" thickBot="1" x14ac:dyDescent="0.3">
      <c r="A1555" s="32" t="s">
        <v>851</v>
      </c>
      <c r="B1555" s="24" t="s">
        <v>325</v>
      </c>
      <c r="C1555" s="26" t="s">
        <v>1256</v>
      </c>
      <c r="D1555" s="26">
        <v>2</v>
      </c>
      <c r="E1555" s="17" t="s">
        <v>2484</v>
      </c>
      <c r="F1555" s="24">
        <v>3680</v>
      </c>
      <c r="G1555" s="24"/>
      <c r="H1555" s="24"/>
      <c r="I1555" s="26" t="s">
        <v>1029</v>
      </c>
      <c r="J1555" s="26" t="s">
        <v>1258</v>
      </c>
      <c r="K1555" s="34" t="s">
        <v>2478</v>
      </c>
    </row>
    <row r="1556" spans="1:11" ht="15.75" thickBot="1" x14ac:dyDescent="0.3">
      <c r="A1556" s="32" t="s">
        <v>851</v>
      </c>
      <c r="B1556" s="24" t="s">
        <v>325</v>
      </c>
      <c r="C1556" s="26" t="s">
        <v>1256</v>
      </c>
      <c r="D1556" s="26">
        <v>2</v>
      </c>
      <c r="E1556" s="17" t="s">
        <v>2485</v>
      </c>
      <c r="F1556" s="24">
        <v>3560</v>
      </c>
      <c r="G1556" s="24"/>
      <c r="H1556" s="24"/>
      <c r="I1556" s="26" t="s">
        <v>1029</v>
      </c>
      <c r="J1556" s="26" t="s">
        <v>1258</v>
      </c>
      <c r="K1556" s="34" t="s">
        <v>2478</v>
      </c>
    </row>
    <row r="1557" spans="1:11" ht="15.75" thickBot="1" x14ac:dyDescent="0.3">
      <c r="A1557" s="32" t="s">
        <v>851</v>
      </c>
      <c r="B1557" s="24" t="s">
        <v>325</v>
      </c>
      <c r="C1557" s="26" t="s">
        <v>1256</v>
      </c>
      <c r="D1557" s="26">
        <v>2</v>
      </c>
      <c r="E1557" s="17" t="s">
        <v>2486</v>
      </c>
      <c r="F1557" s="24">
        <v>3591</v>
      </c>
      <c r="G1557" s="24"/>
      <c r="H1557" s="24"/>
      <c r="I1557" s="26" t="s">
        <v>1029</v>
      </c>
      <c r="J1557" s="26" t="s">
        <v>1258</v>
      </c>
      <c r="K1557" s="34" t="s">
        <v>2487</v>
      </c>
    </row>
    <row r="1558" spans="1:11" ht="15.75" thickBot="1" x14ac:dyDescent="0.3">
      <c r="A1558" s="32" t="s">
        <v>851</v>
      </c>
      <c r="B1558" s="24" t="s">
        <v>325</v>
      </c>
      <c r="C1558" s="26" t="s">
        <v>1256</v>
      </c>
      <c r="D1558" s="26">
        <v>2</v>
      </c>
      <c r="E1558" s="17" t="s">
        <v>2488</v>
      </c>
      <c r="F1558" s="24">
        <v>3551</v>
      </c>
      <c r="G1558" s="24"/>
      <c r="H1558" s="24"/>
      <c r="I1558" s="26" t="s">
        <v>1029</v>
      </c>
      <c r="J1558" s="26" t="s">
        <v>1258</v>
      </c>
      <c r="K1558" s="34" t="s">
        <v>2478</v>
      </c>
    </row>
    <row r="1559" spans="1:11" ht="15.75" thickBot="1" x14ac:dyDescent="0.3">
      <c r="A1559" s="32" t="s">
        <v>851</v>
      </c>
      <c r="B1559" s="24" t="s">
        <v>325</v>
      </c>
      <c r="C1559" s="26" t="s">
        <v>1256</v>
      </c>
      <c r="D1559" s="26">
        <v>2</v>
      </c>
      <c r="E1559" s="17" t="s">
        <v>2489</v>
      </c>
      <c r="F1559" s="24">
        <v>3540</v>
      </c>
      <c r="G1559" s="24"/>
      <c r="H1559" s="24"/>
      <c r="I1559" s="26" t="s">
        <v>1029</v>
      </c>
      <c r="J1559" s="26" t="s">
        <v>1258</v>
      </c>
      <c r="K1559" s="34" t="s">
        <v>2467</v>
      </c>
    </row>
    <row r="1560" spans="1:11" ht="15.75" thickBot="1" x14ac:dyDescent="0.3">
      <c r="A1560" s="32" t="s">
        <v>851</v>
      </c>
      <c r="B1560" s="24" t="s">
        <v>325</v>
      </c>
      <c r="C1560" s="26" t="s">
        <v>1256</v>
      </c>
      <c r="D1560" s="26">
        <v>2</v>
      </c>
      <c r="E1560" s="17" t="s">
        <v>2241</v>
      </c>
      <c r="F1560" s="24">
        <v>3682</v>
      </c>
      <c r="G1560" s="24"/>
      <c r="H1560" s="24"/>
      <c r="I1560" s="26" t="s">
        <v>1029</v>
      </c>
      <c r="J1560" s="26" t="s">
        <v>1258</v>
      </c>
      <c r="K1560" s="34" t="s">
        <v>2478</v>
      </c>
    </row>
    <row r="1561" spans="1:11" ht="15.75" thickBot="1" x14ac:dyDescent="0.3">
      <c r="A1561" s="32" t="s">
        <v>851</v>
      </c>
      <c r="B1561" s="24" t="s">
        <v>325</v>
      </c>
      <c r="C1561" s="26" t="s">
        <v>1256</v>
      </c>
      <c r="D1561" s="26">
        <v>2</v>
      </c>
      <c r="E1561" s="17" t="s">
        <v>2490</v>
      </c>
      <c r="F1561" s="24">
        <v>3534</v>
      </c>
      <c r="G1561" s="24"/>
      <c r="H1561" s="24"/>
      <c r="I1561" s="26" t="s">
        <v>1029</v>
      </c>
      <c r="J1561" s="26" t="s">
        <v>1258</v>
      </c>
      <c r="K1561" s="34" t="s">
        <v>2478</v>
      </c>
    </row>
    <row r="1562" spans="1:11" ht="15.75" thickBot="1" x14ac:dyDescent="0.3">
      <c r="A1562" s="32" t="s">
        <v>851</v>
      </c>
      <c r="B1562" s="24" t="s">
        <v>325</v>
      </c>
      <c r="C1562" s="26" t="s">
        <v>1256</v>
      </c>
      <c r="D1562" s="26">
        <v>2</v>
      </c>
      <c r="E1562" s="17" t="s">
        <v>2491</v>
      </c>
      <c r="F1562" s="24">
        <v>3550</v>
      </c>
      <c r="G1562" s="24"/>
      <c r="H1562" s="24"/>
      <c r="I1562" s="26" t="s">
        <v>1029</v>
      </c>
      <c r="J1562" s="26" t="s">
        <v>1258</v>
      </c>
      <c r="K1562" s="34" t="s">
        <v>2478</v>
      </c>
    </row>
    <row r="1563" spans="1:11" ht="15.75" thickBot="1" x14ac:dyDescent="0.3">
      <c r="A1563" s="32" t="s">
        <v>851</v>
      </c>
      <c r="B1563" s="24" t="s">
        <v>325</v>
      </c>
      <c r="C1563" s="26" t="s">
        <v>1256</v>
      </c>
      <c r="D1563" s="26">
        <v>2</v>
      </c>
      <c r="E1563" s="17" t="s">
        <v>944</v>
      </c>
      <c r="F1563" s="24">
        <v>3643</v>
      </c>
      <c r="G1563" s="24"/>
      <c r="H1563" s="24"/>
      <c r="I1563" s="26" t="s">
        <v>1029</v>
      </c>
      <c r="J1563" s="26" t="s">
        <v>1258</v>
      </c>
      <c r="K1563" s="34" t="s">
        <v>2478</v>
      </c>
    </row>
    <row r="1564" spans="1:11" ht="15.75" thickBot="1" x14ac:dyDescent="0.3">
      <c r="A1564" s="32" t="s">
        <v>851</v>
      </c>
      <c r="B1564" s="24" t="s">
        <v>325</v>
      </c>
      <c r="C1564" s="26" t="s">
        <v>1256</v>
      </c>
      <c r="D1564" s="26">
        <v>2</v>
      </c>
      <c r="E1564" s="17" t="s">
        <v>2492</v>
      </c>
      <c r="F1564" s="24">
        <v>3685</v>
      </c>
      <c r="G1564" s="24"/>
      <c r="H1564" s="24"/>
      <c r="I1564" s="26" t="s">
        <v>1029</v>
      </c>
      <c r="J1564" s="26" t="s">
        <v>1258</v>
      </c>
      <c r="K1564" s="34" t="s">
        <v>2478</v>
      </c>
    </row>
    <row r="1565" spans="1:11" ht="15.75" thickBot="1" x14ac:dyDescent="0.3">
      <c r="A1565" s="32" t="s">
        <v>851</v>
      </c>
      <c r="B1565" s="24" t="s">
        <v>325</v>
      </c>
      <c r="C1565" s="26" t="s">
        <v>1256</v>
      </c>
      <c r="D1565" s="26">
        <v>2</v>
      </c>
      <c r="E1565" s="17" t="s">
        <v>1599</v>
      </c>
      <c r="F1565" s="24">
        <v>3666</v>
      </c>
      <c r="G1565" s="24"/>
      <c r="H1565" s="24"/>
      <c r="I1565" s="26" t="s">
        <v>1029</v>
      </c>
      <c r="J1565" s="26" t="s">
        <v>1258</v>
      </c>
      <c r="K1565" s="34" t="s">
        <v>2478</v>
      </c>
    </row>
    <row r="1566" spans="1:11" ht="15.75" thickBot="1" x14ac:dyDescent="0.3">
      <c r="A1566" s="32" t="s">
        <v>851</v>
      </c>
      <c r="B1566" s="24" t="s">
        <v>325</v>
      </c>
      <c r="C1566" s="26" t="s">
        <v>1256</v>
      </c>
      <c r="D1566" s="26">
        <v>2</v>
      </c>
      <c r="E1566" s="17" t="s">
        <v>2493</v>
      </c>
      <c r="F1566" s="24">
        <v>3535</v>
      </c>
      <c r="G1566" s="24"/>
      <c r="H1566" s="24"/>
      <c r="I1566" s="26" t="s">
        <v>1029</v>
      </c>
      <c r="J1566" s="26" t="s">
        <v>1258</v>
      </c>
      <c r="K1566" s="34" t="s">
        <v>2478</v>
      </c>
    </row>
    <row r="1567" spans="1:11" ht="15.75" thickBot="1" x14ac:dyDescent="0.3">
      <c r="A1567" s="32" t="s">
        <v>851</v>
      </c>
      <c r="B1567" s="24" t="s">
        <v>325</v>
      </c>
      <c r="C1567" s="26" t="s">
        <v>1256</v>
      </c>
      <c r="D1567" s="26">
        <v>3</v>
      </c>
      <c r="E1567" s="17" t="s">
        <v>2494</v>
      </c>
      <c r="F1567" s="24">
        <v>3543</v>
      </c>
      <c r="G1567" s="24"/>
      <c r="H1567" s="24"/>
      <c r="I1567" s="26" t="s">
        <v>1029</v>
      </c>
      <c r="J1567" s="26" t="s">
        <v>1258</v>
      </c>
      <c r="K1567" s="34" t="s">
        <v>2487</v>
      </c>
    </row>
    <row r="1568" spans="1:11" ht="15.75" thickBot="1" x14ac:dyDescent="0.3">
      <c r="A1568" s="32" t="s">
        <v>851</v>
      </c>
      <c r="B1568" s="24" t="s">
        <v>325</v>
      </c>
      <c r="C1568" s="26" t="s">
        <v>1256</v>
      </c>
      <c r="D1568" s="26">
        <v>3</v>
      </c>
      <c r="E1568" s="17" t="s">
        <v>2495</v>
      </c>
      <c r="F1568" s="24">
        <v>3574</v>
      </c>
      <c r="G1568" s="24"/>
      <c r="H1568" s="24"/>
      <c r="I1568" s="26" t="s">
        <v>1029</v>
      </c>
      <c r="J1568" s="26" t="s">
        <v>1258</v>
      </c>
      <c r="K1568" s="34" t="s">
        <v>2487</v>
      </c>
    </row>
    <row r="1569" spans="1:11" ht="15.75" thickBot="1" x14ac:dyDescent="0.3">
      <c r="A1569" s="32" t="s">
        <v>851</v>
      </c>
      <c r="B1569" s="24" t="s">
        <v>325</v>
      </c>
      <c r="C1569" s="26" t="s">
        <v>1256</v>
      </c>
      <c r="D1569" s="26">
        <v>3</v>
      </c>
      <c r="E1569" s="17" t="s">
        <v>2496</v>
      </c>
      <c r="F1569" s="24">
        <v>3688</v>
      </c>
      <c r="G1569" s="24"/>
      <c r="H1569" s="24"/>
      <c r="I1569" s="26" t="s">
        <v>1029</v>
      </c>
      <c r="J1569" s="26" t="s">
        <v>1258</v>
      </c>
      <c r="K1569" s="34" t="s">
        <v>2487</v>
      </c>
    </row>
    <row r="1570" spans="1:11" ht="15.75" thickBot="1" x14ac:dyDescent="0.3">
      <c r="A1570" s="32" t="s">
        <v>851</v>
      </c>
      <c r="B1570" s="24" t="s">
        <v>325</v>
      </c>
      <c r="C1570" s="26" t="s">
        <v>1256</v>
      </c>
      <c r="D1570" s="26">
        <v>3</v>
      </c>
      <c r="E1570" s="17" t="s">
        <v>2497</v>
      </c>
      <c r="F1570" s="24">
        <v>3568</v>
      </c>
      <c r="G1570" s="24"/>
      <c r="H1570" s="24"/>
      <c r="I1570" s="26" t="s">
        <v>1029</v>
      </c>
      <c r="J1570" s="26" t="s">
        <v>1258</v>
      </c>
      <c r="K1570" s="34" t="s">
        <v>2487</v>
      </c>
    </row>
    <row r="1571" spans="1:11" ht="15.75" thickBot="1" x14ac:dyDescent="0.3">
      <c r="A1571" s="32" t="s">
        <v>851</v>
      </c>
      <c r="B1571" s="24" t="s">
        <v>325</v>
      </c>
      <c r="C1571" s="26" t="s">
        <v>1256</v>
      </c>
      <c r="D1571" s="26">
        <v>3</v>
      </c>
      <c r="E1571" s="17" t="s">
        <v>2498</v>
      </c>
      <c r="F1571" s="24">
        <v>3684</v>
      </c>
      <c r="G1571" s="24"/>
      <c r="H1571" s="24"/>
      <c r="I1571" s="26" t="s">
        <v>1029</v>
      </c>
      <c r="J1571" s="26" t="s">
        <v>1258</v>
      </c>
      <c r="K1571" s="34" t="s">
        <v>2487</v>
      </c>
    </row>
    <row r="1572" spans="1:11" ht="15.75" thickBot="1" x14ac:dyDescent="0.3">
      <c r="A1572" s="32" t="s">
        <v>851</v>
      </c>
      <c r="B1572" s="24" t="s">
        <v>325</v>
      </c>
      <c r="C1572" s="26" t="s">
        <v>1256</v>
      </c>
      <c r="D1572" s="26">
        <v>3</v>
      </c>
      <c r="E1572" s="17" t="s">
        <v>2499</v>
      </c>
      <c r="F1572" s="24">
        <v>3573</v>
      </c>
      <c r="G1572" s="24"/>
      <c r="H1572" s="24"/>
      <c r="I1572" s="26" t="s">
        <v>1029</v>
      </c>
      <c r="J1572" s="26" t="s">
        <v>1258</v>
      </c>
      <c r="K1572" s="34" t="s">
        <v>2487</v>
      </c>
    </row>
    <row r="1573" spans="1:11" ht="15.75" thickBot="1" x14ac:dyDescent="0.3">
      <c r="A1573" s="32" t="s">
        <v>851</v>
      </c>
      <c r="B1573" s="24" t="s">
        <v>325</v>
      </c>
      <c r="C1573" s="26" t="s">
        <v>1256</v>
      </c>
      <c r="D1573" s="26">
        <v>3</v>
      </c>
      <c r="E1573" s="17" t="s">
        <v>2499</v>
      </c>
      <c r="F1573" s="24">
        <v>4796</v>
      </c>
      <c r="G1573" s="24"/>
      <c r="H1573" s="24"/>
      <c r="I1573" s="26" t="s">
        <v>1029</v>
      </c>
      <c r="J1573" s="26" t="s">
        <v>1258</v>
      </c>
      <c r="K1573" s="34" t="s">
        <v>2487</v>
      </c>
    </row>
    <row r="1574" spans="1:11" ht="15.75" thickBot="1" x14ac:dyDescent="0.3">
      <c r="A1574" s="32" t="s">
        <v>851</v>
      </c>
      <c r="B1574" s="24" t="s">
        <v>325</v>
      </c>
      <c r="C1574" s="26" t="s">
        <v>1256</v>
      </c>
      <c r="D1574" s="26">
        <v>3</v>
      </c>
      <c r="E1574" s="17" t="s">
        <v>2500</v>
      </c>
      <c r="F1574" s="24">
        <v>3650</v>
      </c>
      <c r="G1574" s="24"/>
      <c r="H1574" s="24"/>
      <c r="I1574" s="26" t="s">
        <v>1029</v>
      </c>
      <c r="J1574" s="26" t="s">
        <v>1258</v>
      </c>
      <c r="K1574" s="34" t="s">
        <v>2487</v>
      </c>
    </row>
    <row r="1575" spans="1:11" ht="15.75" thickBot="1" x14ac:dyDescent="0.3">
      <c r="A1575" s="32" t="s">
        <v>851</v>
      </c>
      <c r="B1575" s="24" t="s">
        <v>325</v>
      </c>
      <c r="C1575" s="26" t="s">
        <v>1256</v>
      </c>
      <c r="D1575" s="26">
        <v>3</v>
      </c>
      <c r="E1575" s="17" t="s">
        <v>2501</v>
      </c>
      <c r="F1575" s="24">
        <v>3559</v>
      </c>
      <c r="G1575" s="24"/>
      <c r="H1575" s="24"/>
      <c r="I1575" s="26" t="s">
        <v>1029</v>
      </c>
      <c r="J1575" s="26" t="s">
        <v>1258</v>
      </c>
      <c r="K1575" s="34" t="s">
        <v>2487</v>
      </c>
    </row>
    <row r="1576" spans="1:11" ht="15.75" thickBot="1" x14ac:dyDescent="0.3">
      <c r="A1576" s="32" t="s">
        <v>851</v>
      </c>
      <c r="B1576" s="24" t="s">
        <v>325</v>
      </c>
      <c r="C1576" s="26" t="s">
        <v>1256</v>
      </c>
      <c r="D1576" s="26">
        <v>3</v>
      </c>
      <c r="E1576" s="17" t="s">
        <v>2502</v>
      </c>
      <c r="F1576" s="24">
        <v>3583</v>
      </c>
      <c r="G1576" s="24"/>
      <c r="H1576" s="24"/>
      <c r="I1576" s="26" t="s">
        <v>1029</v>
      </c>
      <c r="J1576" s="26" t="s">
        <v>1258</v>
      </c>
      <c r="K1576" s="34" t="s">
        <v>2487</v>
      </c>
    </row>
    <row r="1577" spans="1:11" ht="15.75" thickBot="1" x14ac:dyDescent="0.3">
      <c r="A1577" s="32" t="s">
        <v>851</v>
      </c>
      <c r="B1577" s="24" t="s">
        <v>325</v>
      </c>
      <c r="C1577" s="26" t="s">
        <v>1256</v>
      </c>
      <c r="D1577" s="26">
        <v>3</v>
      </c>
      <c r="E1577" s="17" t="s">
        <v>1690</v>
      </c>
      <c r="F1577" s="24">
        <v>3572</v>
      </c>
      <c r="G1577" s="24"/>
      <c r="H1577" s="24"/>
      <c r="I1577" s="26" t="s">
        <v>1029</v>
      </c>
      <c r="J1577" s="26" t="s">
        <v>1258</v>
      </c>
      <c r="K1577" s="34" t="s">
        <v>2487</v>
      </c>
    </row>
    <row r="1578" spans="1:11" ht="15.75" thickBot="1" x14ac:dyDescent="0.3">
      <c r="A1578" s="32" t="s">
        <v>851</v>
      </c>
      <c r="B1578" s="24" t="s">
        <v>325</v>
      </c>
      <c r="C1578" s="26" t="s">
        <v>1256</v>
      </c>
      <c r="D1578" s="26">
        <v>3</v>
      </c>
      <c r="E1578" s="17" t="s">
        <v>2503</v>
      </c>
      <c r="F1578" s="24">
        <v>5327</v>
      </c>
      <c r="G1578" s="24"/>
      <c r="H1578" s="24"/>
      <c r="I1578" s="26" t="s">
        <v>1029</v>
      </c>
      <c r="J1578" s="26" t="s">
        <v>1258</v>
      </c>
      <c r="K1578" s="34" t="s">
        <v>2487</v>
      </c>
    </row>
    <row r="1579" spans="1:11" ht="15.75" thickBot="1" x14ac:dyDescent="0.3">
      <c r="A1579" s="32" t="s">
        <v>851</v>
      </c>
      <c r="B1579" s="24" t="s">
        <v>325</v>
      </c>
      <c r="C1579" s="26" t="s">
        <v>1256</v>
      </c>
      <c r="D1579" s="26">
        <v>3</v>
      </c>
      <c r="E1579" s="17" t="s">
        <v>2504</v>
      </c>
      <c r="F1579" s="24">
        <v>3693</v>
      </c>
      <c r="G1579" s="24"/>
      <c r="H1579" s="24"/>
      <c r="I1579" s="26" t="s">
        <v>1029</v>
      </c>
      <c r="J1579" s="26" t="s">
        <v>1258</v>
      </c>
      <c r="K1579" s="34" t="s">
        <v>2505</v>
      </c>
    </row>
    <row r="1580" spans="1:11" ht="15.75" thickBot="1" x14ac:dyDescent="0.3">
      <c r="A1580" s="32" t="s">
        <v>851</v>
      </c>
      <c r="B1580" s="24" t="s">
        <v>325</v>
      </c>
      <c r="C1580" s="26" t="s">
        <v>1256</v>
      </c>
      <c r="D1580" s="26">
        <v>3</v>
      </c>
      <c r="E1580" s="17" t="s">
        <v>934</v>
      </c>
      <c r="F1580" s="24">
        <v>3679</v>
      </c>
      <c r="G1580" s="24"/>
      <c r="H1580" s="24"/>
      <c r="I1580" s="26" t="s">
        <v>1029</v>
      </c>
      <c r="J1580" s="26" t="s">
        <v>1258</v>
      </c>
      <c r="K1580" s="34" t="s">
        <v>2487</v>
      </c>
    </row>
    <row r="1581" spans="1:11" ht="15.75" thickBot="1" x14ac:dyDescent="0.3">
      <c r="A1581" s="32" t="s">
        <v>851</v>
      </c>
      <c r="B1581" s="24" t="s">
        <v>325</v>
      </c>
      <c r="C1581" s="26" t="s">
        <v>1256</v>
      </c>
      <c r="D1581" s="26">
        <v>3</v>
      </c>
      <c r="E1581" s="17" t="s">
        <v>2506</v>
      </c>
      <c r="F1581" s="24">
        <v>3634</v>
      </c>
      <c r="G1581" s="24"/>
      <c r="H1581" s="24"/>
      <c r="I1581" s="26" t="s">
        <v>1029</v>
      </c>
      <c r="J1581" s="26" t="s">
        <v>1258</v>
      </c>
      <c r="K1581" s="34" t="s">
        <v>2487</v>
      </c>
    </row>
    <row r="1582" spans="1:11" ht="15.75" thickBot="1" x14ac:dyDescent="0.3">
      <c r="A1582" s="32" t="s">
        <v>851</v>
      </c>
      <c r="B1582" s="24" t="s">
        <v>325</v>
      </c>
      <c r="C1582" s="26" t="s">
        <v>1256</v>
      </c>
      <c r="D1582" s="26">
        <v>3</v>
      </c>
      <c r="E1582" s="17" t="s">
        <v>2507</v>
      </c>
      <c r="F1582" s="24">
        <v>3563</v>
      </c>
      <c r="G1582" s="24"/>
      <c r="H1582" s="24"/>
      <c r="I1582" s="26" t="s">
        <v>1029</v>
      </c>
      <c r="J1582" s="26" t="s">
        <v>1258</v>
      </c>
      <c r="K1582" s="34" t="s">
        <v>2487</v>
      </c>
    </row>
    <row r="1583" spans="1:11" ht="15.75" thickBot="1" x14ac:dyDescent="0.3">
      <c r="A1583" s="32" t="s">
        <v>851</v>
      </c>
      <c r="B1583" s="24" t="s">
        <v>325</v>
      </c>
      <c r="C1583" s="26" t="s">
        <v>1256</v>
      </c>
      <c r="D1583" s="26">
        <v>3</v>
      </c>
      <c r="E1583" s="17" t="s">
        <v>2508</v>
      </c>
      <c r="F1583" s="24">
        <v>3582</v>
      </c>
      <c r="G1583" s="24"/>
      <c r="H1583" s="24"/>
      <c r="I1583" s="26" t="s">
        <v>1029</v>
      </c>
      <c r="J1583" s="26" t="s">
        <v>1258</v>
      </c>
      <c r="K1583" s="34" t="s">
        <v>2478</v>
      </c>
    </row>
    <row r="1584" spans="1:11" ht="15.75" thickBot="1" x14ac:dyDescent="0.3">
      <c r="A1584" s="32" t="s">
        <v>851</v>
      </c>
      <c r="B1584" s="24" t="s">
        <v>325</v>
      </c>
      <c r="C1584" s="26" t="s">
        <v>1256</v>
      </c>
      <c r="D1584" s="26">
        <v>3</v>
      </c>
      <c r="E1584" s="17" t="s">
        <v>1731</v>
      </c>
      <c r="F1584" s="24">
        <v>3577</v>
      </c>
      <c r="G1584" s="24"/>
      <c r="H1584" s="24"/>
      <c r="I1584" s="26" t="s">
        <v>1029</v>
      </c>
      <c r="J1584" s="26" t="s">
        <v>1258</v>
      </c>
      <c r="K1584" s="34" t="s">
        <v>2505</v>
      </c>
    </row>
    <row r="1585" spans="1:11" ht="15.75" thickBot="1" x14ac:dyDescent="0.3">
      <c r="A1585" s="32" t="s">
        <v>851</v>
      </c>
      <c r="B1585" s="24" t="s">
        <v>325</v>
      </c>
      <c r="C1585" s="26" t="s">
        <v>1256</v>
      </c>
      <c r="D1585" s="26">
        <v>3</v>
      </c>
      <c r="E1585" s="17" t="s">
        <v>2509</v>
      </c>
      <c r="F1585" s="24">
        <v>3552</v>
      </c>
      <c r="G1585" s="24"/>
      <c r="H1585" s="24"/>
      <c r="I1585" s="26" t="s">
        <v>1029</v>
      </c>
      <c r="J1585" s="26" t="s">
        <v>1258</v>
      </c>
      <c r="K1585" s="34" t="s">
        <v>2487</v>
      </c>
    </row>
    <row r="1586" spans="1:11" ht="15.75" thickBot="1" x14ac:dyDescent="0.3">
      <c r="A1586" s="32" t="s">
        <v>851</v>
      </c>
      <c r="B1586" s="24" t="s">
        <v>325</v>
      </c>
      <c r="C1586" s="26" t="s">
        <v>1256</v>
      </c>
      <c r="D1586" s="26">
        <v>3</v>
      </c>
      <c r="E1586" s="17" t="s">
        <v>2510</v>
      </c>
      <c r="F1586" s="24">
        <v>3581</v>
      </c>
      <c r="G1586" s="24"/>
      <c r="H1586" s="24"/>
      <c r="I1586" s="26" t="s">
        <v>1029</v>
      </c>
      <c r="J1586" s="26" t="s">
        <v>1258</v>
      </c>
      <c r="K1586" s="34" t="s">
        <v>2478</v>
      </c>
    </row>
    <row r="1587" spans="1:11" ht="15.75" thickBot="1" x14ac:dyDescent="0.3">
      <c r="A1587" s="32" t="s">
        <v>851</v>
      </c>
      <c r="B1587" s="24" t="s">
        <v>325</v>
      </c>
      <c r="C1587" s="26" t="s">
        <v>1256</v>
      </c>
      <c r="D1587" s="26">
        <v>3</v>
      </c>
      <c r="E1587" s="17" t="s">
        <v>1388</v>
      </c>
      <c r="F1587" s="24">
        <v>3613</v>
      </c>
      <c r="G1587" s="24"/>
      <c r="H1587" s="24"/>
      <c r="I1587" s="26" t="s">
        <v>1029</v>
      </c>
      <c r="J1587" s="26" t="s">
        <v>1258</v>
      </c>
      <c r="K1587" s="34" t="s">
        <v>2505</v>
      </c>
    </row>
    <row r="1588" spans="1:11" ht="15.75" thickBot="1" x14ac:dyDescent="0.3">
      <c r="A1588" s="32" t="s">
        <v>851</v>
      </c>
      <c r="B1588" s="24" t="s">
        <v>325</v>
      </c>
      <c r="C1588" s="26" t="s">
        <v>1256</v>
      </c>
      <c r="D1588" s="26">
        <v>3</v>
      </c>
      <c r="E1588" s="17" t="s">
        <v>2511</v>
      </c>
      <c r="F1588" s="24">
        <v>3635</v>
      </c>
      <c r="G1588" s="24"/>
      <c r="H1588" s="24"/>
      <c r="I1588" s="26" t="s">
        <v>1029</v>
      </c>
      <c r="J1588" s="26" t="s">
        <v>1258</v>
      </c>
      <c r="K1588" s="34" t="s">
        <v>2487</v>
      </c>
    </row>
    <row r="1589" spans="1:11" ht="15.75" thickBot="1" x14ac:dyDescent="0.3">
      <c r="A1589" s="32" t="s">
        <v>851</v>
      </c>
      <c r="B1589" s="24" t="s">
        <v>325</v>
      </c>
      <c r="C1589" s="26" t="s">
        <v>1256</v>
      </c>
      <c r="D1589" s="26">
        <v>3</v>
      </c>
      <c r="E1589" s="17" t="s">
        <v>2512</v>
      </c>
      <c r="F1589" s="24">
        <v>3575</v>
      </c>
      <c r="G1589" s="24"/>
      <c r="H1589" s="24"/>
      <c r="I1589" s="26" t="s">
        <v>1029</v>
      </c>
      <c r="J1589" s="26" t="s">
        <v>1258</v>
      </c>
      <c r="K1589" s="34" t="s">
        <v>2487</v>
      </c>
    </row>
    <row r="1590" spans="1:11" ht="15.75" thickBot="1" x14ac:dyDescent="0.3">
      <c r="A1590" s="32" t="s">
        <v>851</v>
      </c>
      <c r="B1590" s="24" t="s">
        <v>325</v>
      </c>
      <c r="C1590" s="26" t="s">
        <v>1256</v>
      </c>
      <c r="D1590" s="26">
        <v>3</v>
      </c>
      <c r="E1590" s="17" t="s">
        <v>2513</v>
      </c>
      <c r="F1590" s="24">
        <v>3549</v>
      </c>
      <c r="G1590" s="24"/>
      <c r="H1590" s="24"/>
      <c r="I1590" s="26" t="s">
        <v>1029</v>
      </c>
      <c r="J1590" s="26" t="s">
        <v>1258</v>
      </c>
      <c r="K1590" s="34" t="s">
        <v>2478</v>
      </c>
    </row>
    <row r="1591" spans="1:11" ht="15.75" thickBot="1" x14ac:dyDescent="0.3">
      <c r="A1591" s="32" t="s">
        <v>851</v>
      </c>
      <c r="B1591" s="24" t="s">
        <v>325</v>
      </c>
      <c r="C1591" s="26" t="s">
        <v>1256</v>
      </c>
      <c r="D1591" s="26">
        <v>3</v>
      </c>
      <c r="E1591" s="17" t="s">
        <v>2514</v>
      </c>
      <c r="F1591" s="24">
        <v>3658</v>
      </c>
      <c r="G1591" s="24"/>
      <c r="H1591" s="24"/>
      <c r="I1591" s="26" t="s">
        <v>1029</v>
      </c>
      <c r="J1591" s="26" t="s">
        <v>1258</v>
      </c>
      <c r="K1591" s="34" t="s">
        <v>2487</v>
      </c>
    </row>
    <row r="1592" spans="1:11" ht="15.75" thickBot="1" x14ac:dyDescent="0.3">
      <c r="A1592" s="32" t="s">
        <v>851</v>
      </c>
      <c r="B1592" s="24" t="s">
        <v>325</v>
      </c>
      <c r="C1592" s="26" t="s">
        <v>1256</v>
      </c>
      <c r="D1592" s="26">
        <v>3</v>
      </c>
      <c r="E1592" s="17" t="s">
        <v>2021</v>
      </c>
      <c r="F1592" s="24">
        <v>3692</v>
      </c>
      <c r="G1592" s="24"/>
      <c r="H1592" s="24"/>
      <c r="I1592" s="26" t="s">
        <v>1029</v>
      </c>
      <c r="J1592" s="26" t="s">
        <v>1258</v>
      </c>
      <c r="K1592" s="34" t="s">
        <v>2505</v>
      </c>
    </row>
    <row r="1593" spans="1:11" ht="15.75" thickBot="1" x14ac:dyDescent="0.3">
      <c r="A1593" s="32" t="s">
        <v>851</v>
      </c>
      <c r="B1593" s="24" t="s">
        <v>325</v>
      </c>
      <c r="C1593" s="26" t="s">
        <v>1256</v>
      </c>
      <c r="D1593" s="26">
        <v>3</v>
      </c>
      <c r="E1593" s="17" t="s">
        <v>1884</v>
      </c>
      <c r="F1593" s="24">
        <v>3584</v>
      </c>
      <c r="G1593" s="24"/>
      <c r="H1593" s="24"/>
      <c r="I1593" s="26" t="s">
        <v>1029</v>
      </c>
      <c r="J1593" s="26" t="s">
        <v>1258</v>
      </c>
      <c r="K1593" s="34" t="s">
        <v>2487</v>
      </c>
    </row>
    <row r="1594" spans="1:11" ht="15.75" thickBot="1" x14ac:dyDescent="0.3">
      <c r="A1594" s="32" t="s">
        <v>851</v>
      </c>
      <c r="B1594" s="24" t="s">
        <v>325</v>
      </c>
      <c r="C1594" s="26" t="s">
        <v>1256</v>
      </c>
      <c r="D1594" s="26">
        <v>3</v>
      </c>
      <c r="E1594" s="17" t="s">
        <v>2515</v>
      </c>
      <c r="F1594" s="24">
        <v>5038</v>
      </c>
      <c r="G1594" s="24"/>
      <c r="H1594" s="24"/>
      <c r="I1594" s="26" t="s">
        <v>1029</v>
      </c>
      <c r="J1594" s="26" t="s">
        <v>1258</v>
      </c>
      <c r="K1594" s="34" t="s">
        <v>1752</v>
      </c>
    </row>
    <row r="1595" spans="1:11" ht="15.75" thickBot="1" x14ac:dyDescent="0.3">
      <c r="A1595" s="32" t="s">
        <v>851</v>
      </c>
      <c r="B1595" s="24" t="s">
        <v>325</v>
      </c>
      <c r="C1595" s="26" t="s">
        <v>1256</v>
      </c>
      <c r="D1595" s="26">
        <v>4</v>
      </c>
      <c r="E1595" s="17" t="s">
        <v>2516</v>
      </c>
      <c r="F1595" s="24">
        <v>3538</v>
      </c>
      <c r="G1595" s="24"/>
      <c r="H1595" s="24"/>
      <c r="I1595" s="26" t="s">
        <v>1029</v>
      </c>
      <c r="J1595" s="26" t="s">
        <v>2517</v>
      </c>
      <c r="K1595" s="34" t="s">
        <v>2518</v>
      </c>
    </row>
    <row r="1596" spans="1:11" ht="15.75" thickBot="1" x14ac:dyDescent="0.3">
      <c r="A1596" s="32" t="s">
        <v>851</v>
      </c>
      <c r="B1596" s="24" t="s">
        <v>325</v>
      </c>
      <c r="C1596" s="26" t="s">
        <v>1256</v>
      </c>
      <c r="D1596" s="26">
        <v>4</v>
      </c>
      <c r="E1596" s="17" t="s">
        <v>2519</v>
      </c>
      <c r="F1596" s="24">
        <v>3532</v>
      </c>
      <c r="G1596" s="24"/>
      <c r="H1596" s="24"/>
      <c r="I1596" s="26" t="s">
        <v>1029</v>
      </c>
      <c r="J1596" s="26" t="s">
        <v>2517</v>
      </c>
      <c r="K1596" s="34" t="s">
        <v>2517</v>
      </c>
    </row>
    <row r="1597" spans="1:11" ht="15.75" thickBot="1" x14ac:dyDescent="0.3">
      <c r="A1597" s="32" t="s">
        <v>851</v>
      </c>
      <c r="B1597" s="24" t="s">
        <v>325</v>
      </c>
      <c r="C1597" s="26" t="s">
        <v>1256</v>
      </c>
      <c r="D1597" s="26">
        <v>4</v>
      </c>
      <c r="E1597" s="17" t="s">
        <v>2520</v>
      </c>
      <c r="F1597" s="24">
        <v>3646</v>
      </c>
      <c r="G1597" s="24"/>
      <c r="H1597" s="24"/>
      <c r="I1597" s="26" t="s">
        <v>1029</v>
      </c>
      <c r="J1597" s="26" t="s">
        <v>2517</v>
      </c>
      <c r="K1597" s="34" t="s">
        <v>1611</v>
      </c>
    </row>
    <row r="1598" spans="1:11" ht="15.75" thickBot="1" x14ac:dyDescent="0.3">
      <c r="A1598" s="32" t="s">
        <v>851</v>
      </c>
      <c r="B1598" s="24" t="s">
        <v>325</v>
      </c>
      <c r="C1598" s="26" t="s">
        <v>1256</v>
      </c>
      <c r="D1598" s="26">
        <v>4</v>
      </c>
      <c r="E1598" s="17" t="s">
        <v>1851</v>
      </c>
      <c r="F1598" s="24">
        <v>3605</v>
      </c>
      <c r="G1598" s="24"/>
      <c r="H1598" s="24"/>
      <c r="I1598" s="26" t="s">
        <v>1029</v>
      </c>
      <c r="J1598" s="26" t="s">
        <v>2517</v>
      </c>
      <c r="K1598" s="34" t="s">
        <v>2517</v>
      </c>
    </row>
    <row r="1599" spans="1:11" ht="15.75" thickBot="1" x14ac:dyDescent="0.3">
      <c r="A1599" s="32" t="s">
        <v>851</v>
      </c>
      <c r="B1599" s="24" t="s">
        <v>325</v>
      </c>
      <c r="C1599" s="26" t="s">
        <v>1256</v>
      </c>
      <c r="D1599" s="26">
        <v>4</v>
      </c>
      <c r="E1599" s="17" t="s">
        <v>913</v>
      </c>
      <c r="F1599" s="24">
        <v>3553</v>
      </c>
      <c r="G1599" s="24"/>
      <c r="H1599" s="24"/>
      <c r="I1599" s="26" t="s">
        <v>1029</v>
      </c>
      <c r="J1599" s="26" t="s">
        <v>2517</v>
      </c>
      <c r="K1599" s="34" t="s">
        <v>2518</v>
      </c>
    </row>
    <row r="1600" spans="1:11" ht="15.75" thickBot="1" x14ac:dyDescent="0.3">
      <c r="A1600" s="32" t="s">
        <v>851</v>
      </c>
      <c r="B1600" s="24" t="s">
        <v>325</v>
      </c>
      <c r="C1600" s="26" t="s">
        <v>1256</v>
      </c>
      <c r="D1600" s="26">
        <v>4</v>
      </c>
      <c r="E1600" s="17" t="s">
        <v>2521</v>
      </c>
      <c r="F1600" s="24">
        <v>3608</v>
      </c>
      <c r="G1600" s="24"/>
      <c r="H1600" s="24"/>
      <c r="I1600" s="26" t="s">
        <v>1029</v>
      </c>
      <c r="J1600" s="26" t="s">
        <v>2517</v>
      </c>
      <c r="K1600" s="34" t="s">
        <v>2517</v>
      </c>
    </row>
    <row r="1601" spans="1:11" ht="15.75" thickBot="1" x14ac:dyDescent="0.3">
      <c r="A1601" s="32" t="s">
        <v>851</v>
      </c>
      <c r="B1601" s="24" t="s">
        <v>325</v>
      </c>
      <c r="C1601" s="26" t="s">
        <v>1256</v>
      </c>
      <c r="D1601" s="26">
        <v>4</v>
      </c>
      <c r="E1601" s="17" t="s">
        <v>2522</v>
      </c>
      <c r="F1601" s="24">
        <v>3611</v>
      </c>
      <c r="G1601" s="24"/>
      <c r="H1601" s="24"/>
      <c r="I1601" s="26" t="s">
        <v>1029</v>
      </c>
      <c r="J1601" s="26" t="s">
        <v>2517</v>
      </c>
      <c r="K1601" s="34" t="s">
        <v>2517</v>
      </c>
    </row>
    <row r="1602" spans="1:11" ht="15.75" thickBot="1" x14ac:dyDescent="0.3">
      <c r="A1602" s="32" t="s">
        <v>851</v>
      </c>
      <c r="B1602" s="24" t="s">
        <v>325</v>
      </c>
      <c r="C1602" s="26" t="s">
        <v>1256</v>
      </c>
      <c r="D1602" s="26">
        <v>4</v>
      </c>
      <c r="E1602" s="17" t="s">
        <v>2523</v>
      </c>
      <c r="F1602" s="24">
        <v>3618</v>
      </c>
      <c r="G1602" s="24"/>
      <c r="H1602" s="24"/>
      <c r="I1602" s="26" t="s">
        <v>1029</v>
      </c>
      <c r="J1602" s="26" t="s">
        <v>2517</v>
      </c>
      <c r="K1602" s="34" t="s">
        <v>1611</v>
      </c>
    </row>
    <row r="1603" spans="1:11" ht="15.75" thickBot="1" x14ac:dyDescent="0.3">
      <c r="A1603" s="32" t="s">
        <v>851</v>
      </c>
      <c r="B1603" s="24" t="s">
        <v>325</v>
      </c>
      <c r="C1603" s="26" t="s">
        <v>1256</v>
      </c>
      <c r="D1603" s="26">
        <v>4</v>
      </c>
      <c r="E1603" s="17" t="s">
        <v>2524</v>
      </c>
      <c r="F1603" s="24">
        <v>3589</v>
      </c>
      <c r="G1603" s="24"/>
      <c r="H1603" s="24"/>
      <c r="I1603" s="26" t="s">
        <v>1029</v>
      </c>
      <c r="J1603" s="26" t="s">
        <v>2517</v>
      </c>
      <c r="K1603" s="34" t="s">
        <v>2517</v>
      </c>
    </row>
    <row r="1604" spans="1:11" ht="15.75" thickBot="1" x14ac:dyDescent="0.3">
      <c r="A1604" s="32" t="s">
        <v>851</v>
      </c>
      <c r="B1604" s="24" t="s">
        <v>325</v>
      </c>
      <c r="C1604" s="26" t="s">
        <v>1256</v>
      </c>
      <c r="D1604" s="26">
        <v>4</v>
      </c>
      <c r="E1604" s="17" t="s">
        <v>2525</v>
      </c>
      <c r="F1604" s="24">
        <v>3604</v>
      </c>
      <c r="G1604" s="24"/>
      <c r="H1604" s="24"/>
      <c r="I1604" s="26" t="s">
        <v>1029</v>
      </c>
      <c r="J1604" s="26" t="s">
        <v>2517</v>
      </c>
      <c r="K1604" s="34" t="s">
        <v>2517</v>
      </c>
    </row>
    <row r="1605" spans="1:11" ht="15.75" thickBot="1" x14ac:dyDescent="0.3">
      <c r="A1605" s="32" t="s">
        <v>851</v>
      </c>
      <c r="B1605" s="24" t="s">
        <v>325</v>
      </c>
      <c r="C1605" s="26" t="s">
        <v>1256</v>
      </c>
      <c r="D1605" s="26">
        <v>4</v>
      </c>
      <c r="E1605" s="17" t="s">
        <v>2526</v>
      </c>
      <c r="F1605" s="24">
        <v>3671</v>
      </c>
      <c r="G1605" s="24"/>
      <c r="H1605" s="24"/>
      <c r="I1605" s="26" t="s">
        <v>1029</v>
      </c>
      <c r="J1605" s="26" t="s">
        <v>2517</v>
      </c>
      <c r="K1605" s="34" t="s">
        <v>2517</v>
      </c>
    </row>
    <row r="1606" spans="1:11" ht="15.75" thickBot="1" x14ac:dyDescent="0.3">
      <c r="A1606" s="32" t="s">
        <v>851</v>
      </c>
      <c r="B1606" s="24" t="s">
        <v>325</v>
      </c>
      <c r="C1606" s="26" t="s">
        <v>1256</v>
      </c>
      <c r="D1606" s="26">
        <v>4</v>
      </c>
      <c r="E1606" s="17" t="s">
        <v>2527</v>
      </c>
      <c r="F1606" s="24">
        <v>3544</v>
      </c>
      <c r="G1606" s="24"/>
      <c r="H1606" s="24"/>
      <c r="I1606" s="26" t="s">
        <v>1029</v>
      </c>
      <c r="J1606" s="26" t="s">
        <v>2517</v>
      </c>
      <c r="K1606" s="34" t="s">
        <v>2517</v>
      </c>
    </row>
    <row r="1607" spans="1:11" ht="15.75" thickBot="1" x14ac:dyDescent="0.3">
      <c r="A1607" s="32" t="s">
        <v>851</v>
      </c>
      <c r="B1607" s="24" t="s">
        <v>325</v>
      </c>
      <c r="C1607" s="26" t="s">
        <v>1256</v>
      </c>
      <c r="D1607" s="26">
        <v>4</v>
      </c>
      <c r="E1607" s="17" t="s">
        <v>2528</v>
      </c>
      <c r="F1607" s="24">
        <v>3617</v>
      </c>
      <c r="G1607" s="24"/>
      <c r="H1607" s="24"/>
      <c r="I1607" s="26" t="s">
        <v>1029</v>
      </c>
      <c r="J1607" s="26" t="s">
        <v>2517</v>
      </c>
      <c r="K1607" s="34" t="s">
        <v>2517</v>
      </c>
    </row>
    <row r="1608" spans="1:11" ht="15.75" thickBot="1" x14ac:dyDescent="0.3">
      <c r="A1608" s="32" t="s">
        <v>851</v>
      </c>
      <c r="B1608" s="24" t="s">
        <v>325</v>
      </c>
      <c r="C1608" s="26" t="s">
        <v>1256</v>
      </c>
      <c r="D1608" s="26">
        <v>4</v>
      </c>
      <c r="E1608" s="17" t="s">
        <v>2529</v>
      </c>
      <c r="F1608" s="24">
        <v>3565</v>
      </c>
      <c r="G1608" s="24"/>
      <c r="H1608" s="24"/>
      <c r="I1608" s="26" t="s">
        <v>1029</v>
      </c>
      <c r="J1608" s="26" t="s">
        <v>2517</v>
      </c>
      <c r="K1608" s="34" t="s">
        <v>1611</v>
      </c>
    </row>
    <row r="1609" spans="1:11" ht="15.75" thickBot="1" x14ac:dyDescent="0.3">
      <c r="A1609" s="32" t="s">
        <v>851</v>
      </c>
      <c r="B1609" s="24" t="s">
        <v>325</v>
      </c>
      <c r="C1609" s="26" t="s">
        <v>1256</v>
      </c>
      <c r="D1609" s="26">
        <v>4</v>
      </c>
      <c r="E1609" s="17" t="s">
        <v>2366</v>
      </c>
      <c r="F1609" s="24">
        <v>5328</v>
      </c>
      <c r="G1609" s="24"/>
      <c r="H1609" s="24"/>
      <c r="I1609" s="26" t="s">
        <v>1029</v>
      </c>
      <c r="J1609" s="26" t="s">
        <v>2517</v>
      </c>
      <c r="K1609" s="34" t="s">
        <v>2517</v>
      </c>
    </row>
    <row r="1610" spans="1:11" ht="15.75" thickBot="1" x14ac:dyDescent="0.3">
      <c r="A1610" s="32" t="s">
        <v>851</v>
      </c>
      <c r="B1610" s="24" t="s">
        <v>325</v>
      </c>
      <c r="C1610" s="26" t="s">
        <v>1256</v>
      </c>
      <c r="D1610" s="26">
        <v>4</v>
      </c>
      <c r="E1610" s="17" t="s">
        <v>2530</v>
      </c>
      <c r="F1610" s="24">
        <v>5041</v>
      </c>
      <c r="G1610" s="24"/>
      <c r="H1610" s="24"/>
      <c r="I1610" s="26" t="s">
        <v>1029</v>
      </c>
      <c r="J1610" s="26" t="s">
        <v>2517</v>
      </c>
      <c r="K1610" s="34" t="s">
        <v>1611</v>
      </c>
    </row>
    <row r="1611" spans="1:11" ht="15.75" thickBot="1" x14ac:dyDescent="0.3">
      <c r="A1611" s="32" t="s">
        <v>851</v>
      </c>
      <c r="B1611" s="24" t="s">
        <v>325</v>
      </c>
      <c r="C1611" s="26" t="s">
        <v>1256</v>
      </c>
      <c r="D1611" s="26">
        <v>4</v>
      </c>
      <c r="E1611" s="17" t="s">
        <v>2531</v>
      </c>
      <c r="F1611" s="24">
        <v>4800</v>
      </c>
      <c r="G1611" s="24"/>
      <c r="H1611" s="24"/>
      <c r="I1611" s="26" t="s">
        <v>1029</v>
      </c>
      <c r="J1611" s="26" t="s">
        <v>2517</v>
      </c>
      <c r="K1611" s="34" t="s">
        <v>2517</v>
      </c>
    </row>
    <row r="1612" spans="1:11" ht="15.75" thickBot="1" x14ac:dyDescent="0.3">
      <c r="A1612" s="32" t="s">
        <v>851</v>
      </c>
      <c r="B1612" s="24" t="s">
        <v>325</v>
      </c>
      <c r="C1612" s="26" t="s">
        <v>1256</v>
      </c>
      <c r="D1612" s="26">
        <v>4</v>
      </c>
      <c r="E1612" s="17" t="s">
        <v>2532</v>
      </c>
      <c r="F1612" s="24">
        <v>3638</v>
      </c>
      <c r="G1612" s="24"/>
      <c r="H1612" s="24"/>
      <c r="I1612" s="26" t="s">
        <v>1029</v>
      </c>
      <c r="J1612" s="26" t="s">
        <v>2517</v>
      </c>
      <c r="K1612" s="34" t="s">
        <v>2517</v>
      </c>
    </row>
    <row r="1613" spans="1:11" ht="15.75" thickBot="1" x14ac:dyDescent="0.3">
      <c r="A1613" s="32" t="s">
        <v>851</v>
      </c>
      <c r="B1613" s="24" t="s">
        <v>325</v>
      </c>
      <c r="C1613" s="26" t="s">
        <v>1256</v>
      </c>
      <c r="D1613" s="26">
        <v>4</v>
      </c>
      <c r="E1613" s="17" t="s">
        <v>2533</v>
      </c>
      <c r="F1613" s="24">
        <v>3629</v>
      </c>
      <c r="G1613" s="24"/>
      <c r="H1613" s="24"/>
      <c r="I1613" s="26" t="s">
        <v>1029</v>
      </c>
      <c r="J1613" s="26" t="s">
        <v>2517</v>
      </c>
      <c r="K1613" s="34" t="s">
        <v>2517</v>
      </c>
    </row>
    <row r="1614" spans="1:11" ht="15.75" thickBot="1" x14ac:dyDescent="0.3">
      <c r="A1614" s="32" t="s">
        <v>851</v>
      </c>
      <c r="B1614" s="24" t="s">
        <v>325</v>
      </c>
      <c r="C1614" s="26" t="s">
        <v>1256</v>
      </c>
      <c r="D1614" s="26">
        <v>4</v>
      </c>
      <c r="E1614" s="17" t="s">
        <v>2534</v>
      </c>
      <c r="F1614" s="24">
        <v>3642</v>
      </c>
      <c r="G1614" s="24"/>
      <c r="H1614" s="24"/>
      <c r="I1614" s="26" t="s">
        <v>1029</v>
      </c>
      <c r="J1614" s="26" t="s">
        <v>2517</v>
      </c>
      <c r="K1614" s="34" t="s">
        <v>2517</v>
      </c>
    </row>
    <row r="1615" spans="1:11" ht="15.75" thickBot="1" x14ac:dyDescent="0.3">
      <c r="A1615" s="32" t="s">
        <v>851</v>
      </c>
      <c r="B1615" s="24" t="s">
        <v>325</v>
      </c>
      <c r="C1615" s="26" t="s">
        <v>1256</v>
      </c>
      <c r="D1615" s="26">
        <v>4</v>
      </c>
      <c r="E1615" s="17" t="s">
        <v>2535</v>
      </c>
      <c r="F1615" s="24">
        <v>3645</v>
      </c>
      <c r="G1615" s="24"/>
      <c r="H1615" s="24"/>
      <c r="I1615" s="26" t="s">
        <v>1029</v>
      </c>
      <c r="J1615" s="26" t="s">
        <v>2517</v>
      </c>
      <c r="K1615" s="34" t="s">
        <v>2518</v>
      </c>
    </row>
    <row r="1616" spans="1:11" ht="15.75" thickBot="1" x14ac:dyDescent="0.3">
      <c r="A1616" s="32" t="s">
        <v>851</v>
      </c>
      <c r="B1616" s="24" t="s">
        <v>325</v>
      </c>
      <c r="C1616" s="26" t="s">
        <v>1256</v>
      </c>
      <c r="D1616" s="26">
        <v>4</v>
      </c>
      <c r="E1616" s="17" t="s">
        <v>2535</v>
      </c>
      <c r="F1616" s="24">
        <v>4794</v>
      </c>
      <c r="G1616" s="24"/>
      <c r="H1616" s="24"/>
      <c r="I1616" s="26" t="s">
        <v>1029</v>
      </c>
      <c r="J1616" s="26" t="s">
        <v>2517</v>
      </c>
      <c r="K1616" s="34" t="s">
        <v>2518</v>
      </c>
    </row>
    <row r="1617" spans="1:11" ht="15.75" thickBot="1" x14ac:dyDescent="0.3">
      <c r="A1617" s="32" t="s">
        <v>851</v>
      </c>
      <c r="B1617" s="24" t="s">
        <v>325</v>
      </c>
      <c r="C1617" s="26" t="s">
        <v>1256</v>
      </c>
      <c r="D1617" s="26">
        <v>4</v>
      </c>
      <c r="E1617" s="17" t="s">
        <v>2536</v>
      </c>
      <c r="F1617" s="24">
        <v>3533</v>
      </c>
      <c r="G1617" s="24"/>
      <c r="H1617" s="24"/>
      <c r="I1617" s="26" t="s">
        <v>1029</v>
      </c>
      <c r="J1617" s="26" t="s">
        <v>2517</v>
      </c>
      <c r="K1617" s="34" t="s">
        <v>2518</v>
      </c>
    </row>
    <row r="1618" spans="1:11" ht="15.75" thickBot="1" x14ac:dyDescent="0.3">
      <c r="A1618" s="32" t="s">
        <v>851</v>
      </c>
      <c r="B1618" s="24" t="s">
        <v>325</v>
      </c>
      <c r="C1618" s="26" t="s">
        <v>1256</v>
      </c>
      <c r="D1618" s="26">
        <v>4</v>
      </c>
      <c r="E1618" s="17" t="s">
        <v>2537</v>
      </c>
      <c r="F1618" s="24">
        <v>3529</v>
      </c>
      <c r="G1618" s="24"/>
      <c r="H1618" s="24"/>
      <c r="I1618" s="26" t="s">
        <v>1029</v>
      </c>
      <c r="J1618" s="26" t="s">
        <v>2517</v>
      </c>
      <c r="K1618" s="34" t="s">
        <v>2517</v>
      </c>
    </row>
    <row r="1619" spans="1:11" ht="15.75" thickBot="1" x14ac:dyDescent="0.3">
      <c r="A1619" s="32" t="s">
        <v>851</v>
      </c>
      <c r="B1619" s="24" t="s">
        <v>325</v>
      </c>
      <c r="C1619" s="26" t="s">
        <v>1256</v>
      </c>
      <c r="D1619" s="26">
        <v>5</v>
      </c>
      <c r="E1619" s="17" t="s">
        <v>2538</v>
      </c>
      <c r="F1619" s="24">
        <v>3599</v>
      </c>
      <c r="G1619" s="24"/>
      <c r="H1619" s="24"/>
      <c r="I1619" s="26" t="s">
        <v>1029</v>
      </c>
      <c r="J1619" s="26" t="s">
        <v>1258</v>
      </c>
      <c r="K1619" s="34" t="s">
        <v>2505</v>
      </c>
    </row>
    <row r="1620" spans="1:11" ht="15.75" thickBot="1" x14ac:dyDescent="0.3">
      <c r="A1620" s="32" t="s">
        <v>851</v>
      </c>
      <c r="B1620" s="24" t="s">
        <v>325</v>
      </c>
      <c r="C1620" s="26" t="s">
        <v>1256</v>
      </c>
      <c r="D1620" s="26">
        <v>5</v>
      </c>
      <c r="E1620" s="17" t="s">
        <v>2539</v>
      </c>
      <c r="F1620" s="24">
        <v>3672</v>
      </c>
      <c r="G1620" s="24"/>
      <c r="H1620" s="24"/>
      <c r="I1620" s="26" t="s">
        <v>1029</v>
      </c>
      <c r="J1620" s="26" t="s">
        <v>1258</v>
      </c>
      <c r="K1620" s="34" t="s">
        <v>2505</v>
      </c>
    </row>
    <row r="1621" spans="1:11" ht="15.75" thickBot="1" x14ac:dyDescent="0.3">
      <c r="A1621" s="32" t="s">
        <v>851</v>
      </c>
      <c r="B1621" s="24" t="s">
        <v>325</v>
      </c>
      <c r="C1621" s="26" t="s">
        <v>1256</v>
      </c>
      <c r="D1621" s="26">
        <v>5</v>
      </c>
      <c r="E1621" s="17" t="s">
        <v>2540</v>
      </c>
      <c r="F1621" s="24">
        <v>3541</v>
      </c>
      <c r="G1621" s="24"/>
      <c r="H1621" s="24"/>
      <c r="I1621" s="26" t="s">
        <v>1029</v>
      </c>
      <c r="J1621" s="26" t="s">
        <v>1258</v>
      </c>
      <c r="K1621" s="34" t="s">
        <v>2465</v>
      </c>
    </row>
    <row r="1622" spans="1:11" ht="15.75" thickBot="1" x14ac:dyDescent="0.3">
      <c r="A1622" s="32" t="s">
        <v>851</v>
      </c>
      <c r="B1622" s="24" t="s">
        <v>325</v>
      </c>
      <c r="C1622" s="26" t="s">
        <v>1256</v>
      </c>
      <c r="D1622" s="26">
        <v>5</v>
      </c>
      <c r="E1622" s="17" t="s">
        <v>2541</v>
      </c>
      <c r="F1622" s="24">
        <v>3569</v>
      </c>
      <c r="G1622" s="24"/>
      <c r="H1622" s="24"/>
      <c r="I1622" s="26" t="s">
        <v>1029</v>
      </c>
      <c r="J1622" s="26" t="s">
        <v>1258</v>
      </c>
      <c r="K1622" s="34" t="s">
        <v>2505</v>
      </c>
    </row>
    <row r="1623" spans="1:11" ht="15.75" thickBot="1" x14ac:dyDescent="0.3">
      <c r="A1623" s="32" t="s">
        <v>851</v>
      </c>
      <c r="B1623" s="24" t="s">
        <v>325</v>
      </c>
      <c r="C1623" s="26" t="s">
        <v>1256</v>
      </c>
      <c r="D1623" s="26">
        <v>5</v>
      </c>
      <c r="E1623" s="17" t="s">
        <v>2542</v>
      </c>
      <c r="F1623" s="24">
        <v>3528</v>
      </c>
      <c r="G1623" s="24"/>
      <c r="H1623" s="24"/>
      <c r="I1623" s="26" t="s">
        <v>1029</v>
      </c>
      <c r="J1623" s="26" t="s">
        <v>2517</v>
      </c>
      <c r="K1623" s="34" t="s">
        <v>2543</v>
      </c>
    </row>
    <row r="1624" spans="1:11" ht="15.75" thickBot="1" x14ac:dyDescent="0.3">
      <c r="A1624" s="32" t="s">
        <v>851</v>
      </c>
      <c r="B1624" s="24" t="s">
        <v>325</v>
      </c>
      <c r="C1624" s="26" t="s">
        <v>1256</v>
      </c>
      <c r="D1624" s="26">
        <v>5</v>
      </c>
      <c r="E1624" s="17" t="s">
        <v>2544</v>
      </c>
      <c r="F1624" s="24">
        <v>3594</v>
      </c>
      <c r="G1624" s="24"/>
      <c r="H1624" s="24"/>
      <c r="I1624" s="26" t="s">
        <v>1029</v>
      </c>
      <c r="J1624" s="26" t="s">
        <v>1258</v>
      </c>
      <c r="K1624" s="34" t="s">
        <v>2505</v>
      </c>
    </row>
    <row r="1625" spans="1:11" ht="15.75" thickBot="1" x14ac:dyDescent="0.3">
      <c r="A1625" s="32" t="s">
        <v>851</v>
      </c>
      <c r="B1625" s="24" t="s">
        <v>325</v>
      </c>
      <c r="C1625" s="26" t="s">
        <v>1256</v>
      </c>
      <c r="D1625" s="26">
        <v>5</v>
      </c>
      <c r="E1625" s="17" t="s">
        <v>2545</v>
      </c>
      <c r="F1625" s="24">
        <v>3673</v>
      </c>
      <c r="G1625" s="24"/>
      <c r="H1625" s="24"/>
      <c r="I1625" s="26" t="s">
        <v>1029</v>
      </c>
      <c r="J1625" s="26" t="s">
        <v>2517</v>
      </c>
      <c r="K1625" s="34" t="s">
        <v>2543</v>
      </c>
    </row>
    <row r="1626" spans="1:11" ht="15.75" thickBot="1" x14ac:dyDescent="0.3">
      <c r="A1626" s="32" t="s">
        <v>851</v>
      </c>
      <c r="B1626" s="24" t="s">
        <v>325</v>
      </c>
      <c r="C1626" s="26" t="s">
        <v>1256</v>
      </c>
      <c r="D1626" s="26">
        <v>5</v>
      </c>
      <c r="E1626" s="17" t="s">
        <v>2546</v>
      </c>
      <c r="F1626" s="24">
        <v>5065</v>
      </c>
      <c r="G1626" s="24"/>
      <c r="H1626" s="24"/>
      <c r="I1626" s="26" t="s">
        <v>1029</v>
      </c>
      <c r="J1626" s="26" t="s">
        <v>1258</v>
      </c>
      <c r="K1626" s="34" t="s">
        <v>2505</v>
      </c>
    </row>
    <row r="1627" spans="1:11" ht="15.75" thickBot="1" x14ac:dyDescent="0.3">
      <c r="A1627" s="32" t="s">
        <v>851</v>
      </c>
      <c r="B1627" s="24" t="s">
        <v>325</v>
      </c>
      <c r="C1627" s="26" t="s">
        <v>1256</v>
      </c>
      <c r="D1627" s="26">
        <v>5</v>
      </c>
      <c r="E1627" s="17" t="s">
        <v>2547</v>
      </c>
      <c r="F1627" s="24">
        <v>3539</v>
      </c>
      <c r="G1627" s="24"/>
      <c r="H1627" s="24"/>
      <c r="I1627" s="26" t="s">
        <v>1029</v>
      </c>
      <c r="J1627" s="26" t="s">
        <v>1258</v>
      </c>
      <c r="K1627" s="34" t="s">
        <v>2505</v>
      </c>
    </row>
    <row r="1628" spans="1:11" ht="15.75" thickBot="1" x14ac:dyDescent="0.3">
      <c r="A1628" s="32" t="s">
        <v>851</v>
      </c>
      <c r="B1628" s="24" t="s">
        <v>325</v>
      </c>
      <c r="C1628" s="26" t="s">
        <v>1256</v>
      </c>
      <c r="D1628" s="26">
        <v>5</v>
      </c>
      <c r="E1628" s="17" t="s">
        <v>2548</v>
      </c>
      <c r="F1628" s="24">
        <v>3561</v>
      </c>
      <c r="G1628" s="24"/>
      <c r="H1628" s="24"/>
      <c r="I1628" s="26" t="s">
        <v>1029</v>
      </c>
      <c r="J1628" s="26" t="s">
        <v>2517</v>
      </c>
      <c r="K1628" s="34" t="s">
        <v>2543</v>
      </c>
    </row>
    <row r="1629" spans="1:11" ht="15.75" thickBot="1" x14ac:dyDescent="0.3">
      <c r="A1629" s="32" t="s">
        <v>851</v>
      </c>
      <c r="B1629" s="24" t="s">
        <v>325</v>
      </c>
      <c r="C1629" s="26" t="s">
        <v>1256</v>
      </c>
      <c r="D1629" s="26">
        <v>5</v>
      </c>
      <c r="E1629" s="17" t="s">
        <v>1778</v>
      </c>
      <c r="F1629" s="24">
        <v>3624</v>
      </c>
      <c r="G1629" s="24"/>
      <c r="H1629" s="24"/>
      <c r="I1629" s="26" t="s">
        <v>1029</v>
      </c>
      <c r="J1629" s="26" t="s">
        <v>2517</v>
      </c>
      <c r="K1629" s="34" t="s">
        <v>2543</v>
      </c>
    </row>
    <row r="1630" spans="1:11" ht="15.75" thickBot="1" x14ac:dyDescent="0.3">
      <c r="A1630" s="32" t="s">
        <v>851</v>
      </c>
      <c r="B1630" s="24" t="s">
        <v>325</v>
      </c>
      <c r="C1630" s="26" t="s">
        <v>1256</v>
      </c>
      <c r="D1630" s="26">
        <v>5</v>
      </c>
      <c r="E1630" s="17" t="s">
        <v>2549</v>
      </c>
      <c r="F1630" s="24">
        <v>6554</v>
      </c>
      <c r="G1630" s="24"/>
      <c r="H1630" s="24"/>
      <c r="I1630" s="26" t="s">
        <v>1029</v>
      </c>
      <c r="J1630" s="26" t="s">
        <v>1258</v>
      </c>
      <c r="K1630" s="34" t="s">
        <v>2465</v>
      </c>
    </row>
    <row r="1631" spans="1:11" ht="15.75" thickBot="1" x14ac:dyDescent="0.3">
      <c r="A1631" s="32" t="s">
        <v>851</v>
      </c>
      <c r="B1631" s="24" t="s">
        <v>325</v>
      </c>
      <c r="C1631" s="26" t="s">
        <v>1256</v>
      </c>
      <c r="D1631" s="26">
        <v>5</v>
      </c>
      <c r="E1631" s="17" t="s">
        <v>2550</v>
      </c>
      <c r="F1631" s="24">
        <v>3558</v>
      </c>
      <c r="G1631" s="24"/>
      <c r="H1631" s="24"/>
      <c r="I1631" s="26" t="s">
        <v>1029</v>
      </c>
      <c r="J1631" s="26" t="s">
        <v>2517</v>
      </c>
      <c r="K1631" s="34" t="s">
        <v>2543</v>
      </c>
    </row>
    <row r="1632" spans="1:11" ht="15.75" thickBot="1" x14ac:dyDescent="0.3">
      <c r="A1632" s="32" t="s">
        <v>851</v>
      </c>
      <c r="B1632" s="24" t="s">
        <v>325</v>
      </c>
      <c r="C1632" s="26" t="s">
        <v>1256</v>
      </c>
      <c r="D1632" s="26">
        <v>5</v>
      </c>
      <c r="E1632" s="17" t="s">
        <v>2297</v>
      </c>
      <c r="F1632" s="24">
        <v>3590</v>
      </c>
      <c r="G1632" s="24"/>
      <c r="H1632" s="24"/>
      <c r="I1632" s="26" t="s">
        <v>1029</v>
      </c>
      <c r="J1632" s="26" t="s">
        <v>1258</v>
      </c>
      <c r="K1632" s="34" t="s">
        <v>2505</v>
      </c>
    </row>
    <row r="1633" spans="1:11" ht="15.75" thickBot="1" x14ac:dyDescent="0.3">
      <c r="A1633" s="32" t="s">
        <v>851</v>
      </c>
      <c r="B1633" s="24" t="s">
        <v>325</v>
      </c>
      <c r="C1633" s="26" t="s">
        <v>1256</v>
      </c>
      <c r="D1633" s="26">
        <v>5</v>
      </c>
      <c r="E1633" s="17" t="s">
        <v>2551</v>
      </c>
      <c r="F1633" s="24">
        <v>3657</v>
      </c>
      <c r="G1633" s="24"/>
      <c r="H1633" s="24"/>
      <c r="I1633" s="26" t="s">
        <v>1029</v>
      </c>
      <c r="J1633" s="26" t="s">
        <v>1258</v>
      </c>
      <c r="K1633" s="34" t="s">
        <v>2505</v>
      </c>
    </row>
    <row r="1634" spans="1:11" ht="15.75" thickBot="1" x14ac:dyDescent="0.3">
      <c r="A1634" s="32" t="s">
        <v>851</v>
      </c>
      <c r="B1634" s="24" t="s">
        <v>325</v>
      </c>
      <c r="C1634" s="26" t="s">
        <v>1256</v>
      </c>
      <c r="D1634" s="26">
        <v>5</v>
      </c>
      <c r="E1634" s="17" t="s">
        <v>2017</v>
      </c>
      <c r="F1634" s="24">
        <v>3602</v>
      </c>
      <c r="G1634" s="24"/>
      <c r="H1634" s="24"/>
      <c r="I1634" s="26" t="s">
        <v>1029</v>
      </c>
      <c r="J1634" s="26" t="s">
        <v>1258</v>
      </c>
      <c r="K1634" s="34" t="s">
        <v>2505</v>
      </c>
    </row>
    <row r="1635" spans="1:11" ht="15.75" thickBot="1" x14ac:dyDescent="0.3">
      <c r="A1635" s="32" t="s">
        <v>851</v>
      </c>
      <c r="B1635" s="24" t="s">
        <v>325</v>
      </c>
      <c r="C1635" s="26" t="s">
        <v>1256</v>
      </c>
      <c r="D1635" s="26">
        <v>5</v>
      </c>
      <c r="E1635" s="17" t="s">
        <v>2552</v>
      </c>
      <c r="F1635" s="24">
        <v>3633</v>
      </c>
      <c r="G1635" s="24"/>
      <c r="H1635" s="24"/>
      <c r="I1635" s="26" t="s">
        <v>1029</v>
      </c>
      <c r="J1635" s="26" t="s">
        <v>1258</v>
      </c>
      <c r="K1635" s="34" t="s">
        <v>2505</v>
      </c>
    </row>
    <row r="1636" spans="1:11" ht="15.75" thickBot="1" x14ac:dyDescent="0.3">
      <c r="A1636" s="32" t="s">
        <v>851</v>
      </c>
      <c r="B1636" s="24" t="s">
        <v>325</v>
      </c>
      <c r="C1636" s="26" t="s">
        <v>1256</v>
      </c>
      <c r="D1636" s="26">
        <v>5</v>
      </c>
      <c r="E1636" s="17" t="s">
        <v>2553</v>
      </c>
      <c r="F1636" s="24">
        <v>3562</v>
      </c>
      <c r="G1636" s="24"/>
      <c r="H1636" s="24"/>
      <c r="I1636" s="26" t="s">
        <v>1029</v>
      </c>
      <c r="J1636" s="26" t="s">
        <v>1258</v>
      </c>
      <c r="K1636" s="34" t="s">
        <v>2505</v>
      </c>
    </row>
    <row r="1637" spans="1:11" ht="15.75" thickBot="1" x14ac:dyDescent="0.3">
      <c r="A1637" s="32" t="s">
        <v>851</v>
      </c>
      <c r="B1637" s="24" t="s">
        <v>325</v>
      </c>
      <c r="C1637" s="26" t="s">
        <v>1256</v>
      </c>
      <c r="D1637" s="26">
        <v>5</v>
      </c>
      <c r="E1637" s="17" t="s">
        <v>2554</v>
      </c>
      <c r="F1637" s="24">
        <v>3606</v>
      </c>
      <c r="G1637" s="24"/>
      <c r="H1637" s="24"/>
      <c r="I1637" s="26" t="s">
        <v>1029</v>
      </c>
      <c r="J1637" s="26" t="s">
        <v>1258</v>
      </c>
      <c r="K1637" s="34" t="s">
        <v>2505</v>
      </c>
    </row>
    <row r="1638" spans="1:11" ht="15.75" thickBot="1" x14ac:dyDescent="0.3">
      <c r="A1638" s="32" t="s">
        <v>851</v>
      </c>
      <c r="B1638" s="24" t="s">
        <v>325</v>
      </c>
      <c r="C1638" s="26" t="s">
        <v>1256</v>
      </c>
      <c r="D1638" s="26">
        <v>5</v>
      </c>
      <c r="E1638" s="17" t="s">
        <v>2555</v>
      </c>
      <c r="F1638" s="24">
        <v>3655</v>
      </c>
      <c r="G1638" s="24"/>
      <c r="H1638" s="24"/>
      <c r="I1638" s="26" t="s">
        <v>1029</v>
      </c>
      <c r="J1638" s="26" t="s">
        <v>2517</v>
      </c>
      <c r="K1638" s="34" t="s">
        <v>2543</v>
      </c>
    </row>
    <row r="1639" spans="1:11" ht="15.75" thickBot="1" x14ac:dyDescent="0.3">
      <c r="A1639" s="32" t="s">
        <v>851</v>
      </c>
      <c r="B1639" s="24" t="s">
        <v>325</v>
      </c>
      <c r="C1639" s="26" t="s">
        <v>1256</v>
      </c>
      <c r="D1639" s="26">
        <v>5</v>
      </c>
      <c r="E1639" s="17" t="s">
        <v>1961</v>
      </c>
      <c r="F1639" s="24">
        <v>3654</v>
      </c>
      <c r="G1639" s="24"/>
      <c r="H1639" s="24"/>
      <c r="I1639" s="26" t="s">
        <v>1029</v>
      </c>
      <c r="J1639" s="26" t="s">
        <v>1258</v>
      </c>
      <c r="K1639" s="34" t="s">
        <v>2505</v>
      </c>
    </row>
    <row r="1640" spans="1:11" ht="15.75" thickBot="1" x14ac:dyDescent="0.3">
      <c r="A1640" s="32" t="s">
        <v>851</v>
      </c>
      <c r="B1640" s="24" t="s">
        <v>325</v>
      </c>
      <c r="C1640" s="26" t="s">
        <v>1256</v>
      </c>
      <c r="D1640" s="26">
        <v>5</v>
      </c>
      <c r="E1640" s="17" t="s">
        <v>1463</v>
      </c>
      <c r="F1640" s="24">
        <v>3689</v>
      </c>
      <c r="G1640" s="24"/>
      <c r="H1640" s="24"/>
      <c r="I1640" s="26" t="s">
        <v>1029</v>
      </c>
      <c r="J1640" s="26" t="s">
        <v>2517</v>
      </c>
      <c r="K1640" s="34" t="s">
        <v>2543</v>
      </c>
    </row>
    <row r="1641" spans="1:11" ht="15.75" thickBot="1" x14ac:dyDescent="0.3">
      <c r="A1641" s="32" t="s">
        <v>851</v>
      </c>
      <c r="B1641" s="24" t="s">
        <v>325</v>
      </c>
      <c r="C1641" s="26" t="s">
        <v>1256</v>
      </c>
      <c r="D1641" s="26">
        <v>5</v>
      </c>
      <c r="E1641" s="17" t="s">
        <v>2556</v>
      </c>
      <c r="F1641" s="24">
        <v>3667</v>
      </c>
      <c r="G1641" s="24"/>
      <c r="H1641" s="24"/>
      <c r="I1641" s="26" t="s">
        <v>1029</v>
      </c>
      <c r="J1641" s="26" t="s">
        <v>1258</v>
      </c>
      <c r="K1641" s="34" t="s">
        <v>2505</v>
      </c>
    </row>
    <row r="1642" spans="1:11" ht="15.75" thickBot="1" x14ac:dyDescent="0.3">
      <c r="A1642" s="32" t="s">
        <v>851</v>
      </c>
      <c r="B1642" s="24" t="s">
        <v>325</v>
      </c>
      <c r="C1642" s="26" t="s">
        <v>1256</v>
      </c>
      <c r="D1642" s="26">
        <v>5</v>
      </c>
      <c r="E1642" s="17" t="s">
        <v>2557</v>
      </c>
      <c r="F1642" s="24">
        <v>3656</v>
      </c>
      <c r="G1642" s="24"/>
      <c r="H1642" s="24"/>
      <c r="I1642" s="26" t="s">
        <v>1029</v>
      </c>
      <c r="J1642" s="26" t="s">
        <v>1258</v>
      </c>
      <c r="K1642" s="34" t="s">
        <v>2505</v>
      </c>
    </row>
    <row r="1643" spans="1:11" ht="15.75" thickBot="1" x14ac:dyDescent="0.3">
      <c r="A1643" s="32" t="s">
        <v>851</v>
      </c>
      <c r="B1643" s="24" t="s">
        <v>325</v>
      </c>
      <c r="C1643" s="26" t="s">
        <v>1256</v>
      </c>
      <c r="D1643" s="26">
        <v>5</v>
      </c>
      <c r="E1643" s="17" t="s">
        <v>2557</v>
      </c>
      <c r="F1643" s="24">
        <v>4799</v>
      </c>
      <c r="G1643" s="24"/>
      <c r="H1643" s="24"/>
      <c r="I1643" s="26" t="s">
        <v>1029</v>
      </c>
      <c r="J1643" s="26" t="s">
        <v>1258</v>
      </c>
      <c r="K1643" s="34" t="s">
        <v>2505</v>
      </c>
    </row>
    <row r="1644" spans="1:11" ht="15.75" thickBot="1" x14ac:dyDescent="0.3">
      <c r="A1644" s="32" t="s">
        <v>851</v>
      </c>
      <c r="B1644" s="24" t="s">
        <v>325</v>
      </c>
      <c r="C1644" s="26" t="s">
        <v>1256</v>
      </c>
      <c r="D1644" s="26">
        <v>5</v>
      </c>
      <c r="E1644" s="17" t="s">
        <v>997</v>
      </c>
      <c r="F1644" s="24">
        <v>3659</v>
      </c>
      <c r="G1644" s="24"/>
      <c r="H1644" s="24"/>
      <c r="I1644" s="26" t="s">
        <v>1029</v>
      </c>
      <c r="J1644" s="26" t="s">
        <v>1258</v>
      </c>
      <c r="K1644" s="34" t="s">
        <v>2505</v>
      </c>
    </row>
    <row r="1645" spans="1:11" ht="15.75" thickBot="1" x14ac:dyDescent="0.3">
      <c r="A1645" s="32" t="s">
        <v>851</v>
      </c>
      <c r="B1645" s="24" t="s">
        <v>325</v>
      </c>
      <c r="C1645" s="26" t="s">
        <v>1256</v>
      </c>
      <c r="D1645" s="26">
        <v>5</v>
      </c>
      <c r="E1645" s="17" t="s">
        <v>1412</v>
      </c>
      <c r="F1645" s="24">
        <v>3578</v>
      </c>
      <c r="G1645" s="24"/>
      <c r="H1645" s="24"/>
      <c r="I1645" s="26" t="s">
        <v>1029</v>
      </c>
      <c r="J1645" s="26" t="s">
        <v>1258</v>
      </c>
      <c r="K1645" s="34" t="s">
        <v>2505</v>
      </c>
    </row>
    <row r="1646" spans="1:11" ht="15.75" thickBot="1" x14ac:dyDescent="0.3">
      <c r="A1646" s="32" t="s">
        <v>851</v>
      </c>
      <c r="B1646" s="24" t="s">
        <v>325</v>
      </c>
      <c r="C1646" s="26" t="s">
        <v>1256</v>
      </c>
      <c r="D1646" s="26">
        <v>5</v>
      </c>
      <c r="E1646" s="17" t="s">
        <v>2558</v>
      </c>
      <c r="F1646" s="24">
        <v>3660</v>
      </c>
      <c r="G1646" s="24"/>
      <c r="H1646" s="24"/>
      <c r="I1646" s="26" t="s">
        <v>1029</v>
      </c>
      <c r="J1646" s="26" t="s">
        <v>1258</v>
      </c>
      <c r="K1646" s="34" t="s">
        <v>2465</v>
      </c>
    </row>
    <row r="1647" spans="1:11" ht="15.75" thickBot="1" x14ac:dyDescent="0.3">
      <c r="A1647" s="32" t="s">
        <v>851</v>
      </c>
      <c r="B1647" s="24" t="s">
        <v>325</v>
      </c>
      <c r="C1647" s="26" t="s">
        <v>1256</v>
      </c>
      <c r="D1647" s="26">
        <v>5</v>
      </c>
      <c r="E1647" s="17" t="s">
        <v>2559</v>
      </c>
      <c r="F1647" s="24">
        <v>3623</v>
      </c>
      <c r="G1647" s="24"/>
      <c r="H1647" s="24"/>
      <c r="I1647" s="26" t="s">
        <v>1029</v>
      </c>
      <c r="J1647" s="26" t="s">
        <v>1258</v>
      </c>
      <c r="K1647" s="34" t="s">
        <v>2505</v>
      </c>
    </row>
    <row r="1648" spans="1:11" ht="15.75" thickBot="1" x14ac:dyDescent="0.3">
      <c r="A1648" s="32" t="s">
        <v>851</v>
      </c>
      <c r="B1648" s="24" t="s">
        <v>325</v>
      </c>
      <c r="C1648" s="26" t="s">
        <v>1256</v>
      </c>
      <c r="D1648" s="26">
        <v>6</v>
      </c>
      <c r="E1648" s="17" t="s">
        <v>2560</v>
      </c>
      <c r="F1648" s="24">
        <v>3557</v>
      </c>
      <c r="G1648" s="24"/>
      <c r="H1648" s="24"/>
      <c r="I1648" s="26" t="s">
        <v>1029</v>
      </c>
      <c r="J1648" s="26" t="s">
        <v>1258</v>
      </c>
      <c r="K1648" s="34" t="s">
        <v>1752</v>
      </c>
    </row>
    <row r="1649" spans="1:11" ht="15.75" thickBot="1" x14ac:dyDescent="0.3">
      <c r="A1649" s="32" t="s">
        <v>851</v>
      </c>
      <c r="B1649" s="24" t="s">
        <v>325</v>
      </c>
      <c r="C1649" s="26" t="s">
        <v>1256</v>
      </c>
      <c r="D1649" s="26">
        <v>6</v>
      </c>
      <c r="E1649" s="17" t="s">
        <v>2561</v>
      </c>
      <c r="F1649" s="24">
        <v>3554</v>
      </c>
      <c r="G1649" s="24"/>
      <c r="H1649" s="24"/>
      <c r="I1649" s="26" t="s">
        <v>1029</v>
      </c>
      <c r="J1649" s="26" t="s">
        <v>1258</v>
      </c>
      <c r="K1649" s="34" t="s">
        <v>2487</v>
      </c>
    </row>
    <row r="1650" spans="1:11" ht="15.75" thickBot="1" x14ac:dyDescent="0.3">
      <c r="A1650" s="32" t="s">
        <v>851</v>
      </c>
      <c r="B1650" s="24" t="s">
        <v>325</v>
      </c>
      <c r="C1650" s="26" t="s">
        <v>1256</v>
      </c>
      <c r="D1650" s="26">
        <v>6</v>
      </c>
      <c r="E1650" s="17" t="s">
        <v>2562</v>
      </c>
      <c r="F1650" s="24">
        <v>3556</v>
      </c>
      <c r="G1650" s="24"/>
      <c r="H1650" s="24"/>
      <c r="I1650" s="26" t="s">
        <v>1029</v>
      </c>
      <c r="J1650" s="26" t="s">
        <v>1258</v>
      </c>
      <c r="K1650" s="34" t="s">
        <v>1752</v>
      </c>
    </row>
    <row r="1651" spans="1:11" ht="15.75" thickBot="1" x14ac:dyDescent="0.3">
      <c r="A1651" s="32" t="s">
        <v>851</v>
      </c>
      <c r="B1651" s="24" t="s">
        <v>325</v>
      </c>
      <c r="C1651" s="26" t="s">
        <v>1256</v>
      </c>
      <c r="D1651" s="26">
        <v>6</v>
      </c>
      <c r="E1651" s="17" t="s">
        <v>2563</v>
      </c>
      <c r="F1651" s="24">
        <v>3627</v>
      </c>
      <c r="G1651" s="24"/>
      <c r="H1651" s="24"/>
      <c r="I1651" s="26" t="s">
        <v>1029</v>
      </c>
      <c r="J1651" s="26" t="s">
        <v>1258</v>
      </c>
      <c r="K1651" s="34" t="s">
        <v>1752</v>
      </c>
    </row>
    <row r="1652" spans="1:11" ht="15.75" thickBot="1" x14ac:dyDescent="0.3">
      <c r="A1652" s="32" t="s">
        <v>851</v>
      </c>
      <c r="B1652" s="24" t="s">
        <v>325</v>
      </c>
      <c r="C1652" s="26" t="s">
        <v>1256</v>
      </c>
      <c r="D1652" s="26">
        <v>6</v>
      </c>
      <c r="E1652" s="17" t="s">
        <v>2564</v>
      </c>
      <c r="F1652" s="24">
        <v>3631</v>
      </c>
      <c r="G1652" s="24"/>
      <c r="H1652" s="24"/>
      <c r="I1652" s="26" t="s">
        <v>1029</v>
      </c>
      <c r="J1652" s="26" t="s">
        <v>1258</v>
      </c>
      <c r="K1652" s="34" t="s">
        <v>2487</v>
      </c>
    </row>
    <row r="1653" spans="1:11" ht="15.75" thickBot="1" x14ac:dyDescent="0.3">
      <c r="A1653" s="32" t="s">
        <v>851</v>
      </c>
      <c r="B1653" s="24" t="s">
        <v>325</v>
      </c>
      <c r="C1653" s="26" t="s">
        <v>1256</v>
      </c>
      <c r="D1653" s="26">
        <v>6</v>
      </c>
      <c r="E1653" s="17" t="s">
        <v>2565</v>
      </c>
      <c r="F1653" s="24">
        <v>3542</v>
      </c>
      <c r="G1653" s="24"/>
      <c r="H1653" s="24"/>
      <c r="I1653" s="26" t="s">
        <v>1029</v>
      </c>
      <c r="J1653" s="26" t="s">
        <v>1258</v>
      </c>
      <c r="K1653" s="34" t="s">
        <v>2478</v>
      </c>
    </row>
    <row r="1654" spans="1:11" ht="15.75" thickBot="1" x14ac:dyDescent="0.3">
      <c r="A1654" s="32" t="s">
        <v>851</v>
      </c>
      <c r="B1654" s="24" t="s">
        <v>325</v>
      </c>
      <c r="C1654" s="26" t="s">
        <v>1256</v>
      </c>
      <c r="D1654" s="26">
        <v>6</v>
      </c>
      <c r="E1654" s="17" t="s">
        <v>2032</v>
      </c>
      <c r="F1654" s="24">
        <v>3586</v>
      </c>
      <c r="G1654" s="24"/>
      <c r="H1654" s="24"/>
      <c r="I1654" s="26" t="s">
        <v>1029</v>
      </c>
      <c r="J1654" s="26" t="s">
        <v>1258</v>
      </c>
      <c r="K1654" s="34" t="s">
        <v>2487</v>
      </c>
    </row>
    <row r="1655" spans="1:11" ht="15.75" thickBot="1" x14ac:dyDescent="0.3">
      <c r="A1655" s="32" t="s">
        <v>851</v>
      </c>
      <c r="B1655" s="24" t="s">
        <v>325</v>
      </c>
      <c r="C1655" s="26" t="s">
        <v>1256</v>
      </c>
      <c r="D1655" s="26">
        <v>6</v>
      </c>
      <c r="E1655" s="17" t="s">
        <v>2566</v>
      </c>
      <c r="F1655" s="24">
        <v>5649</v>
      </c>
      <c r="G1655" s="24"/>
      <c r="H1655" s="24"/>
      <c r="I1655" s="26" t="s">
        <v>1029</v>
      </c>
      <c r="J1655" s="26" t="s">
        <v>1258</v>
      </c>
      <c r="K1655" s="34" t="s">
        <v>2487</v>
      </c>
    </row>
    <row r="1656" spans="1:11" ht="15.75" thickBot="1" x14ac:dyDescent="0.3">
      <c r="A1656" s="32" t="s">
        <v>851</v>
      </c>
      <c r="B1656" s="24" t="s">
        <v>325</v>
      </c>
      <c r="C1656" s="26" t="s">
        <v>1256</v>
      </c>
      <c r="D1656" s="26">
        <v>6</v>
      </c>
      <c r="E1656" s="17" t="s">
        <v>2567</v>
      </c>
      <c r="F1656" s="24">
        <v>5727</v>
      </c>
      <c r="G1656" s="24"/>
      <c r="H1656" s="24"/>
      <c r="I1656" s="26" t="s">
        <v>1029</v>
      </c>
      <c r="J1656" s="26" t="s">
        <v>1258</v>
      </c>
      <c r="K1656" s="34" t="s">
        <v>2478</v>
      </c>
    </row>
    <row r="1657" spans="1:11" ht="15.75" thickBot="1" x14ac:dyDescent="0.3">
      <c r="A1657" s="32" t="s">
        <v>851</v>
      </c>
      <c r="B1657" s="24" t="s">
        <v>325</v>
      </c>
      <c r="C1657" s="26" t="s">
        <v>1256</v>
      </c>
      <c r="D1657" s="26">
        <v>6</v>
      </c>
      <c r="E1657" s="17" t="s">
        <v>2568</v>
      </c>
      <c r="F1657" s="24">
        <v>3614</v>
      </c>
      <c r="G1657" s="24"/>
      <c r="H1657" s="24"/>
      <c r="I1657" s="26" t="s">
        <v>1029</v>
      </c>
      <c r="J1657" s="26" t="s">
        <v>1258</v>
      </c>
      <c r="K1657" s="34" t="s">
        <v>2487</v>
      </c>
    </row>
    <row r="1658" spans="1:11" ht="15.75" thickBot="1" x14ac:dyDescent="0.3">
      <c r="A1658" s="32" t="s">
        <v>851</v>
      </c>
      <c r="B1658" s="24" t="s">
        <v>325</v>
      </c>
      <c r="C1658" s="26" t="s">
        <v>1256</v>
      </c>
      <c r="D1658" s="26">
        <v>6</v>
      </c>
      <c r="E1658" s="17" t="s">
        <v>2569</v>
      </c>
      <c r="F1658" s="24">
        <v>3637</v>
      </c>
      <c r="G1658" s="24"/>
      <c r="H1658" s="24"/>
      <c r="I1658" s="26" t="s">
        <v>1029</v>
      </c>
      <c r="J1658" s="26" t="s">
        <v>1258</v>
      </c>
      <c r="K1658" s="34" t="s">
        <v>2478</v>
      </c>
    </row>
    <row r="1659" spans="1:11" ht="15.75" thickBot="1" x14ac:dyDescent="0.3">
      <c r="A1659" s="32" t="s">
        <v>851</v>
      </c>
      <c r="B1659" s="24" t="s">
        <v>325</v>
      </c>
      <c r="C1659" s="26" t="s">
        <v>1256</v>
      </c>
      <c r="D1659" s="26">
        <v>6</v>
      </c>
      <c r="E1659" s="17" t="s">
        <v>2570</v>
      </c>
      <c r="F1659" s="24">
        <v>3620</v>
      </c>
      <c r="G1659" s="24"/>
      <c r="H1659" s="24"/>
      <c r="I1659" s="26" t="s">
        <v>1029</v>
      </c>
      <c r="J1659" s="26" t="s">
        <v>1258</v>
      </c>
      <c r="K1659" s="34" t="s">
        <v>2478</v>
      </c>
    </row>
    <row r="1660" spans="1:11" ht="15.75" thickBot="1" x14ac:dyDescent="0.3">
      <c r="A1660" s="32" t="s">
        <v>851</v>
      </c>
      <c r="B1660" s="24" t="s">
        <v>325</v>
      </c>
      <c r="C1660" s="26" t="s">
        <v>1256</v>
      </c>
      <c r="D1660" s="26">
        <v>6</v>
      </c>
      <c r="E1660" s="17" t="s">
        <v>2571</v>
      </c>
      <c r="F1660" s="24">
        <v>6277</v>
      </c>
      <c r="G1660" s="24"/>
      <c r="H1660" s="24"/>
      <c r="I1660" s="26" t="s">
        <v>1029</v>
      </c>
      <c r="J1660" s="26" t="s">
        <v>1258</v>
      </c>
      <c r="K1660" s="34" t="s">
        <v>2487</v>
      </c>
    </row>
    <row r="1661" spans="1:11" ht="15.75" thickBot="1" x14ac:dyDescent="0.3">
      <c r="A1661" s="32" t="s">
        <v>851</v>
      </c>
      <c r="B1661" s="24" t="s">
        <v>325</v>
      </c>
      <c r="C1661" s="26" t="s">
        <v>1256</v>
      </c>
      <c r="D1661" s="26">
        <v>6</v>
      </c>
      <c r="E1661" s="17" t="s">
        <v>2572</v>
      </c>
      <c r="F1661" s="24">
        <v>5329</v>
      </c>
      <c r="G1661" s="24"/>
      <c r="H1661" s="24"/>
      <c r="I1661" s="26" t="s">
        <v>1029</v>
      </c>
      <c r="J1661" s="26" t="s">
        <v>1258</v>
      </c>
      <c r="K1661" s="34" t="s">
        <v>1752</v>
      </c>
    </row>
    <row r="1662" spans="1:11" ht="15.75" thickBot="1" x14ac:dyDescent="0.3">
      <c r="A1662" s="32" t="s">
        <v>851</v>
      </c>
      <c r="B1662" s="24" t="s">
        <v>325</v>
      </c>
      <c r="C1662" s="26" t="s">
        <v>1256</v>
      </c>
      <c r="D1662" s="26">
        <v>6</v>
      </c>
      <c r="E1662" s="17" t="s">
        <v>2527</v>
      </c>
      <c r="F1662" s="24">
        <v>3567</v>
      </c>
      <c r="G1662" s="24"/>
      <c r="H1662" s="24"/>
      <c r="I1662" s="26" t="s">
        <v>1029</v>
      </c>
      <c r="J1662" s="26" t="s">
        <v>1258</v>
      </c>
      <c r="K1662" s="34" t="s">
        <v>2478</v>
      </c>
    </row>
    <row r="1663" spans="1:11" ht="15.75" thickBot="1" x14ac:dyDescent="0.3">
      <c r="A1663" s="32" t="s">
        <v>851</v>
      </c>
      <c r="B1663" s="24" t="s">
        <v>325</v>
      </c>
      <c r="C1663" s="26" t="s">
        <v>1256</v>
      </c>
      <c r="D1663" s="26">
        <v>6</v>
      </c>
      <c r="E1663" s="17" t="s">
        <v>2573</v>
      </c>
      <c r="F1663" s="24">
        <v>5712</v>
      </c>
      <c r="G1663" s="24"/>
      <c r="H1663" s="24"/>
      <c r="I1663" s="26" t="s">
        <v>1029</v>
      </c>
      <c r="J1663" s="26" t="s">
        <v>1258</v>
      </c>
      <c r="K1663" s="34" t="s">
        <v>2487</v>
      </c>
    </row>
    <row r="1664" spans="1:11" ht="15.75" thickBot="1" x14ac:dyDescent="0.3">
      <c r="A1664" s="32" t="s">
        <v>851</v>
      </c>
      <c r="B1664" s="24" t="s">
        <v>325</v>
      </c>
      <c r="C1664" s="26" t="s">
        <v>1256</v>
      </c>
      <c r="D1664" s="26">
        <v>6</v>
      </c>
      <c r="E1664" s="17" t="s">
        <v>2574</v>
      </c>
      <c r="F1664" s="24">
        <v>5726</v>
      </c>
      <c r="G1664" s="24"/>
      <c r="H1664" s="24"/>
      <c r="I1664" s="26" t="s">
        <v>1029</v>
      </c>
      <c r="J1664" s="26" t="s">
        <v>1258</v>
      </c>
      <c r="K1664" s="34" t="s">
        <v>2487</v>
      </c>
    </row>
    <row r="1665" spans="1:11" ht="15.75" thickBot="1" x14ac:dyDescent="0.3">
      <c r="A1665" s="32" t="s">
        <v>851</v>
      </c>
      <c r="B1665" s="24" t="s">
        <v>325</v>
      </c>
      <c r="C1665" s="26" t="s">
        <v>1256</v>
      </c>
      <c r="D1665" s="26">
        <v>6</v>
      </c>
      <c r="E1665" s="17" t="s">
        <v>2575</v>
      </c>
      <c r="F1665" s="24">
        <v>3616</v>
      </c>
      <c r="G1665" s="24"/>
      <c r="H1665" s="24"/>
      <c r="I1665" s="26" t="s">
        <v>1029</v>
      </c>
      <c r="J1665" s="26" t="s">
        <v>1258</v>
      </c>
      <c r="K1665" s="34" t="s">
        <v>1752</v>
      </c>
    </row>
    <row r="1666" spans="1:11" ht="15.75" thickBot="1" x14ac:dyDescent="0.3">
      <c r="A1666" s="32" t="s">
        <v>851</v>
      </c>
      <c r="B1666" s="24" t="s">
        <v>325</v>
      </c>
      <c r="C1666" s="26" t="s">
        <v>1256</v>
      </c>
      <c r="D1666" s="26">
        <v>6</v>
      </c>
      <c r="E1666" s="17" t="s">
        <v>2576</v>
      </c>
      <c r="F1666" s="24">
        <v>3676</v>
      </c>
      <c r="G1666" s="24"/>
      <c r="H1666" s="24"/>
      <c r="I1666" s="26" t="s">
        <v>1029</v>
      </c>
      <c r="J1666" s="26" t="s">
        <v>1258</v>
      </c>
      <c r="K1666" s="34" t="s">
        <v>2487</v>
      </c>
    </row>
    <row r="1667" spans="1:11" ht="15.75" thickBot="1" x14ac:dyDescent="0.3">
      <c r="A1667" s="32" t="s">
        <v>851</v>
      </c>
      <c r="B1667" s="24" t="s">
        <v>325</v>
      </c>
      <c r="C1667" s="26" t="s">
        <v>1256</v>
      </c>
      <c r="D1667" s="26">
        <v>6</v>
      </c>
      <c r="E1667" s="17" t="s">
        <v>1621</v>
      </c>
      <c r="F1667" s="24">
        <v>3652</v>
      </c>
      <c r="G1667" s="24"/>
      <c r="H1667" s="24"/>
      <c r="I1667" s="26" t="s">
        <v>1029</v>
      </c>
      <c r="J1667" s="26" t="s">
        <v>1258</v>
      </c>
      <c r="K1667" s="34" t="s">
        <v>2478</v>
      </c>
    </row>
    <row r="1668" spans="1:11" ht="15.75" thickBot="1" x14ac:dyDescent="0.3">
      <c r="A1668" s="32" t="s">
        <v>851</v>
      </c>
      <c r="B1668" s="24" t="s">
        <v>325</v>
      </c>
      <c r="C1668" s="26" t="s">
        <v>1256</v>
      </c>
      <c r="D1668" s="26">
        <v>6</v>
      </c>
      <c r="E1668" s="17" t="s">
        <v>2577</v>
      </c>
      <c r="F1668" s="24">
        <v>3607</v>
      </c>
      <c r="G1668" s="24"/>
      <c r="H1668" s="24"/>
      <c r="I1668" s="26" t="s">
        <v>1029</v>
      </c>
      <c r="J1668" s="26" t="s">
        <v>1258</v>
      </c>
      <c r="K1668" s="34" t="s">
        <v>2478</v>
      </c>
    </row>
    <row r="1669" spans="1:11" ht="15.75" thickBot="1" x14ac:dyDescent="0.3">
      <c r="A1669" s="32" t="s">
        <v>851</v>
      </c>
      <c r="B1669" s="24" t="s">
        <v>325</v>
      </c>
      <c r="C1669" s="26" t="s">
        <v>1256</v>
      </c>
      <c r="D1669" s="26">
        <v>6</v>
      </c>
      <c r="E1669" s="17" t="s">
        <v>2578</v>
      </c>
      <c r="F1669" s="24">
        <v>3622</v>
      </c>
      <c r="G1669" s="24"/>
      <c r="H1669" s="24"/>
      <c r="I1669" s="26" t="s">
        <v>1029</v>
      </c>
      <c r="J1669" s="26" t="s">
        <v>1258</v>
      </c>
      <c r="K1669" s="34" t="s">
        <v>2487</v>
      </c>
    </row>
    <row r="1670" spans="1:11" ht="15.75" thickBot="1" x14ac:dyDescent="0.3">
      <c r="A1670" s="32" t="s">
        <v>851</v>
      </c>
      <c r="B1670" s="24" t="s">
        <v>325</v>
      </c>
      <c r="C1670" s="26" t="s">
        <v>1256</v>
      </c>
      <c r="D1670" s="26">
        <v>7</v>
      </c>
      <c r="E1670" s="17" t="s">
        <v>2579</v>
      </c>
      <c r="F1670" s="24">
        <v>3570</v>
      </c>
      <c r="G1670" s="24"/>
      <c r="H1670" s="24"/>
      <c r="I1670" s="26" t="s">
        <v>1029</v>
      </c>
      <c r="J1670" s="26" t="s">
        <v>2517</v>
      </c>
      <c r="K1670" s="34" t="s">
        <v>2580</v>
      </c>
    </row>
    <row r="1671" spans="1:11" ht="15.75" thickBot="1" x14ac:dyDescent="0.3">
      <c r="A1671" s="32" t="s">
        <v>851</v>
      </c>
      <c r="B1671" s="24" t="s">
        <v>325</v>
      </c>
      <c r="C1671" s="26" t="s">
        <v>1256</v>
      </c>
      <c r="D1671" s="26">
        <v>7</v>
      </c>
      <c r="E1671" s="17" t="s">
        <v>2581</v>
      </c>
      <c r="F1671" s="24">
        <v>3648</v>
      </c>
      <c r="G1671" s="24"/>
      <c r="H1671" s="24"/>
      <c r="I1671" s="26" t="s">
        <v>1029</v>
      </c>
      <c r="J1671" s="26" t="s">
        <v>2517</v>
      </c>
      <c r="K1671" s="34" t="s">
        <v>2580</v>
      </c>
    </row>
    <row r="1672" spans="1:11" ht="15.75" thickBot="1" x14ac:dyDescent="0.3">
      <c r="A1672" s="32" t="s">
        <v>851</v>
      </c>
      <c r="B1672" s="24" t="s">
        <v>325</v>
      </c>
      <c r="C1672" s="26" t="s">
        <v>1256</v>
      </c>
      <c r="D1672" s="26">
        <v>7</v>
      </c>
      <c r="E1672" s="17" t="s">
        <v>2582</v>
      </c>
      <c r="F1672" s="24">
        <v>3596</v>
      </c>
      <c r="G1672" s="24"/>
      <c r="H1672" s="24"/>
      <c r="I1672" s="26" t="s">
        <v>1029</v>
      </c>
      <c r="J1672" s="26" t="s">
        <v>2517</v>
      </c>
      <c r="K1672" s="34" t="s">
        <v>2580</v>
      </c>
    </row>
    <row r="1673" spans="1:11" ht="15.75" thickBot="1" x14ac:dyDescent="0.3">
      <c r="A1673" s="32" t="s">
        <v>851</v>
      </c>
      <c r="B1673" s="24" t="s">
        <v>325</v>
      </c>
      <c r="C1673" s="26" t="s">
        <v>1256</v>
      </c>
      <c r="D1673" s="26">
        <v>7</v>
      </c>
      <c r="E1673" s="17" t="s">
        <v>2583</v>
      </c>
      <c r="F1673" s="24">
        <v>3677</v>
      </c>
      <c r="G1673" s="24"/>
      <c r="H1673" s="24"/>
      <c r="I1673" s="26" t="s">
        <v>1029</v>
      </c>
      <c r="J1673" s="26" t="s">
        <v>2517</v>
      </c>
      <c r="K1673" s="34" t="s">
        <v>2543</v>
      </c>
    </row>
    <row r="1674" spans="1:11" ht="15.75" thickBot="1" x14ac:dyDescent="0.3">
      <c r="A1674" s="32" t="s">
        <v>851</v>
      </c>
      <c r="B1674" s="24" t="s">
        <v>325</v>
      </c>
      <c r="C1674" s="26" t="s">
        <v>1256</v>
      </c>
      <c r="D1674" s="26">
        <v>7</v>
      </c>
      <c r="E1674" s="17" t="s">
        <v>2584</v>
      </c>
      <c r="F1674" s="24">
        <v>3580</v>
      </c>
      <c r="G1674" s="24"/>
      <c r="H1674" s="24"/>
      <c r="I1674" s="26" t="s">
        <v>1029</v>
      </c>
      <c r="J1674" s="26" t="s">
        <v>2517</v>
      </c>
      <c r="K1674" s="34" t="s">
        <v>2580</v>
      </c>
    </row>
    <row r="1675" spans="1:11" ht="15.75" thickBot="1" x14ac:dyDescent="0.3">
      <c r="A1675" s="32" t="s">
        <v>851</v>
      </c>
      <c r="B1675" s="24" t="s">
        <v>325</v>
      </c>
      <c r="C1675" s="26" t="s">
        <v>1256</v>
      </c>
      <c r="D1675" s="26">
        <v>7</v>
      </c>
      <c r="E1675" s="17" t="s">
        <v>2585</v>
      </c>
      <c r="F1675" s="24">
        <v>3670</v>
      </c>
      <c r="G1675" s="24"/>
      <c r="H1675" s="24"/>
      <c r="I1675" s="26" t="s">
        <v>1029</v>
      </c>
      <c r="J1675" s="26" t="s">
        <v>1258</v>
      </c>
      <c r="K1675" s="34" t="s">
        <v>2505</v>
      </c>
    </row>
    <row r="1676" spans="1:11" ht="15.75" thickBot="1" x14ac:dyDescent="0.3">
      <c r="A1676" s="32" t="s">
        <v>851</v>
      </c>
      <c r="B1676" s="24" t="s">
        <v>325</v>
      </c>
      <c r="C1676" s="26" t="s">
        <v>1256</v>
      </c>
      <c r="D1676" s="26">
        <v>7</v>
      </c>
      <c r="E1676" s="17" t="s">
        <v>2586</v>
      </c>
      <c r="F1676" s="24">
        <v>3647</v>
      </c>
      <c r="G1676" s="24"/>
      <c r="H1676" s="24"/>
      <c r="I1676" s="26" t="s">
        <v>1029</v>
      </c>
      <c r="J1676" s="26" t="s">
        <v>2517</v>
      </c>
      <c r="K1676" s="34" t="s">
        <v>2543</v>
      </c>
    </row>
    <row r="1677" spans="1:11" ht="15.75" thickBot="1" x14ac:dyDescent="0.3">
      <c r="A1677" s="32" t="s">
        <v>851</v>
      </c>
      <c r="B1677" s="24" t="s">
        <v>325</v>
      </c>
      <c r="C1677" s="26" t="s">
        <v>1256</v>
      </c>
      <c r="D1677" s="26">
        <v>7</v>
      </c>
      <c r="E1677" s="17" t="s">
        <v>2587</v>
      </c>
      <c r="F1677" s="24">
        <v>3531</v>
      </c>
      <c r="G1677" s="24"/>
      <c r="H1677" s="24"/>
      <c r="I1677" s="26" t="s">
        <v>1029</v>
      </c>
      <c r="J1677" s="26" t="s">
        <v>2517</v>
      </c>
      <c r="K1677" s="34" t="s">
        <v>2580</v>
      </c>
    </row>
    <row r="1678" spans="1:11" ht="15.75" thickBot="1" x14ac:dyDescent="0.3">
      <c r="A1678" s="32" t="s">
        <v>851</v>
      </c>
      <c r="B1678" s="24" t="s">
        <v>325</v>
      </c>
      <c r="C1678" s="26" t="s">
        <v>1256</v>
      </c>
      <c r="D1678" s="26">
        <v>7</v>
      </c>
      <c r="E1678" s="17" t="s">
        <v>1724</v>
      </c>
      <c r="F1678" s="24">
        <v>3598</v>
      </c>
      <c r="G1678" s="24"/>
      <c r="H1678" s="24"/>
      <c r="I1678" s="26" t="s">
        <v>1029</v>
      </c>
      <c r="J1678" s="26" t="s">
        <v>2517</v>
      </c>
      <c r="K1678" s="34" t="s">
        <v>2517</v>
      </c>
    </row>
    <row r="1679" spans="1:11" ht="15.75" thickBot="1" x14ac:dyDescent="0.3">
      <c r="A1679" s="32" t="s">
        <v>851</v>
      </c>
      <c r="B1679" s="24" t="s">
        <v>325</v>
      </c>
      <c r="C1679" s="26" t="s">
        <v>1256</v>
      </c>
      <c r="D1679" s="26">
        <v>7</v>
      </c>
      <c r="E1679" s="17" t="s">
        <v>2588</v>
      </c>
      <c r="F1679" s="24">
        <v>3626</v>
      </c>
      <c r="G1679" s="24"/>
      <c r="H1679" s="24"/>
      <c r="I1679" s="26" t="s">
        <v>1029</v>
      </c>
      <c r="J1679" s="26" t="s">
        <v>2517</v>
      </c>
      <c r="K1679" s="34" t="s">
        <v>2580</v>
      </c>
    </row>
    <row r="1680" spans="1:11" ht="15.75" thickBot="1" x14ac:dyDescent="0.3">
      <c r="A1680" s="32" t="s">
        <v>851</v>
      </c>
      <c r="B1680" s="24" t="s">
        <v>325</v>
      </c>
      <c r="C1680" s="26" t="s">
        <v>1256</v>
      </c>
      <c r="D1680" s="26">
        <v>7</v>
      </c>
      <c r="E1680" s="17" t="s">
        <v>2589</v>
      </c>
      <c r="F1680" s="24">
        <v>3649</v>
      </c>
      <c r="G1680" s="24"/>
      <c r="H1680" s="24"/>
      <c r="I1680" s="26" t="s">
        <v>1029</v>
      </c>
      <c r="J1680" s="26" t="s">
        <v>2517</v>
      </c>
      <c r="K1680" s="34" t="s">
        <v>2580</v>
      </c>
    </row>
    <row r="1681" spans="1:11" ht="15.75" thickBot="1" x14ac:dyDescent="0.3">
      <c r="A1681" s="32" t="s">
        <v>851</v>
      </c>
      <c r="B1681" s="24" t="s">
        <v>325</v>
      </c>
      <c r="C1681" s="26" t="s">
        <v>1256</v>
      </c>
      <c r="D1681" s="26">
        <v>7</v>
      </c>
      <c r="E1681" s="17" t="s">
        <v>2590</v>
      </c>
      <c r="F1681" s="24">
        <v>5039</v>
      </c>
      <c r="G1681" s="24"/>
      <c r="H1681" s="24"/>
      <c r="I1681" s="26" t="s">
        <v>1029</v>
      </c>
      <c r="J1681" s="26" t="s">
        <v>2517</v>
      </c>
      <c r="K1681" s="34" t="s">
        <v>2580</v>
      </c>
    </row>
    <row r="1682" spans="1:11" ht="15.75" thickBot="1" x14ac:dyDescent="0.3">
      <c r="A1682" s="32" t="s">
        <v>851</v>
      </c>
      <c r="B1682" s="24" t="s">
        <v>325</v>
      </c>
      <c r="C1682" s="26" t="s">
        <v>1256</v>
      </c>
      <c r="D1682" s="26">
        <v>7</v>
      </c>
      <c r="E1682" s="17" t="s">
        <v>2591</v>
      </c>
      <c r="F1682" s="24">
        <v>3548</v>
      </c>
      <c r="G1682" s="24"/>
      <c r="H1682" s="24"/>
      <c r="I1682" s="26" t="s">
        <v>1029</v>
      </c>
      <c r="J1682" s="26" t="s">
        <v>2517</v>
      </c>
      <c r="K1682" s="34" t="s">
        <v>2580</v>
      </c>
    </row>
    <row r="1683" spans="1:11" ht="15.75" thickBot="1" x14ac:dyDescent="0.3">
      <c r="A1683" s="32" t="s">
        <v>851</v>
      </c>
      <c r="B1683" s="24" t="s">
        <v>325</v>
      </c>
      <c r="C1683" s="26" t="s">
        <v>1256</v>
      </c>
      <c r="D1683" s="26">
        <v>7</v>
      </c>
      <c r="E1683" s="17" t="s">
        <v>2592</v>
      </c>
      <c r="F1683" s="24">
        <v>3546</v>
      </c>
      <c r="G1683" s="24"/>
      <c r="H1683" s="24"/>
      <c r="I1683" s="26" t="s">
        <v>1029</v>
      </c>
      <c r="J1683" s="26" t="s">
        <v>1258</v>
      </c>
      <c r="K1683" s="34" t="s">
        <v>1752</v>
      </c>
    </row>
    <row r="1684" spans="1:11" ht="15.75" thickBot="1" x14ac:dyDescent="0.3">
      <c r="A1684" s="32" t="s">
        <v>851</v>
      </c>
      <c r="B1684" s="24" t="s">
        <v>325</v>
      </c>
      <c r="C1684" s="26" t="s">
        <v>1256</v>
      </c>
      <c r="D1684" s="26">
        <v>7</v>
      </c>
      <c r="E1684" s="17" t="s">
        <v>1831</v>
      </c>
      <c r="F1684" s="24">
        <v>3640</v>
      </c>
      <c r="G1684" s="24"/>
      <c r="H1684" s="24"/>
      <c r="I1684" s="26" t="s">
        <v>1029</v>
      </c>
      <c r="J1684" s="26" t="s">
        <v>2517</v>
      </c>
      <c r="K1684" s="34" t="s">
        <v>2580</v>
      </c>
    </row>
    <row r="1685" spans="1:11" ht="15.75" thickBot="1" x14ac:dyDescent="0.3">
      <c r="A1685" s="32" t="s">
        <v>851</v>
      </c>
      <c r="B1685" s="24" t="s">
        <v>325</v>
      </c>
      <c r="C1685" s="26" t="s">
        <v>1256</v>
      </c>
      <c r="D1685" s="26">
        <v>7</v>
      </c>
      <c r="E1685" s="17" t="s">
        <v>2593</v>
      </c>
      <c r="F1685" s="24">
        <v>3625</v>
      </c>
      <c r="G1685" s="24"/>
      <c r="H1685" s="24"/>
      <c r="I1685" s="26" t="s">
        <v>1029</v>
      </c>
      <c r="J1685" s="26" t="s">
        <v>2517</v>
      </c>
      <c r="K1685" s="34" t="s">
        <v>2580</v>
      </c>
    </row>
    <row r="1686" spans="1:11" ht="15.75" thickBot="1" x14ac:dyDescent="0.3">
      <c r="A1686" s="32" t="s">
        <v>851</v>
      </c>
      <c r="B1686" s="24" t="s">
        <v>325</v>
      </c>
      <c r="C1686" s="26" t="s">
        <v>1256</v>
      </c>
      <c r="D1686" s="26">
        <v>7</v>
      </c>
      <c r="E1686" s="17" t="s">
        <v>2594</v>
      </c>
      <c r="F1686" s="24">
        <v>3609</v>
      </c>
      <c r="G1686" s="24"/>
      <c r="H1686" s="24"/>
      <c r="I1686" s="26" t="s">
        <v>1029</v>
      </c>
      <c r="J1686" s="26" t="s">
        <v>1258</v>
      </c>
      <c r="K1686" s="34" t="s">
        <v>1752</v>
      </c>
    </row>
    <row r="1687" spans="1:11" ht="15.75" thickBot="1" x14ac:dyDescent="0.3">
      <c r="A1687" s="32" t="s">
        <v>851</v>
      </c>
      <c r="B1687" s="24" t="s">
        <v>325</v>
      </c>
      <c r="C1687" s="26" t="s">
        <v>1256</v>
      </c>
      <c r="D1687" s="26">
        <v>7</v>
      </c>
      <c r="E1687" s="17" t="s">
        <v>2595</v>
      </c>
      <c r="F1687" s="24">
        <v>3536</v>
      </c>
      <c r="G1687" s="24"/>
      <c r="H1687" s="24"/>
      <c r="I1687" s="26" t="s">
        <v>1029</v>
      </c>
      <c r="J1687" s="26" t="s">
        <v>1258</v>
      </c>
      <c r="K1687" s="34" t="s">
        <v>1752</v>
      </c>
    </row>
    <row r="1688" spans="1:11" ht="15.75" thickBot="1" x14ac:dyDescent="0.3">
      <c r="A1688" s="32" t="s">
        <v>851</v>
      </c>
      <c r="B1688" s="24" t="s">
        <v>325</v>
      </c>
      <c r="C1688" s="26" t="s">
        <v>1256</v>
      </c>
      <c r="D1688" s="26">
        <v>7</v>
      </c>
      <c r="E1688" s="17" t="s">
        <v>2596</v>
      </c>
      <c r="F1688" s="24">
        <v>3691</v>
      </c>
      <c r="G1688" s="24"/>
      <c r="H1688" s="24"/>
      <c r="I1688" s="26" t="s">
        <v>1029</v>
      </c>
      <c r="J1688" s="26" t="s">
        <v>2517</v>
      </c>
      <c r="K1688" s="34" t="s">
        <v>2580</v>
      </c>
    </row>
    <row r="1689" spans="1:11" ht="15.75" thickBot="1" x14ac:dyDescent="0.3">
      <c r="A1689" s="32" t="s">
        <v>851</v>
      </c>
      <c r="B1689" s="24" t="s">
        <v>325</v>
      </c>
      <c r="C1689" s="26" t="s">
        <v>1256</v>
      </c>
      <c r="D1689" s="26">
        <v>7</v>
      </c>
      <c r="E1689" s="17" t="s">
        <v>2597</v>
      </c>
      <c r="F1689" s="24">
        <v>3592</v>
      </c>
      <c r="G1689" s="24"/>
      <c r="H1689" s="24"/>
      <c r="I1689" s="26" t="s">
        <v>1029</v>
      </c>
      <c r="J1689" s="26" t="s">
        <v>1258</v>
      </c>
      <c r="K1689" s="34" t="s">
        <v>1752</v>
      </c>
    </row>
    <row r="1690" spans="1:11" ht="15.75" thickBot="1" x14ac:dyDescent="0.3">
      <c r="A1690" s="32" t="s">
        <v>851</v>
      </c>
      <c r="B1690" s="24" t="s">
        <v>325</v>
      </c>
      <c r="C1690" s="26" t="s">
        <v>1256</v>
      </c>
      <c r="D1690" s="26">
        <v>7</v>
      </c>
      <c r="E1690" s="17" t="s">
        <v>2598</v>
      </c>
      <c r="F1690" s="24">
        <v>3661</v>
      </c>
      <c r="G1690" s="24"/>
      <c r="H1690" s="24"/>
      <c r="I1690" s="26" t="s">
        <v>1029</v>
      </c>
      <c r="J1690" s="26" t="s">
        <v>2517</v>
      </c>
      <c r="K1690" s="34" t="s">
        <v>2517</v>
      </c>
    </row>
    <row r="1691" spans="1:11" ht="15.75" thickBot="1" x14ac:dyDescent="0.3">
      <c r="A1691" s="32" t="s">
        <v>851</v>
      </c>
      <c r="B1691" s="24" t="s">
        <v>325</v>
      </c>
      <c r="C1691" s="26" t="s">
        <v>1256</v>
      </c>
      <c r="D1691" s="26">
        <v>7</v>
      </c>
      <c r="E1691" s="17" t="s">
        <v>916</v>
      </c>
      <c r="F1691" s="24">
        <v>3665</v>
      </c>
      <c r="G1691" s="24"/>
      <c r="H1691" s="24"/>
      <c r="I1691" s="26" t="s">
        <v>1029</v>
      </c>
      <c r="J1691" s="26" t="s">
        <v>2517</v>
      </c>
      <c r="K1691" s="34" t="s">
        <v>2580</v>
      </c>
    </row>
    <row r="1692" spans="1:11" ht="15.75" thickBot="1" x14ac:dyDescent="0.3">
      <c r="A1692" s="32" t="s">
        <v>851</v>
      </c>
      <c r="B1692" s="24" t="s">
        <v>325</v>
      </c>
      <c r="C1692" s="26" t="s">
        <v>1256</v>
      </c>
      <c r="D1692" s="26">
        <v>8</v>
      </c>
      <c r="E1692" s="17" t="s">
        <v>2599</v>
      </c>
      <c r="F1692" s="24">
        <v>5037</v>
      </c>
      <c r="G1692" s="24"/>
      <c r="H1692" s="24"/>
      <c r="I1692" s="26" t="s">
        <v>1029</v>
      </c>
      <c r="J1692" s="26" t="s">
        <v>1258</v>
      </c>
      <c r="K1692" s="34" t="s">
        <v>2478</v>
      </c>
    </row>
    <row r="1693" spans="1:11" ht="15.75" thickBot="1" x14ac:dyDescent="0.3">
      <c r="A1693" s="32" t="s">
        <v>851</v>
      </c>
      <c r="B1693" s="24" t="s">
        <v>325</v>
      </c>
      <c r="C1693" s="26" t="s">
        <v>1256</v>
      </c>
      <c r="D1693" s="26">
        <v>8</v>
      </c>
      <c r="E1693" s="17" t="s">
        <v>2600</v>
      </c>
      <c r="F1693" s="24">
        <v>5528</v>
      </c>
      <c r="G1693" s="24"/>
      <c r="H1693" s="24"/>
      <c r="I1693" s="26" t="s">
        <v>1029</v>
      </c>
      <c r="J1693" s="26" t="s">
        <v>1258</v>
      </c>
      <c r="K1693" s="34" t="s">
        <v>2478</v>
      </c>
    </row>
    <row r="1694" spans="1:11" ht="15.75" thickBot="1" x14ac:dyDescent="0.3">
      <c r="A1694" s="32" t="s">
        <v>851</v>
      </c>
      <c r="B1694" s="24" t="s">
        <v>325</v>
      </c>
      <c r="C1694" s="26" t="s">
        <v>1256</v>
      </c>
      <c r="D1694" s="26">
        <v>8</v>
      </c>
      <c r="E1694" s="17" t="s">
        <v>2601</v>
      </c>
      <c r="F1694" s="24">
        <v>3653</v>
      </c>
      <c r="G1694" s="24"/>
      <c r="H1694" s="24"/>
      <c r="I1694" s="26" t="s">
        <v>1029</v>
      </c>
      <c r="J1694" s="26" t="s">
        <v>1258</v>
      </c>
      <c r="K1694" s="34" t="s">
        <v>2478</v>
      </c>
    </row>
    <row r="1695" spans="1:11" ht="15.75" thickBot="1" x14ac:dyDescent="0.3">
      <c r="A1695" s="32" t="s">
        <v>851</v>
      </c>
      <c r="B1695" s="24" t="s">
        <v>325</v>
      </c>
      <c r="C1695" s="26" t="s">
        <v>1256</v>
      </c>
      <c r="D1695" s="26">
        <v>8</v>
      </c>
      <c r="E1695" s="17" t="s">
        <v>2602</v>
      </c>
      <c r="F1695" s="24">
        <v>3674</v>
      </c>
      <c r="G1695" s="24"/>
      <c r="H1695" s="24"/>
      <c r="I1695" s="26" t="s">
        <v>1259</v>
      </c>
      <c r="J1695" s="26" t="s">
        <v>2603</v>
      </c>
      <c r="K1695" s="34" t="s">
        <v>2604</v>
      </c>
    </row>
    <row r="1696" spans="1:11" ht="15.75" thickBot="1" x14ac:dyDescent="0.3">
      <c r="A1696" s="32" t="s">
        <v>851</v>
      </c>
      <c r="B1696" s="24" t="s">
        <v>325</v>
      </c>
      <c r="C1696" s="26" t="s">
        <v>1256</v>
      </c>
      <c r="D1696" s="26">
        <v>8</v>
      </c>
      <c r="E1696" s="17" t="s">
        <v>2605</v>
      </c>
      <c r="F1696" s="24">
        <v>3585</v>
      </c>
      <c r="G1696" s="24"/>
      <c r="H1696" s="24"/>
      <c r="I1696" s="26" t="s">
        <v>1029</v>
      </c>
      <c r="J1696" s="26" t="s">
        <v>1258</v>
      </c>
      <c r="K1696" s="34" t="s">
        <v>2478</v>
      </c>
    </row>
    <row r="1697" spans="1:11" ht="15.75" thickBot="1" x14ac:dyDescent="0.3">
      <c r="A1697" s="32" t="s">
        <v>851</v>
      </c>
      <c r="B1697" s="24" t="s">
        <v>325</v>
      </c>
      <c r="C1697" s="26" t="s">
        <v>1256</v>
      </c>
      <c r="D1697" s="26">
        <v>8</v>
      </c>
      <c r="E1697" s="17" t="s">
        <v>2606</v>
      </c>
      <c r="F1697" s="24">
        <v>3597</v>
      </c>
      <c r="G1697" s="24"/>
      <c r="H1697" s="24"/>
      <c r="I1697" s="26" t="s">
        <v>1029</v>
      </c>
      <c r="J1697" s="26" t="s">
        <v>1258</v>
      </c>
      <c r="K1697" s="34" t="s">
        <v>2478</v>
      </c>
    </row>
    <row r="1698" spans="1:11" ht="15.75" thickBot="1" x14ac:dyDescent="0.3">
      <c r="A1698" s="32" t="s">
        <v>851</v>
      </c>
      <c r="B1698" s="24" t="s">
        <v>325</v>
      </c>
      <c r="C1698" s="26" t="s">
        <v>1256</v>
      </c>
      <c r="D1698" s="26">
        <v>8</v>
      </c>
      <c r="E1698" s="17" t="s">
        <v>2607</v>
      </c>
      <c r="F1698" s="24">
        <v>3588</v>
      </c>
      <c r="G1698" s="24"/>
      <c r="H1698" s="24"/>
      <c r="I1698" s="26" t="s">
        <v>1029</v>
      </c>
      <c r="J1698" s="26" t="s">
        <v>1258</v>
      </c>
      <c r="K1698" s="34" t="s">
        <v>2478</v>
      </c>
    </row>
    <row r="1699" spans="1:11" ht="15.75" thickBot="1" x14ac:dyDescent="0.3">
      <c r="A1699" s="32" t="s">
        <v>851</v>
      </c>
      <c r="B1699" s="24" t="s">
        <v>325</v>
      </c>
      <c r="C1699" s="26" t="s">
        <v>1256</v>
      </c>
      <c r="D1699" s="26">
        <v>8</v>
      </c>
      <c r="E1699" s="17" t="s">
        <v>2608</v>
      </c>
      <c r="F1699" s="24">
        <v>3537</v>
      </c>
      <c r="G1699" s="24"/>
      <c r="H1699" s="24"/>
      <c r="I1699" s="26" t="s">
        <v>1029</v>
      </c>
      <c r="J1699" s="26" t="s">
        <v>1258</v>
      </c>
      <c r="K1699" s="34" t="s">
        <v>2478</v>
      </c>
    </row>
    <row r="1700" spans="1:11" ht="15.75" thickBot="1" x14ac:dyDescent="0.3">
      <c r="A1700" s="32" t="s">
        <v>851</v>
      </c>
      <c r="B1700" s="24" t="s">
        <v>325</v>
      </c>
      <c r="C1700" s="26" t="s">
        <v>1256</v>
      </c>
      <c r="D1700" s="26">
        <v>8</v>
      </c>
      <c r="E1700" s="17" t="s">
        <v>2609</v>
      </c>
      <c r="F1700" s="24">
        <v>3690</v>
      </c>
      <c r="G1700" s="24"/>
      <c r="H1700" s="24"/>
      <c r="I1700" s="26" t="s">
        <v>1029</v>
      </c>
      <c r="J1700" s="26" t="s">
        <v>1258</v>
      </c>
      <c r="K1700" s="34" t="s">
        <v>2478</v>
      </c>
    </row>
    <row r="1701" spans="1:11" ht="15.75" thickBot="1" x14ac:dyDescent="0.3">
      <c r="A1701" s="32" t="s">
        <v>851</v>
      </c>
      <c r="B1701" s="24" t="s">
        <v>325</v>
      </c>
      <c r="C1701" s="26" t="s">
        <v>1256</v>
      </c>
      <c r="D1701" s="26">
        <v>8</v>
      </c>
      <c r="E1701" s="17" t="s">
        <v>2048</v>
      </c>
      <c r="F1701" s="24">
        <v>3593</v>
      </c>
      <c r="G1701" s="24"/>
      <c r="H1701" s="24"/>
      <c r="I1701" s="26" t="s">
        <v>1029</v>
      </c>
      <c r="J1701" s="26" t="s">
        <v>1258</v>
      </c>
      <c r="K1701" s="34" t="s">
        <v>1256</v>
      </c>
    </row>
    <row r="1702" spans="1:11" ht="15.75" thickBot="1" x14ac:dyDescent="0.3">
      <c r="A1702" s="32" t="s">
        <v>851</v>
      </c>
      <c r="B1702" s="24" t="s">
        <v>325</v>
      </c>
      <c r="C1702" s="26" t="s">
        <v>1256</v>
      </c>
      <c r="D1702" s="26">
        <v>8</v>
      </c>
      <c r="E1702" s="17" t="s">
        <v>2610</v>
      </c>
      <c r="F1702" s="24">
        <v>3678</v>
      </c>
      <c r="G1702" s="24"/>
      <c r="H1702" s="24"/>
      <c r="I1702" s="26" t="s">
        <v>1029</v>
      </c>
      <c r="J1702" s="26" t="s">
        <v>1258</v>
      </c>
      <c r="K1702" s="34" t="s">
        <v>2478</v>
      </c>
    </row>
    <row r="1703" spans="1:11" ht="15.75" thickBot="1" x14ac:dyDescent="0.3">
      <c r="A1703" s="32" t="s">
        <v>851</v>
      </c>
      <c r="B1703" s="24" t="s">
        <v>325</v>
      </c>
      <c r="C1703" s="26" t="s">
        <v>1256</v>
      </c>
      <c r="D1703" s="26">
        <v>8</v>
      </c>
      <c r="E1703" s="17" t="s">
        <v>2611</v>
      </c>
      <c r="F1703" s="24">
        <v>6493</v>
      </c>
      <c r="G1703" s="24"/>
      <c r="H1703" s="24"/>
      <c r="I1703" s="26" t="s">
        <v>1029</v>
      </c>
      <c r="J1703" s="26" t="s">
        <v>1258</v>
      </c>
      <c r="K1703" s="34" t="s">
        <v>2478</v>
      </c>
    </row>
    <row r="1704" spans="1:11" ht="15.75" thickBot="1" x14ac:dyDescent="0.3">
      <c r="A1704" s="32" t="s">
        <v>851</v>
      </c>
      <c r="B1704" s="24" t="s">
        <v>325</v>
      </c>
      <c r="C1704" s="26" t="s">
        <v>1256</v>
      </c>
      <c r="D1704" s="26">
        <v>8</v>
      </c>
      <c r="E1704" s="17" t="s">
        <v>2612</v>
      </c>
      <c r="F1704" s="24">
        <v>3587</v>
      </c>
      <c r="G1704" s="24"/>
      <c r="H1704" s="24"/>
      <c r="I1704" s="26" t="s">
        <v>1029</v>
      </c>
      <c r="J1704" s="26" t="s">
        <v>1258</v>
      </c>
      <c r="K1704" s="34" t="s">
        <v>2478</v>
      </c>
    </row>
    <row r="1705" spans="1:11" ht="15.75" thickBot="1" x14ac:dyDescent="0.3">
      <c r="A1705" s="32" t="s">
        <v>851</v>
      </c>
      <c r="B1705" s="24" t="s">
        <v>325</v>
      </c>
      <c r="C1705" s="26" t="s">
        <v>1256</v>
      </c>
      <c r="D1705" s="26">
        <v>8</v>
      </c>
      <c r="E1705" s="17" t="s">
        <v>2613</v>
      </c>
      <c r="F1705" s="24">
        <v>5562</v>
      </c>
      <c r="G1705" s="24"/>
      <c r="H1705" s="24"/>
      <c r="I1705" s="26" t="s">
        <v>1029</v>
      </c>
      <c r="J1705" s="26" t="s">
        <v>1258</v>
      </c>
      <c r="K1705" s="34" t="s">
        <v>2478</v>
      </c>
    </row>
    <row r="1706" spans="1:11" ht="15.75" thickBot="1" x14ac:dyDescent="0.3">
      <c r="A1706" s="32" t="s">
        <v>851</v>
      </c>
      <c r="B1706" s="24" t="s">
        <v>325</v>
      </c>
      <c r="C1706" s="26" t="s">
        <v>1256</v>
      </c>
      <c r="D1706" s="26">
        <v>8</v>
      </c>
      <c r="E1706" s="17" t="s">
        <v>2614</v>
      </c>
      <c r="F1706" s="24">
        <v>3644</v>
      </c>
      <c r="G1706" s="24"/>
      <c r="H1706" s="24"/>
      <c r="I1706" s="26" t="s">
        <v>1029</v>
      </c>
      <c r="J1706" s="26" t="s">
        <v>1258</v>
      </c>
      <c r="K1706" s="34" t="s">
        <v>2478</v>
      </c>
    </row>
    <row r="1707" spans="1:11" ht="15.75" thickBot="1" x14ac:dyDescent="0.3">
      <c r="A1707" s="32" t="s">
        <v>851</v>
      </c>
      <c r="B1707" s="24" t="s">
        <v>325</v>
      </c>
      <c r="C1707" s="26" t="s">
        <v>1256</v>
      </c>
      <c r="D1707" s="26">
        <v>8</v>
      </c>
      <c r="E1707" s="17" t="s">
        <v>2615</v>
      </c>
      <c r="F1707" s="24">
        <v>3639</v>
      </c>
      <c r="G1707" s="24"/>
      <c r="H1707" s="24"/>
      <c r="I1707" s="26" t="s">
        <v>1029</v>
      </c>
      <c r="J1707" s="26" t="s">
        <v>1258</v>
      </c>
      <c r="K1707" s="34" t="s">
        <v>2478</v>
      </c>
    </row>
    <row r="1708" spans="1:11" ht="15.75" thickBot="1" x14ac:dyDescent="0.3">
      <c r="A1708" s="32" t="s">
        <v>851</v>
      </c>
      <c r="B1708" s="24" t="s">
        <v>325</v>
      </c>
      <c r="C1708" s="26" t="s">
        <v>1256</v>
      </c>
      <c r="D1708" s="26">
        <v>8</v>
      </c>
      <c r="E1708" s="17" t="s">
        <v>2616</v>
      </c>
      <c r="F1708" s="24">
        <v>5868</v>
      </c>
      <c r="G1708" s="24"/>
      <c r="H1708" s="24"/>
      <c r="I1708" s="26" t="s">
        <v>1029</v>
      </c>
      <c r="J1708" s="26" t="s">
        <v>1258</v>
      </c>
      <c r="K1708" s="34" t="s">
        <v>2478</v>
      </c>
    </row>
    <row r="1709" spans="1:11" ht="15.75" thickBot="1" x14ac:dyDescent="0.3">
      <c r="A1709" s="32" t="s">
        <v>851</v>
      </c>
      <c r="B1709" s="24" t="s">
        <v>325</v>
      </c>
      <c r="C1709" s="26" t="s">
        <v>1256</v>
      </c>
      <c r="D1709" s="26">
        <v>8</v>
      </c>
      <c r="E1709" s="17" t="s">
        <v>2617</v>
      </c>
      <c r="F1709" s="24">
        <v>3530</v>
      </c>
      <c r="G1709" s="24"/>
      <c r="H1709" s="24"/>
      <c r="I1709" s="26" t="s">
        <v>1029</v>
      </c>
      <c r="J1709" s="26" t="s">
        <v>1258</v>
      </c>
      <c r="K1709" s="34" t="s">
        <v>2478</v>
      </c>
    </row>
    <row r="1710" spans="1:11" ht="15.75" thickBot="1" x14ac:dyDescent="0.3">
      <c r="A1710" s="32" t="s">
        <v>851</v>
      </c>
      <c r="B1710" s="24" t="s">
        <v>325</v>
      </c>
      <c r="C1710" s="26" t="s">
        <v>1256</v>
      </c>
      <c r="D1710" s="26">
        <v>8</v>
      </c>
      <c r="E1710" s="17" t="s">
        <v>2618</v>
      </c>
      <c r="F1710" s="24">
        <v>3681</v>
      </c>
      <c r="G1710" s="24"/>
      <c r="H1710" s="24"/>
      <c r="I1710" s="26" t="s">
        <v>1029</v>
      </c>
      <c r="J1710" s="26" t="s">
        <v>1258</v>
      </c>
      <c r="K1710" s="34" t="s">
        <v>2478</v>
      </c>
    </row>
    <row r="1711" spans="1:11" ht="15.75" thickBot="1" x14ac:dyDescent="0.3">
      <c r="A1711" s="32" t="s">
        <v>851</v>
      </c>
      <c r="B1711" s="24" t="s">
        <v>325</v>
      </c>
      <c r="C1711" s="26" t="s">
        <v>1259</v>
      </c>
      <c r="D1711" s="26">
        <v>1</v>
      </c>
      <c r="E1711" s="17" t="s">
        <v>2619</v>
      </c>
      <c r="F1711" s="24">
        <v>2081</v>
      </c>
      <c r="G1711" s="24"/>
      <c r="H1711" s="24"/>
      <c r="I1711" s="26" t="s">
        <v>1259</v>
      </c>
      <c r="J1711" s="26" t="s">
        <v>1259</v>
      </c>
      <c r="K1711" s="34" t="s">
        <v>1259</v>
      </c>
    </row>
    <row r="1712" spans="1:11" ht="15.75" thickBot="1" x14ac:dyDescent="0.3">
      <c r="A1712" s="32" t="s">
        <v>851</v>
      </c>
      <c r="B1712" s="24" t="s">
        <v>325</v>
      </c>
      <c r="C1712" s="26" t="s">
        <v>1259</v>
      </c>
      <c r="D1712" s="26">
        <v>1</v>
      </c>
      <c r="E1712" s="17" t="s">
        <v>2620</v>
      </c>
      <c r="F1712" s="24">
        <v>2109</v>
      </c>
      <c r="G1712" s="24"/>
      <c r="H1712" s="24"/>
      <c r="I1712" s="26" t="s">
        <v>1259</v>
      </c>
      <c r="J1712" s="26" t="s">
        <v>1259</v>
      </c>
      <c r="K1712" s="34" t="s">
        <v>1259</v>
      </c>
    </row>
    <row r="1713" spans="1:11" ht="15.75" thickBot="1" x14ac:dyDescent="0.3">
      <c r="A1713" s="32" t="s">
        <v>851</v>
      </c>
      <c r="B1713" s="24" t="s">
        <v>325</v>
      </c>
      <c r="C1713" s="26" t="s">
        <v>1259</v>
      </c>
      <c r="D1713" s="26">
        <v>1</v>
      </c>
      <c r="E1713" s="17" t="s">
        <v>2621</v>
      </c>
      <c r="F1713" s="24">
        <v>4617</v>
      </c>
      <c r="G1713" s="24"/>
      <c r="H1713" s="24"/>
      <c r="I1713" s="26" t="s">
        <v>1259</v>
      </c>
      <c r="J1713" s="26" t="s">
        <v>1259</v>
      </c>
      <c r="K1713" s="34" t="s">
        <v>1259</v>
      </c>
    </row>
    <row r="1714" spans="1:11" ht="15.75" thickBot="1" x14ac:dyDescent="0.3">
      <c r="A1714" s="32" t="s">
        <v>851</v>
      </c>
      <c r="B1714" s="24" t="s">
        <v>325</v>
      </c>
      <c r="C1714" s="26" t="s">
        <v>1259</v>
      </c>
      <c r="D1714" s="26">
        <v>1</v>
      </c>
      <c r="E1714" s="17" t="s">
        <v>2622</v>
      </c>
      <c r="F1714" s="24">
        <v>2121</v>
      </c>
      <c r="G1714" s="24"/>
      <c r="H1714" s="24"/>
      <c r="I1714" s="26" t="s">
        <v>1259</v>
      </c>
      <c r="J1714" s="26" t="s">
        <v>1259</v>
      </c>
      <c r="K1714" s="34" t="s">
        <v>1259</v>
      </c>
    </row>
    <row r="1715" spans="1:11" ht="15.75" thickBot="1" x14ac:dyDescent="0.3">
      <c r="A1715" s="32" t="s">
        <v>851</v>
      </c>
      <c r="B1715" s="24" t="s">
        <v>325</v>
      </c>
      <c r="C1715" s="26" t="s">
        <v>1259</v>
      </c>
      <c r="D1715" s="26">
        <v>1</v>
      </c>
      <c r="E1715" s="17" t="s">
        <v>2623</v>
      </c>
      <c r="F1715" s="24">
        <v>4616</v>
      </c>
      <c r="G1715" s="24"/>
      <c r="H1715" s="24"/>
      <c r="I1715" s="26" t="s">
        <v>1259</v>
      </c>
      <c r="J1715" s="26" t="s">
        <v>1259</v>
      </c>
      <c r="K1715" s="34" t="s">
        <v>1259</v>
      </c>
    </row>
    <row r="1716" spans="1:11" ht="15.75" thickBot="1" x14ac:dyDescent="0.3">
      <c r="A1716" s="32" t="s">
        <v>851</v>
      </c>
      <c r="B1716" s="24" t="s">
        <v>325</v>
      </c>
      <c r="C1716" s="26" t="s">
        <v>1259</v>
      </c>
      <c r="D1716" s="26">
        <v>1</v>
      </c>
      <c r="E1716" s="17" t="s">
        <v>2624</v>
      </c>
      <c r="F1716" s="24">
        <v>2156</v>
      </c>
      <c r="G1716" s="24"/>
      <c r="H1716" s="24"/>
      <c r="I1716" s="26" t="s">
        <v>1259</v>
      </c>
      <c r="J1716" s="26" t="s">
        <v>1259</v>
      </c>
      <c r="K1716" s="34" t="s">
        <v>1259</v>
      </c>
    </row>
    <row r="1717" spans="1:11" ht="15.75" thickBot="1" x14ac:dyDescent="0.3">
      <c r="A1717" s="32" t="s">
        <v>851</v>
      </c>
      <c r="B1717" s="24" t="s">
        <v>325</v>
      </c>
      <c r="C1717" s="26" t="s">
        <v>1259</v>
      </c>
      <c r="D1717" s="26">
        <v>1</v>
      </c>
      <c r="E1717" s="17" t="s">
        <v>2625</v>
      </c>
      <c r="F1717" s="24">
        <v>4670</v>
      </c>
      <c r="G1717" s="24"/>
      <c r="H1717" s="24"/>
      <c r="I1717" s="26" t="s">
        <v>1259</v>
      </c>
      <c r="J1717" s="26" t="s">
        <v>1259</v>
      </c>
      <c r="K1717" s="34" t="s">
        <v>1259</v>
      </c>
    </row>
    <row r="1718" spans="1:11" ht="15.75" thickBot="1" x14ac:dyDescent="0.3">
      <c r="A1718" s="32" t="s">
        <v>851</v>
      </c>
      <c r="B1718" s="24" t="s">
        <v>325</v>
      </c>
      <c r="C1718" s="26" t="s">
        <v>1259</v>
      </c>
      <c r="D1718" s="26">
        <v>1</v>
      </c>
      <c r="E1718" s="17" t="s">
        <v>2626</v>
      </c>
      <c r="F1718" s="24">
        <v>2235</v>
      </c>
      <c r="G1718" s="24"/>
      <c r="H1718" s="24"/>
      <c r="I1718" s="26" t="s">
        <v>1259</v>
      </c>
      <c r="J1718" s="26" t="s">
        <v>1259</v>
      </c>
      <c r="K1718" s="34" t="s">
        <v>1259</v>
      </c>
    </row>
    <row r="1719" spans="1:11" ht="15.75" thickBot="1" x14ac:dyDescent="0.3">
      <c r="A1719" s="32" t="s">
        <v>851</v>
      </c>
      <c r="B1719" s="24" t="s">
        <v>325</v>
      </c>
      <c r="C1719" s="26" t="s">
        <v>1259</v>
      </c>
      <c r="D1719" s="26">
        <v>1</v>
      </c>
      <c r="E1719" s="17" t="s">
        <v>1538</v>
      </c>
      <c r="F1719" s="24">
        <v>2225</v>
      </c>
      <c r="G1719" s="24"/>
      <c r="H1719" s="24"/>
      <c r="I1719" s="26" t="s">
        <v>1259</v>
      </c>
      <c r="J1719" s="26" t="s">
        <v>1259</v>
      </c>
      <c r="K1719" s="34" t="s">
        <v>2627</v>
      </c>
    </row>
    <row r="1720" spans="1:11" ht="15.75" thickBot="1" x14ac:dyDescent="0.3">
      <c r="A1720" s="32" t="s">
        <v>851</v>
      </c>
      <c r="B1720" s="24" t="s">
        <v>325</v>
      </c>
      <c r="C1720" s="26" t="s">
        <v>1259</v>
      </c>
      <c r="D1720" s="26">
        <v>1</v>
      </c>
      <c r="E1720" s="17" t="s">
        <v>2628</v>
      </c>
      <c r="F1720" s="24">
        <v>2157</v>
      </c>
      <c r="G1720" s="24"/>
      <c r="H1720" s="24"/>
      <c r="I1720" s="26" t="s">
        <v>1259</v>
      </c>
      <c r="J1720" s="26" t="s">
        <v>1259</v>
      </c>
      <c r="K1720" s="34" t="s">
        <v>1259</v>
      </c>
    </row>
    <row r="1721" spans="1:11" ht="15.75" thickBot="1" x14ac:dyDescent="0.3">
      <c r="A1721" s="32" t="s">
        <v>851</v>
      </c>
      <c r="B1721" s="24" t="s">
        <v>325</v>
      </c>
      <c r="C1721" s="26" t="s">
        <v>1259</v>
      </c>
      <c r="D1721" s="26">
        <v>1</v>
      </c>
      <c r="E1721" s="17" t="s">
        <v>2629</v>
      </c>
      <c r="F1721" s="24">
        <v>2188</v>
      </c>
      <c r="G1721" s="24"/>
      <c r="H1721" s="24"/>
      <c r="I1721" s="26" t="s">
        <v>1259</v>
      </c>
      <c r="J1721" s="26" t="s">
        <v>1259</v>
      </c>
      <c r="K1721" s="34" t="s">
        <v>1259</v>
      </c>
    </row>
    <row r="1722" spans="1:11" ht="15.75" thickBot="1" x14ac:dyDescent="0.3">
      <c r="A1722" s="32" t="s">
        <v>851</v>
      </c>
      <c r="B1722" s="24" t="s">
        <v>325</v>
      </c>
      <c r="C1722" s="26" t="s">
        <v>1259</v>
      </c>
      <c r="D1722" s="26">
        <v>1</v>
      </c>
      <c r="E1722" s="17" t="s">
        <v>2630</v>
      </c>
      <c r="F1722" s="24">
        <v>2202</v>
      </c>
      <c r="G1722" s="24"/>
      <c r="H1722" s="24"/>
      <c r="I1722" s="26" t="s">
        <v>1259</v>
      </c>
      <c r="J1722" s="26" t="s">
        <v>1010</v>
      </c>
      <c r="K1722" s="34" t="s">
        <v>1334</v>
      </c>
    </row>
    <row r="1723" spans="1:11" ht="15.75" thickBot="1" x14ac:dyDescent="0.3">
      <c r="A1723" s="32" t="s">
        <v>851</v>
      </c>
      <c r="B1723" s="24" t="s">
        <v>325</v>
      </c>
      <c r="C1723" s="26" t="s">
        <v>1259</v>
      </c>
      <c r="D1723" s="26">
        <v>1</v>
      </c>
      <c r="E1723" s="17" t="s">
        <v>2631</v>
      </c>
      <c r="F1723" s="24">
        <v>2193</v>
      </c>
      <c r="G1723" s="24"/>
      <c r="H1723" s="24"/>
      <c r="I1723" s="26" t="s">
        <v>1259</v>
      </c>
      <c r="J1723" s="26" t="s">
        <v>1259</v>
      </c>
      <c r="K1723" s="34" t="s">
        <v>2627</v>
      </c>
    </row>
    <row r="1724" spans="1:11" ht="15.75" thickBot="1" x14ac:dyDescent="0.3">
      <c r="A1724" s="32" t="s">
        <v>851</v>
      </c>
      <c r="B1724" s="24" t="s">
        <v>325</v>
      </c>
      <c r="C1724" s="26" t="s">
        <v>1259</v>
      </c>
      <c r="D1724" s="26">
        <v>1</v>
      </c>
      <c r="E1724" s="17" t="s">
        <v>1493</v>
      </c>
      <c r="F1724" s="24">
        <v>4983</v>
      </c>
      <c r="G1724" s="24"/>
      <c r="H1724" s="24"/>
      <c r="I1724" s="26" t="s">
        <v>1259</v>
      </c>
      <c r="J1724" s="26" t="s">
        <v>1259</v>
      </c>
      <c r="K1724" s="34" t="s">
        <v>1259</v>
      </c>
    </row>
    <row r="1725" spans="1:11" ht="15.75" thickBot="1" x14ac:dyDescent="0.3">
      <c r="A1725" s="32" t="s">
        <v>851</v>
      </c>
      <c r="B1725" s="24" t="s">
        <v>325</v>
      </c>
      <c r="C1725" s="26" t="s">
        <v>1259</v>
      </c>
      <c r="D1725" s="26">
        <v>2</v>
      </c>
      <c r="E1725" s="17" t="s">
        <v>2632</v>
      </c>
      <c r="F1725" s="24">
        <v>2247</v>
      </c>
      <c r="G1725" s="24"/>
      <c r="H1725" s="24"/>
      <c r="I1725" s="26" t="s">
        <v>1259</v>
      </c>
      <c r="J1725" s="26" t="s">
        <v>1259</v>
      </c>
      <c r="K1725" s="34" t="s">
        <v>2633</v>
      </c>
    </row>
    <row r="1726" spans="1:11" ht="15.75" thickBot="1" x14ac:dyDescent="0.3">
      <c r="A1726" s="32" t="s">
        <v>851</v>
      </c>
      <c r="B1726" s="24" t="s">
        <v>325</v>
      </c>
      <c r="C1726" s="26" t="s">
        <v>1259</v>
      </c>
      <c r="D1726" s="26">
        <v>2</v>
      </c>
      <c r="E1726" s="17" t="s">
        <v>2634</v>
      </c>
      <c r="F1726" s="24">
        <v>4646</v>
      </c>
      <c r="G1726" s="24"/>
      <c r="H1726" s="24"/>
      <c r="I1726" s="26" t="s">
        <v>1259</v>
      </c>
      <c r="J1726" s="26" t="s">
        <v>1259</v>
      </c>
      <c r="K1726" s="34" t="s">
        <v>1611</v>
      </c>
    </row>
    <row r="1727" spans="1:11" ht="15.75" thickBot="1" x14ac:dyDescent="0.3">
      <c r="A1727" s="32" t="s">
        <v>851</v>
      </c>
      <c r="B1727" s="24" t="s">
        <v>325</v>
      </c>
      <c r="C1727" s="26" t="s">
        <v>1259</v>
      </c>
      <c r="D1727" s="26">
        <v>2</v>
      </c>
      <c r="E1727" s="17" t="s">
        <v>2635</v>
      </c>
      <c r="F1727" s="24">
        <v>2135</v>
      </c>
      <c r="G1727" s="24"/>
      <c r="H1727" s="24"/>
      <c r="I1727" s="26" t="s">
        <v>1259</v>
      </c>
      <c r="J1727" s="26" t="s">
        <v>1259</v>
      </c>
      <c r="K1727" s="34" t="s">
        <v>1611</v>
      </c>
    </row>
    <row r="1728" spans="1:11" ht="15.75" thickBot="1" x14ac:dyDescent="0.3">
      <c r="A1728" s="32" t="s">
        <v>851</v>
      </c>
      <c r="B1728" s="24" t="s">
        <v>325</v>
      </c>
      <c r="C1728" s="26" t="s">
        <v>1259</v>
      </c>
      <c r="D1728" s="26">
        <v>2</v>
      </c>
      <c r="E1728" s="17" t="s">
        <v>2636</v>
      </c>
      <c r="F1728" s="24">
        <v>4645</v>
      </c>
      <c r="G1728" s="24"/>
      <c r="H1728" s="24"/>
      <c r="I1728" s="26" t="s">
        <v>1259</v>
      </c>
      <c r="J1728" s="26" t="s">
        <v>1259</v>
      </c>
      <c r="K1728" s="34" t="s">
        <v>2637</v>
      </c>
    </row>
    <row r="1729" spans="1:11" ht="15.75" thickBot="1" x14ac:dyDescent="0.3">
      <c r="A1729" s="32" t="s">
        <v>851</v>
      </c>
      <c r="B1729" s="24" t="s">
        <v>325</v>
      </c>
      <c r="C1729" s="26" t="s">
        <v>1259</v>
      </c>
      <c r="D1729" s="26">
        <v>2</v>
      </c>
      <c r="E1729" s="17" t="s">
        <v>2638</v>
      </c>
      <c r="F1729" s="24">
        <v>2122</v>
      </c>
      <c r="G1729" s="24"/>
      <c r="H1729" s="24"/>
      <c r="I1729" s="26" t="s">
        <v>1259</v>
      </c>
      <c r="J1729" s="26" t="s">
        <v>1259</v>
      </c>
      <c r="K1729" s="34" t="s">
        <v>2637</v>
      </c>
    </row>
    <row r="1730" spans="1:11" ht="15.75" thickBot="1" x14ac:dyDescent="0.3">
      <c r="A1730" s="32" t="s">
        <v>851</v>
      </c>
      <c r="B1730" s="24" t="s">
        <v>325</v>
      </c>
      <c r="C1730" s="26" t="s">
        <v>1259</v>
      </c>
      <c r="D1730" s="26">
        <v>2</v>
      </c>
      <c r="E1730" s="17" t="s">
        <v>2639</v>
      </c>
      <c r="F1730" s="24">
        <v>2178</v>
      </c>
      <c r="G1730" s="24"/>
      <c r="H1730" s="24"/>
      <c r="I1730" s="26" t="s">
        <v>1259</v>
      </c>
      <c r="J1730" s="26" t="s">
        <v>1259</v>
      </c>
      <c r="K1730" s="34" t="s">
        <v>2633</v>
      </c>
    </row>
    <row r="1731" spans="1:11" ht="15.75" thickBot="1" x14ac:dyDescent="0.3">
      <c r="A1731" s="32" t="s">
        <v>851</v>
      </c>
      <c r="B1731" s="24" t="s">
        <v>325</v>
      </c>
      <c r="C1731" s="26" t="s">
        <v>1259</v>
      </c>
      <c r="D1731" s="26">
        <v>2</v>
      </c>
      <c r="E1731" s="17" t="s">
        <v>2640</v>
      </c>
      <c r="F1731" s="24">
        <v>2174</v>
      </c>
      <c r="G1731" s="24"/>
      <c r="H1731" s="24"/>
      <c r="I1731" s="26" t="s">
        <v>1259</v>
      </c>
      <c r="J1731" s="26" t="s">
        <v>1259</v>
      </c>
      <c r="K1731" s="34" t="s">
        <v>1611</v>
      </c>
    </row>
    <row r="1732" spans="1:11" ht="15.75" thickBot="1" x14ac:dyDescent="0.3">
      <c r="A1732" s="32" t="s">
        <v>851</v>
      </c>
      <c r="B1732" s="24" t="s">
        <v>325</v>
      </c>
      <c r="C1732" s="26" t="s">
        <v>1259</v>
      </c>
      <c r="D1732" s="26">
        <v>2</v>
      </c>
      <c r="E1732" s="17" t="s">
        <v>2641</v>
      </c>
      <c r="F1732" s="24">
        <v>2139</v>
      </c>
      <c r="G1732" s="24"/>
      <c r="H1732" s="24"/>
      <c r="I1732" s="26" t="s">
        <v>1259</v>
      </c>
      <c r="J1732" s="26" t="s">
        <v>1259</v>
      </c>
      <c r="K1732" s="34" t="s">
        <v>2637</v>
      </c>
    </row>
    <row r="1733" spans="1:11" ht="15.75" thickBot="1" x14ac:dyDescent="0.3">
      <c r="A1733" s="32" t="s">
        <v>851</v>
      </c>
      <c r="B1733" s="24" t="s">
        <v>325</v>
      </c>
      <c r="C1733" s="26" t="s">
        <v>1259</v>
      </c>
      <c r="D1733" s="26">
        <v>2</v>
      </c>
      <c r="E1733" s="17" t="s">
        <v>2552</v>
      </c>
      <c r="F1733" s="24">
        <v>2129</v>
      </c>
      <c r="G1733" s="24"/>
      <c r="H1733" s="24"/>
      <c r="I1733" s="26" t="s">
        <v>1259</v>
      </c>
      <c r="J1733" s="26" t="s">
        <v>1259</v>
      </c>
      <c r="K1733" s="34" t="s">
        <v>2637</v>
      </c>
    </row>
    <row r="1734" spans="1:11" ht="15.75" thickBot="1" x14ac:dyDescent="0.3">
      <c r="A1734" s="32" t="s">
        <v>851</v>
      </c>
      <c r="B1734" s="24" t="s">
        <v>325</v>
      </c>
      <c r="C1734" s="26" t="s">
        <v>1259</v>
      </c>
      <c r="D1734" s="26">
        <v>2</v>
      </c>
      <c r="E1734" s="17" t="s">
        <v>2642</v>
      </c>
      <c r="F1734" s="24">
        <v>2248</v>
      </c>
      <c r="G1734" s="24"/>
      <c r="H1734" s="24"/>
      <c r="I1734" s="26" t="s">
        <v>1259</v>
      </c>
      <c r="J1734" s="26" t="s">
        <v>1259</v>
      </c>
      <c r="K1734" s="34" t="s">
        <v>1611</v>
      </c>
    </row>
    <row r="1735" spans="1:11" ht="15.75" thickBot="1" x14ac:dyDescent="0.3">
      <c r="A1735" s="32" t="s">
        <v>851</v>
      </c>
      <c r="B1735" s="24" t="s">
        <v>325</v>
      </c>
      <c r="C1735" s="26" t="s">
        <v>1259</v>
      </c>
      <c r="D1735" s="26">
        <v>2</v>
      </c>
      <c r="E1735" s="17" t="s">
        <v>2642</v>
      </c>
      <c r="F1735" s="24">
        <v>4649</v>
      </c>
      <c r="G1735" s="24"/>
      <c r="H1735" s="24"/>
      <c r="I1735" s="26" t="s">
        <v>1259</v>
      </c>
      <c r="J1735" s="26" t="s">
        <v>1259</v>
      </c>
      <c r="K1735" s="34" t="s">
        <v>1611</v>
      </c>
    </row>
    <row r="1736" spans="1:11" ht="15.75" thickBot="1" x14ac:dyDescent="0.3">
      <c r="A1736" s="32" t="s">
        <v>851</v>
      </c>
      <c r="B1736" s="24" t="s">
        <v>325</v>
      </c>
      <c r="C1736" s="26" t="s">
        <v>1259</v>
      </c>
      <c r="D1736" s="26">
        <v>2</v>
      </c>
      <c r="E1736" s="17" t="s">
        <v>2643</v>
      </c>
      <c r="F1736" s="24">
        <v>2136</v>
      </c>
      <c r="G1736" s="24"/>
      <c r="H1736" s="24"/>
      <c r="I1736" s="26" t="s">
        <v>1259</v>
      </c>
      <c r="J1736" s="26" t="s">
        <v>1259</v>
      </c>
      <c r="K1736" s="34" t="s">
        <v>2637</v>
      </c>
    </row>
    <row r="1737" spans="1:11" ht="15.75" thickBot="1" x14ac:dyDescent="0.3">
      <c r="A1737" s="32" t="s">
        <v>851</v>
      </c>
      <c r="B1737" s="24" t="s">
        <v>325</v>
      </c>
      <c r="C1737" s="26" t="s">
        <v>1259</v>
      </c>
      <c r="D1737" s="26">
        <v>2</v>
      </c>
      <c r="E1737" s="17" t="s">
        <v>2643</v>
      </c>
      <c r="F1737" s="24">
        <v>4658</v>
      </c>
      <c r="G1737" s="24"/>
      <c r="H1737" s="24"/>
      <c r="I1737" s="26" t="s">
        <v>1259</v>
      </c>
      <c r="J1737" s="26" t="s">
        <v>1259</v>
      </c>
      <c r="K1737" s="34" t="s">
        <v>2637</v>
      </c>
    </row>
    <row r="1738" spans="1:11" ht="15.75" thickBot="1" x14ac:dyDescent="0.3">
      <c r="A1738" s="32" t="s">
        <v>851</v>
      </c>
      <c r="B1738" s="24" t="s">
        <v>325</v>
      </c>
      <c r="C1738" s="26" t="s">
        <v>1259</v>
      </c>
      <c r="D1738" s="26">
        <v>2</v>
      </c>
      <c r="E1738" s="17" t="s">
        <v>976</v>
      </c>
      <c r="F1738" s="24">
        <v>4618</v>
      </c>
      <c r="G1738" s="24"/>
      <c r="H1738" s="24"/>
      <c r="I1738" s="26" t="s">
        <v>1259</v>
      </c>
      <c r="J1738" s="26" t="s">
        <v>1259</v>
      </c>
      <c r="K1738" s="34" t="s">
        <v>2637</v>
      </c>
    </row>
    <row r="1739" spans="1:11" ht="15.75" thickBot="1" x14ac:dyDescent="0.3">
      <c r="A1739" s="32" t="s">
        <v>851</v>
      </c>
      <c r="B1739" s="24" t="s">
        <v>325</v>
      </c>
      <c r="C1739" s="26" t="s">
        <v>1259</v>
      </c>
      <c r="D1739" s="26">
        <v>2</v>
      </c>
      <c r="E1739" s="17" t="s">
        <v>2644</v>
      </c>
      <c r="F1739" s="24">
        <v>2197</v>
      </c>
      <c r="G1739" s="24"/>
      <c r="H1739" s="24"/>
      <c r="I1739" s="26" t="s">
        <v>1259</v>
      </c>
      <c r="J1739" s="26" t="s">
        <v>1259</v>
      </c>
      <c r="K1739" s="34" t="s">
        <v>2637</v>
      </c>
    </row>
    <row r="1740" spans="1:11" ht="15.75" thickBot="1" x14ac:dyDescent="0.3">
      <c r="A1740" s="32" t="s">
        <v>851</v>
      </c>
      <c r="B1740" s="24" t="s">
        <v>325</v>
      </c>
      <c r="C1740" s="26" t="s">
        <v>1259</v>
      </c>
      <c r="D1740" s="26">
        <v>2</v>
      </c>
      <c r="E1740" s="17" t="s">
        <v>2645</v>
      </c>
      <c r="F1740" s="24">
        <v>2226</v>
      </c>
      <c r="G1740" s="24"/>
      <c r="H1740" s="24"/>
      <c r="I1740" s="26" t="s">
        <v>1259</v>
      </c>
      <c r="J1740" s="26" t="s">
        <v>1259</v>
      </c>
      <c r="K1740" s="34" t="s">
        <v>2633</v>
      </c>
    </row>
    <row r="1741" spans="1:11" ht="15.75" thickBot="1" x14ac:dyDescent="0.3">
      <c r="A1741" s="32" t="s">
        <v>851</v>
      </c>
      <c r="B1741" s="24" t="s">
        <v>325</v>
      </c>
      <c r="C1741" s="26" t="s">
        <v>1259</v>
      </c>
      <c r="D1741" s="26">
        <v>3</v>
      </c>
      <c r="E1741" s="17" t="s">
        <v>2646</v>
      </c>
      <c r="F1741" s="24">
        <v>2087</v>
      </c>
      <c r="G1741" s="24"/>
      <c r="H1741" s="24"/>
      <c r="I1741" s="26" t="s">
        <v>1259</v>
      </c>
      <c r="J1741" s="26" t="s">
        <v>1263</v>
      </c>
      <c r="K1741" s="34" t="s">
        <v>1602</v>
      </c>
    </row>
    <row r="1742" spans="1:11" ht="15.75" thickBot="1" x14ac:dyDescent="0.3">
      <c r="A1742" s="32" t="s">
        <v>851</v>
      </c>
      <c r="B1742" s="24" t="s">
        <v>325</v>
      </c>
      <c r="C1742" s="26" t="s">
        <v>1259</v>
      </c>
      <c r="D1742" s="26">
        <v>3</v>
      </c>
      <c r="E1742" s="17" t="s">
        <v>2647</v>
      </c>
      <c r="F1742" s="24">
        <v>2103</v>
      </c>
      <c r="G1742" s="24"/>
      <c r="H1742" s="24"/>
      <c r="I1742" s="26" t="s">
        <v>1259</v>
      </c>
      <c r="J1742" s="26" t="s">
        <v>1263</v>
      </c>
      <c r="K1742" s="34" t="s">
        <v>1602</v>
      </c>
    </row>
    <row r="1743" spans="1:11" ht="15.75" thickBot="1" x14ac:dyDescent="0.3">
      <c r="A1743" s="32" t="s">
        <v>851</v>
      </c>
      <c r="B1743" s="24" t="s">
        <v>325</v>
      </c>
      <c r="C1743" s="26" t="s">
        <v>1259</v>
      </c>
      <c r="D1743" s="26">
        <v>3</v>
      </c>
      <c r="E1743" s="17" t="s">
        <v>2648</v>
      </c>
      <c r="F1743" s="24">
        <v>2172</v>
      </c>
      <c r="G1743" s="24"/>
      <c r="H1743" s="24"/>
      <c r="I1743" s="26" t="s">
        <v>1259</v>
      </c>
      <c r="J1743" s="26" t="s">
        <v>1263</v>
      </c>
      <c r="K1743" s="34" t="s">
        <v>1268</v>
      </c>
    </row>
    <row r="1744" spans="1:11" ht="15.75" thickBot="1" x14ac:dyDescent="0.3">
      <c r="A1744" s="32" t="s">
        <v>851</v>
      </c>
      <c r="B1744" s="24" t="s">
        <v>325</v>
      </c>
      <c r="C1744" s="26" t="s">
        <v>1259</v>
      </c>
      <c r="D1744" s="26">
        <v>3</v>
      </c>
      <c r="E1744" s="17" t="s">
        <v>2649</v>
      </c>
      <c r="F1744" s="24">
        <v>2212</v>
      </c>
      <c r="G1744" s="24"/>
      <c r="H1744" s="24"/>
      <c r="I1744" s="26" t="s">
        <v>1259</v>
      </c>
      <c r="J1744" s="26" t="s">
        <v>1263</v>
      </c>
      <c r="K1744" s="34" t="s">
        <v>2650</v>
      </c>
    </row>
    <row r="1745" spans="1:11" ht="15.75" thickBot="1" x14ac:dyDescent="0.3">
      <c r="A1745" s="32" t="s">
        <v>851</v>
      </c>
      <c r="B1745" s="24" t="s">
        <v>325</v>
      </c>
      <c r="C1745" s="26" t="s">
        <v>1259</v>
      </c>
      <c r="D1745" s="26">
        <v>3</v>
      </c>
      <c r="E1745" s="17" t="s">
        <v>1531</v>
      </c>
      <c r="F1745" s="24">
        <v>2152</v>
      </c>
      <c r="G1745" s="24"/>
      <c r="H1745" s="24"/>
      <c r="I1745" s="26" t="s">
        <v>1259</v>
      </c>
      <c r="J1745" s="26" t="s">
        <v>1263</v>
      </c>
      <c r="K1745" s="34" t="s">
        <v>1268</v>
      </c>
    </row>
    <row r="1746" spans="1:11" ht="15.75" thickBot="1" x14ac:dyDescent="0.3">
      <c r="A1746" s="32" t="s">
        <v>851</v>
      </c>
      <c r="B1746" s="24" t="s">
        <v>325</v>
      </c>
      <c r="C1746" s="26" t="s">
        <v>1259</v>
      </c>
      <c r="D1746" s="26">
        <v>3</v>
      </c>
      <c r="E1746" s="17" t="s">
        <v>1531</v>
      </c>
      <c r="F1746" s="24">
        <v>6381</v>
      </c>
      <c r="G1746" s="24"/>
      <c r="H1746" s="24"/>
      <c r="I1746" s="26" t="s">
        <v>1259</v>
      </c>
      <c r="J1746" s="26" t="s">
        <v>1263</v>
      </c>
      <c r="K1746" s="34" t="s">
        <v>1268</v>
      </c>
    </row>
    <row r="1747" spans="1:11" ht="15.75" thickBot="1" x14ac:dyDescent="0.3">
      <c r="A1747" s="32" t="s">
        <v>851</v>
      </c>
      <c r="B1747" s="24" t="s">
        <v>325</v>
      </c>
      <c r="C1747" s="26" t="s">
        <v>1259</v>
      </c>
      <c r="D1747" s="26">
        <v>3</v>
      </c>
      <c r="E1747" s="17" t="s">
        <v>2651</v>
      </c>
      <c r="F1747" s="24">
        <v>2223</v>
      </c>
      <c r="G1747" s="24"/>
      <c r="H1747" s="24"/>
      <c r="I1747" s="26" t="s">
        <v>1259</v>
      </c>
      <c r="J1747" s="26" t="s">
        <v>1263</v>
      </c>
      <c r="K1747" s="34" t="s">
        <v>1221</v>
      </c>
    </row>
    <row r="1748" spans="1:11" ht="15.75" thickBot="1" x14ac:dyDescent="0.3">
      <c r="A1748" s="32" t="s">
        <v>851</v>
      </c>
      <c r="B1748" s="24" t="s">
        <v>325</v>
      </c>
      <c r="C1748" s="26" t="s">
        <v>1259</v>
      </c>
      <c r="D1748" s="26">
        <v>3</v>
      </c>
      <c r="E1748" s="17" t="s">
        <v>2652</v>
      </c>
      <c r="F1748" s="24">
        <v>2155</v>
      </c>
      <c r="G1748" s="24"/>
      <c r="H1748" s="24"/>
      <c r="I1748" s="26" t="s">
        <v>1259</v>
      </c>
      <c r="J1748" s="26" t="s">
        <v>1263</v>
      </c>
      <c r="K1748" s="34" t="s">
        <v>1602</v>
      </c>
    </row>
    <row r="1749" spans="1:11" ht="15.75" thickBot="1" x14ac:dyDescent="0.3">
      <c r="A1749" s="32" t="s">
        <v>851</v>
      </c>
      <c r="B1749" s="24" t="s">
        <v>325</v>
      </c>
      <c r="C1749" s="26" t="s">
        <v>1259</v>
      </c>
      <c r="D1749" s="26">
        <v>3</v>
      </c>
      <c r="E1749" s="17" t="s">
        <v>2653</v>
      </c>
      <c r="F1749" s="24">
        <v>4626</v>
      </c>
      <c r="G1749" s="24"/>
      <c r="H1749" s="24"/>
      <c r="I1749" s="26" t="s">
        <v>1259</v>
      </c>
      <c r="J1749" s="26" t="s">
        <v>1263</v>
      </c>
      <c r="K1749" s="34" t="s">
        <v>1263</v>
      </c>
    </row>
    <row r="1750" spans="1:11" ht="15.75" thickBot="1" x14ac:dyDescent="0.3">
      <c r="A1750" s="32" t="s">
        <v>851</v>
      </c>
      <c r="B1750" s="24" t="s">
        <v>325</v>
      </c>
      <c r="C1750" s="26" t="s">
        <v>1259</v>
      </c>
      <c r="D1750" s="26">
        <v>3</v>
      </c>
      <c r="E1750" s="17" t="s">
        <v>2654</v>
      </c>
      <c r="F1750" s="24">
        <v>2216</v>
      </c>
      <c r="G1750" s="24"/>
      <c r="H1750" s="24"/>
      <c r="I1750" s="26" t="s">
        <v>1259</v>
      </c>
      <c r="J1750" s="26" t="s">
        <v>1263</v>
      </c>
      <c r="K1750" s="34" t="s">
        <v>1263</v>
      </c>
    </row>
    <row r="1751" spans="1:11" ht="15.75" thickBot="1" x14ac:dyDescent="0.3">
      <c r="A1751" s="32" t="s">
        <v>851</v>
      </c>
      <c r="B1751" s="24" t="s">
        <v>325</v>
      </c>
      <c r="C1751" s="26" t="s">
        <v>1259</v>
      </c>
      <c r="D1751" s="26">
        <v>3</v>
      </c>
      <c r="E1751" s="17" t="s">
        <v>2655</v>
      </c>
      <c r="F1751" s="24">
        <v>2171</v>
      </c>
      <c r="G1751" s="24"/>
      <c r="H1751" s="24"/>
      <c r="I1751" s="26" t="s">
        <v>1259</v>
      </c>
      <c r="J1751" s="26" t="s">
        <v>1263</v>
      </c>
      <c r="K1751" s="34" t="s">
        <v>1268</v>
      </c>
    </row>
    <row r="1752" spans="1:11" ht="15.75" thickBot="1" x14ac:dyDescent="0.3">
      <c r="A1752" s="32" t="s">
        <v>851</v>
      </c>
      <c r="B1752" s="24" t="s">
        <v>325</v>
      </c>
      <c r="C1752" s="26" t="s">
        <v>1259</v>
      </c>
      <c r="D1752" s="26">
        <v>3</v>
      </c>
      <c r="E1752" s="17" t="s">
        <v>2656</v>
      </c>
      <c r="F1752" s="24">
        <v>2145</v>
      </c>
      <c r="G1752" s="24"/>
      <c r="H1752" s="24"/>
      <c r="I1752" s="26" t="s">
        <v>1259</v>
      </c>
      <c r="J1752" s="26" t="s">
        <v>1266</v>
      </c>
      <c r="K1752" s="34" t="s">
        <v>2657</v>
      </c>
    </row>
    <row r="1753" spans="1:11" ht="15.75" thickBot="1" x14ac:dyDescent="0.3">
      <c r="A1753" s="32" t="s">
        <v>851</v>
      </c>
      <c r="B1753" s="24" t="s">
        <v>325</v>
      </c>
      <c r="C1753" s="26" t="s">
        <v>1259</v>
      </c>
      <c r="D1753" s="26">
        <v>3</v>
      </c>
      <c r="E1753" s="17" t="s">
        <v>2658</v>
      </c>
      <c r="F1753" s="24">
        <v>2182</v>
      </c>
      <c r="G1753" s="24"/>
      <c r="H1753" s="24"/>
      <c r="I1753" s="26" t="s">
        <v>1259</v>
      </c>
      <c r="J1753" s="26" t="s">
        <v>1266</v>
      </c>
      <c r="K1753" s="34" t="s">
        <v>2657</v>
      </c>
    </row>
    <row r="1754" spans="1:11" ht="15.75" thickBot="1" x14ac:dyDescent="0.3">
      <c r="A1754" s="32" t="s">
        <v>851</v>
      </c>
      <c r="B1754" s="24" t="s">
        <v>325</v>
      </c>
      <c r="C1754" s="26" t="s">
        <v>1259</v>
      </c>
      <c r="D1754" s="26">
        <v>3</v>
      </c>
      <c r="E1754" s="17" t="s">
        <v>2659</v>
      </c>
      <c r="F1754" s="24">
        <v>2229</v>
      </c>
      <c r="G1754" s="24"/>
      <c r="H1754" s="24"/>
      <c r="I1754" s="26" t="s">
        <v>1259</v>
      </c>
      <c r="J1754" s="26" t="s">
        <v>1263</v>
      </c>
      <c r="K1754" s="34" t="s">
        <v>2650</v>
      </c>
    </row>
    <row r="1755" spans="1:11" ht="15.75" thickBot="1" x14ac:dyDescent="0.3">
      <c r="A1755" s="32" t="s">
        <v>851</v>
      </c>
      <c r="B1755" s="24" t="s">
        <v>325</v>
      </c>
      <c r="C1755" s="26" t="s">
        <v>1259</v>
      </c>
      <c r="D1755" s="26">
        <v>3</v>
      </c>
      <c r="E1755" s="17" t="s">
        <v>944</v>
      </c>
      <c r="F1755" s="24">
        <v>2063</v>
      </c>
      <c r="G1755" s="24"/>
      <c r="H1755" s="24"/>
      <c r="I1755" s="26" t="s">
        <v>1259</v>
      </c>
      <c r="J1755" s="26" t="s">
        <v>1263</v>
      </c>
      <c r="K1755" s="34" t="s">
        <v>2650</v>
      </c>
    </row>
    <row r="1756" spans="1:11" ht="15.75" thickBot="1" x14ac:dyDescent="0.3">
      <c r="A1756" s="32" t="s">
        <v>851</v>
      </c>
      <c r="B1756" s="24" t="s">
        <v>325</v>
      </c>
      <c r="C1756" s="26" t="s">
        <v>1259</v>
      </c>
      <c r="D1756" s="26">
        <v>3</v>
      </c>
      <c r="E1756" s="17" t="s">
        <v>2138</v>
      </c>
      <c r="F1756" s="24">
        <v>2104</v>
      </c>
      <c r="G1756" s="24"/>
      <c r="H1756" s="24"/>
      <c r="I1756" s="26" t="s">
        <v>1259</v>
      </c>
      <c r="J1756" s="26" t="s">
        <v>1266</v>
      </c>
      <c r="K1756" s="34" t="s">
        <v>2657</v>
      </c>
    </row>
    <row r="1757" spans="1:11" ht="15.75" thickBot="1" x14ac:dyDescent="0.3">
      <c r="A1757" s="32" t="s">
        <v>851</v>
      </c>
      <c r="B1757" s="24" t="s">
        <v>325</v>
      </c>
      <c r="C1757" s="26" t="s">
        <v>1259</v>
      </c>
      <c r="D1757" s="26">
        <v>3</v>
      </c>
      <c r="E1757" s="17" t="s">
        <v>1092</v>
      </c>
      <c r="F1757" s="24">
        <v>2205</v>
      </c>
      <c r="G1757" s="24"/>
      <c r="H1757" s="24"/>
      <c r="I1757" s="26" t="s">
        <v>1259</v>
      </c>
      <c r="J1757" s="26" t="s">
        <v>1266</v>
      </c>
      <c r="K1757" s="34" t="s">
        <v>2657</v>
      </c>
    </row>
    <row r="1758" spans="1:11" ht="15.75" thickBot="1" x14ac:dyDescent="0.3">
      <c r="A1758" s="32" t="s">
        <v>851</v>
      </c>
      <c r="B1758" s="24" t="s">
        <v>325</v>
      </c>
      <c r="C1758" s="26" t="s">
        <v>1259</v>
      </c>
      <c r="D1758" s="26">
        <v>3</v>
      </c>
      <c r="E1758" s="17" t="s">
        <v>2660</v>
      </c>
      <c r="F1758" s="24">
        <v>4651</v>
      </c>
      <c r="G1758" s="24"/>
      <c r="H1758" s="24"/>
      <c r="I1758" s="26" t="s">
        <v>1259</v>
      </c>
      <c r="J1758" s="26" t="s">
        <v>1263</v>
      </c>
      <c r="K1758" s="34" t="s">
        <v>1286</v>
      </c>
    </row>
    <row r="1759" spans="1:11" ht="15.75" thickBot="1" x14ac:dyDescent="0.3">
      <c r="A1759" s="32" t="s">
        <v>851</v>
      </c>
      <c r="B1759" s="24" t="s">
        <v>325</v>
      </c>
      <c r="C1759" s="26" t="s">
        <v>1259</v>
      </c>
      <c r="D1759" s="26">
        <v>3</v>
      </c>
      <c r="E1759" s="17" t="s">
        <v>2661</v>
      </c>
      <c r="F1759" s="24">
        <v>2192</v>
      </c>
      <c r="G1759" s="24"/>
      <c r="H1759" s="24"/>
      <c r="I1759" s="26" t="s">
        <v>1259</v>
      </c>
      <c r="J1759" s="26" t="s">
        <v>1263</v>
      </c>
      <c r="K1759" s="34" t="s">
        <v>1286</v>
      </c>
    </row>
    <row r="1760" spans="1:11" ht="15.75" thickBot="1" x14ac:dyDescent="0.3">
      <c r="A1760" s="32" t="s">
        <v>851</v>
      </c>
      <c r="B1760" s="24" t="s">
        <v>325</v>
      </c>
      <c r="C1760" s="26" t="s">
        <v>1259</v>
      </c>
      <c r="D1760" s="26">
        <v>4</v>
      </c>
      <c r="E1760" s="17" t="s">
        <v>2662</v>
      </c>
      <c r="F1760" s="24">
        <v>2146</v>
      </c>
      <c r="G1760" s="24"/>
      <c r="H1760" s="24"/>
      <c r="I1760" s="26" t="s">
        <v>1259</v>
      </c>
      <c r="J1760" s="26" t="s">
        <v>1010</v>
      </c>
      <c r="K1760" s="34" t="s">
        <v>2663</v>
      </c>
    </row>
    <row r="1761" spans="1:11" ht="15.75" thickBot="1" x14ac:dyDescent="0.3">
      <c r="A1761" s="32" t="s">
        <v>851</v>
      </c>
      <c r="B1761" s="24" t="s">
        <v>325</v>
      </c>
      <c r="C1761" s="26" t="s">
        <v>1259</v>
      </c>
      <c r="D1761" s="26">
        <v>4</v>
      </c>
      <c r="E1761" s="17" t="s">
        <v>2664</v>
      </c>
      <c r="F1761" s="24">
        <v>4659</v>
      </c>
      <c r="G1761" s="24"/>
      <c r="H1761" s="24"/>
      <c r="I1761" s="26" t="s">
        <v>1259</v>
      </c>
      <c r="J1761" s="26" t="s">
        <v>1266</v>
      </c>
      <c r="K1761" s="34" t="s">
        <v>2657</v>
      </c>
    </row>
    <row r="1762" spans="1:11" ht="15.75" thickBot="1" x14ac:dyDescent="0.3">
      <c r="A1762" s="32" t="s">
        <v>851</v>
      </c>
      <c r="B1762" s="24" t="s">
        <v>325</v>
      </c>
      <c r="C1762" s="26" t="s">
        <v>1259</v>
      </c>
      <c r="D1762" s="26">
        <v>4</v>
      </c>
      <c r="E1762" s="17" t="s">
        <v>2665</v>
      </c>
      <c r="F1762" s="24">
        <v>2176</v>
      </c>
      <c r="G1762" s="24"/>
      <c r="H1762" s="24"/>
      <c r="I1762" s="26" t="s">
        <v>1259</v>
      </c>
      <c r="J1762" s="26" t="s">
        <v>1266</v>
      </c>
      <c r="K1762" s="34" t="s">
        <v>2657</v>
      </c>
    </row>
    <row r="1763" spans="1:11" ht="15.75" thickBot="1" x14ac:dyDescent="0.3">
      <c r="A1763" s="32" t="s">
        <v>851</v>
      </c>
      <c r="B1763" s="24" t="s">
        <v>325</v>
      </c>
      <c r="C1763" s="26" t="s">
        <v>1259</v>
      </c>
      <c r="D1763" s="26">
        <v>4</v>
      </c>
      <c r="E1763" s="17" t="s">
        <v>2666</v>
      </c>
      <c r="F1763" s="24">
        <v>2217</v>
      </c>
      <c r="G1763" s="24"/>
      <c r="H1763" s="24"/>
      <c r="I1763" s="26" t="s">
        <v>1259</v>
      </c>
      <c r="J1763" s="26" t="s">
        <v>1010</v>
      </c>
      <c r="K1763" s="34" t="s">
        <v>2663</v>
      </c>
    </row>
    <row r="1764" spans="1:11" ht="15.75" thickBot="1" x14ac:dyDescent="0.3">
      <c r="A1764" s="32" t="s">
        <v>851</v>
      </c>
      <c r="B1764" s="24" t="s">
        <v>325</v>
      </c>
      <c r="C1764" s="26" t="s">
        <v>1259</v>
      </c>
      <c r="D1764" s="26">
        <v>4</v>
      </c>
      <c r="E1764" s="17" t="s">
        <v>2667</v>
      </c>
      <c r="F1764" s="24">
        <v>2224</v>
      </c>
      <c r="G1764" s="24"/>
      <c r="H1764" s="24"/>
      <c r="I1764" s="26" t="s">
        <v>1259</v>
      </c>
      <c r="J1764" s="26" t="s">
        <v>1266</v>
      </c>
      <c r="K1764" s="34" t="s">
        <v>2668</v>
      </c>
    </row>
    <row r="1765" spans="1:11" ht="15.75" thickBot="1" x14ac:dyDescent="0.3">
      <c r="A1765" s="32" t="s">
        <v>851</v>
      </c>
      <c r="B1765" s="24" t="s">
        <v>325</v>
      </c>
      <c r="C1765" s="26" t="s">
        <v>1259</v>
      </c>
      <c r="D1765" s="26">
        <v>4</v>
      </c>
      <c r="E1765" s="17" t="s">
        <v>2669</v>
      </c>
      <c r="F1765" s="24">
        <v>2175</v>
      </c>
      <c r="G1765" s="24"/>
      <c r="H1765" s="24"/>
      <c r="I1765" s="26" t="s">
        <v>1259</v>
      </c>
      <c r="J1765" s="26" t="s">
        <v>1010</v>
      </c>
      <c r="K1765" s="34" t="s">
        <v>2663</v>
      </c>
    </row>
    <row r="1766" spans="1:11" ht="15.75" thickBot="1" x14ac:dyDescent="0.3">
      <c r="A1766" s="32" t="s">
        <v>851</v>
      </c>
      <c r="B1766" s="24" t="s">
        <v>325</v>
      </c>
      <c r="C1766" s="26" t="s">
        <v>1259</v>
      </c>
      <c r="D1766" s="26">
        <v>4</v>
      </c>
      <c r="E1766" s="17" t="s">
        <v>2670</v>
      </c>
      <c r="F1766" s="24">
        <v>2208</v>
      </c>
      <c r="G1766" s="24"/>
      <c r="H1766" s="24"/>
      <c r="I1766" s="26" t="s">
        <v>1259</v>
      </c>
      <c r="J1766" s="26" t="s">
        <v>1266</v>
      </c>
      <c r="K1766" s="34" t="s">
        <v>1221</v>
      </c>
    </row>
    <row r="1767" spans="1:11" ht="15.75" thickBot="1" x14ac:dyDescent="0.3">
      <c r="A1767" s="32" t="s">
        <v>851</v>
      </c>
      <c r="B1767" s="24" t="s">
        <v>325</v>
      </c>
      <c r="C1767" s="26" t="s">
        <v>1259</v>
      </c>
      <c r="D1767" s="26">
        <v>4</v>
      </c>
      <c r="E1767" s="17" t="s">
        <v>1089</v>
      </c>
      <c r="F1767" s="24">
        <v>2169</v>
      </c>
      <c r="G1767" s="24"/>
      <c r="H1767" s="24"/>
      <c r="I1767" s="26" t="s">
        <v>1259</v>
      </c>
      <c r="J1767" s="26" t="s">
        <v>1010</v>
      </c>
      <c r="K1767" s="34" t="s">
        <v>2663</v>
      </c>
    </row>
    <row r="1768" spans="1:11" ht="15.75" thickBot="1" x14ac:dyDescent="0.3">
      <c r="A1768" s="32" t="s">
        <v>851</v>
      </c>
      <c r="B1768" s="24" t="s">
        <v>325</v>
      </c>
      <c r="C1768" s="26" t="s">
        <v>1259</v>
      </c>
      <c r="D1768" s="26">
        <v>4</v>
      </c>
      <c r="E1768" s="17" t="s">
        <v>2671</v>
      </c>
      <c r="F1768" s="24">
        <v>2068</v>
      </c>
      <c r="G1768" s="24"/>
      <c r="H1768" s="24"/>
      <c r="I1768" s="26" t="s">
        <v>1259</v>
      </c>
      <c r="J1768" s="26" t="s">
        <v>1266</v>
      </c>
      <c r="K1768" s="34" t="s">
        <v>1270</v>
      </c>
    </row>
    <row r="1769" spans="1:11" ht="15.75" thickBot="1" x14ac:dyDescent="0.3">
      <c r="A1769" s="32" t="s">
        <v>851</v>
      </c>
      <c r="B1769" s="24" t="s">
        <v>325</v>
      </c>
      <c r="C1769" s="26" t="s">
        <v>1259</v>
      </c>
      <c r="D1769" s="26">
        <v>4</v>
      </c>
      <c r="E1769" s="17" t="s">
        <v>2672</v>
      </c>
      <c r="F1769" s="24">
        <v>2096</v>
      </c>
      <c r="G1769" s="24"/>
      <c r="H1769" s="24"/>
      <c r="I1769" s="26" t="s">
        <v>1259</v>
      </c>
      <c r="J1769" s="26" t="s">
        <v>1010</v>
      </c>
      <c r="K1769" s="34" t="s">
        <v>1877</v>
      </c>
    </row>
    <row r="1770" spans="1:11" ht="15.75" thickBot="1" x14ac:dyDescent="0.3">
      <c r="A1770" s="32" t="s">
        <v>851</v>
      </c>
      <c r="B1770" s="24" t="s">
        <v>325</v>
      </c>
      <c r="C1770" s="26" t="s">
        <v>1259</v>
      </c>
      <c r="D1770" s="26">
        <v>4</v>
      </c>
      <c r="E1770" s="17" t="s">
        <v>2673</v>
      </c>
      <c r="F1770" s="24">
        <v>2249</v>
      </c>
      <c r="G1770" s="24"/>
      <c r="H1770" s="24"/>
      <c r="I1770" s="26" t="s">
        <v>1259</v>
      </c>
      <c r="J1770" s="26" t="s">
        <v>1010</v>
      </c>
      <c r="K1770" s="34" t="s">
        <v>2663</v>
      </c>
    </row>
    <row r="1771" spans="1:11" ht="15.75" thickBot="1" x14ac:dyDescent="0.3">
      <c r="A1771" s="32" t="s">
        <v>851</v>
      </c>
      <c r="B1771" s="24" t="s">
        <v>325</v>
      </c>
      <c r="C1771" s="26" t="s">
        <v>1259</v>
      </c>
      <c r="D1771" s="26">
        <v>4</v>
      </c>
      <c r="E1771" s="17" t="s">
        <v>2674</v>
      </c>
      <c r="F1771" s="24">
        <v>4652</v>
      </c>
      <c r="G1771" s="24"/>
      <c r="H1771" s="24"/>
      <c r="I1771" s="26" t="s">
        <v>1259</v>
      </c>
      <c r="J1771" s="26" t="s">
        <v>1010</v>
      </c>
      <c r="K1771" s="34" t="s">
        <v>1010</v>
      </c>
    </row>
    <row r="1772" spans="1:11" ht="15.75" thickBot="1" x14ac:dyDescent="0.3">
      <c r="A1772" s="32" t="s">
        <v>851</v>
      </c>
      <c r="B1772" s="24" t="s">
        <v>325</v>
      </c>
      <c r="C1772" s="26" t="s">
        <v>1259</v>
      </c>
      <c r="D1772" s="26">
        <v>4</v>
      </c>
      <c r="E1772" s="17" t="s">
        <v>2675</v>
      </c>
      <c r="F1772" s="24">
        <v>2209</v>
      </c>
      <c r="G1772" s="24"/>
      <c r="H1772" s="24"/>
      <c r="I1772" s="26" t="s">
        <v>1259</v>
      </c>
      <c r="J1772" s="26" t="s">
        <v>1010</v>
      </c>
      <c r="K1772" s="34" t="s">
        <v>1010</v>
      </c>
    </row>
    <row r="1773" spans="1:11" ht="15.75" thickBot="1" x14ac:dyDescent="0.3">
      <c r="A1773" s="32" t="s">
        <v>851</v>
      </c>
      <c r="B1773" s="24" t="s">
        <v>325</v>
      </c>
      <c r="C1773" s="26" t="s">
        <v>1259</v>
      </c>
      <c r="D1773" s="26">
        <v>4</v>
      </c>
      <c r="E1773" s="17" t="s">
        <v>2676</v>
      </c>
      <c r="F1773" s="24">
        <v>2140</v>
      </c>
      <c r="G1773" s="24"/>
      <c r="H1773" s="24"/>
      <c r="I1773" s="26" t="s">
        <v>1259</v>
      </c>
      <c r="J1773" s="26" t="s">
        <v>1266</v>
      </c>
      <c r="K1773" s="34" t="s">
        <v>1266</v>
      </c>
    </row>
    <row r="1774" spans="1:11" ht="15.75" thickBot="1" x14ac:dyDescent="0.3">
      <c r="A1774" s="32" t="s">
        <v>851</v>
      </c>
      <c r="B1774" s="24" t="s">
        <v>325</v>
      </c>
      <c r="C1774" s="26" t="s">
        <v>1259</v>
      </c>
      <c r="D1774" s="26">
        <v>4</v>
      </c>
      <c r="E1774" s="17" t="s">
        <v>2677</v>
      </c>
      <c r="F1774" s="24">
        <v>2187</v>
      </c>
      <c r="G1774" s="24"/>
      <c r="H1774" s="24"/>
      <c r="I1774" s="26" t="s">
        <v>1259</v>
      </c>
      <c r="J1774" s="26" t="s">
        <v>1266</v>
      </c>
      <c r="K1774" s="34" t="s">
        <v>1221</v>
      </c>
    </row>
    <row r="1775" spans="1:11" ht="15.75" thickBot="1" x14ac:dyDescent="0.3">
      <c r="A1775" s="32" t="s">
        <v>851</v>
      </c>
      <c r="B1775" s="24" t="s">
        <v>325</v>
      </c>
      <c r="C1775" s="26" t="s">
        <v>1259</v>
      </c>
      <c r="D1775" s="26">
        <v>4</v>
      </c>
      <c r="E1775" s="17" t="s">
        <v>2677</v>
      </c>
      <c r="F1775" s="24">
        <v>4643</v>
      </c>
      <c r="G1775" s="24"/>
      <c r="H1775" s="24"/>
      <c r="I1775" s="26" t="s">
        <v>1259</v>
      </c>
      <c r="J1775" s="26" t="s">
        <v>1266</v>
      </c>
      <c r="K1775" s="34" t="s">
        <v>1221</v>
      </c>
    </row>
    <row r="1776" spans="1:11" ht="15.75" thickBot="1" x14ac:dyDescent="0.3">
      <c r="A1776" s="32" t="s">
        <v>851</v>
      </c>
      <c r="B1776" s="24" t="s">
        <v>325</v>
      </c>
      <c r="C1776" s="26" t="s">
        <v>1259</v>
      </c>
      <c r="D1776" s="26">
        <v>4</v>
      </c>
      <c r="E1776" s="17" t="s">
        <v>2678</v>
      </c>
      <c r="F1776" s="24">
        <v>2214</v>
      </c>
      <c r="G1776" s="24"/>
      <c r="H1776" s="24"/>
      <c r="I1776" s="26" t="s">
        <v>1259</v>
      </c>
      <c r="J1776" s="26" t="s">
        <v>1266</v>
      </c>
      <c r="K1776" s="34" t="s">
        <v>1568</v>
      </c>
    </row>
    <row r="1777" spans="1:11" ht="15.75" thickBot="1" x14ac:dyDescent="0.3">
      <c r="A1777" s="32" t="s">
        <v>851</v>
      </c>
      <c r="B1777" s="24" t="s">
        <v>325</v>
      </c>
      <c r="C1777" s="26" t="s">
        <v>1259</v>
      </c>
      <c r="D1777" s="26">
        <v>4</v>
      </c>
      <c r="E1777" s="17" t="s">
        <v>1871</v>
      </c>
      <c r="F1777" s="24">
        <v>2067</v>
      </c>
      <c r="G1777" s="24"/>
      <c r="H1777" s="24"/>
      <c r="I1777" s="26" t="s">
        <v>1259</v>
      </c>
      <c r="J1777" s="26" t="s">
        <v>1266</v>
      </c>
      <c r="K1777" s="34" t="s">
        <v>1270</v>
      </c>
    </row>
    <row r="1778" spans="1:11" ht="15.75" thickBot="1" x14ac:dyDescent="0.3">
      <c r="A1778" s="32" t="s">
        <v>851</v>
      </c>
      <c r="B1778" s="24" t="s">
        <v>325</v>
      </c>
      <c r="C1778" s="26" t="s">
        <v>1259</v>
      </c>
      <c r="D1778" s="26">
        <v>4</v>
      </c>
      <c r="E1778" s="17" t="s">
        <v>1871</v>
      </c>
      <c r="F1778" s="24">
        <v>4647</v>
      </c>
      <c r="G1778" s="24"/>
      <c r="H1778" s="24"/>
      <c r="I1778" s="26" t="s">
        <v>1259</v>
      </c>
      <c r="J1778" s="26" t="s">
        <v>1266</v>
      </c>
      <c r="K1778" s="34" t="s">
        <v>1270</v>
      </c>
    </row>
    <row r="1779" spans="1:11" ht="15.75" thickBot="1" x14ac:dyDescent="0.3">
      <c r="A1779" s="32" t="s">
        <v>851</v>
      </c>
      <c r="B1779" s="24" t="s">
        <v>325</v>
      </c>
      <c r="C1779" s="26" t="s">
        <v>1259</v>
      </c>
      <c r="D1779" s="26">
        <v>4</v>
      </c>
      <c r="E1779" s="17" t="s">
        <v>2023</v>
      </c>
      <c r="F1779" s="24">
        <v>2131</v>
      </c>
      <c r="G1779" s="24"/>
      <c r="H1779" s="24"/>
      <c r="I1779" s="26" t="s">
        <v>1259</v>
      </c>
      <c r="J1779" s="26" t="s">
        <v>1010</v>
      </c>
      <c r="K1779" s="34" t="s">
        <v>1877</v>
      </c>
    </row>
    <row r="1780" spans="1:11" ht="15.75" thickBot="1" x14ac:dyDescent="0.3">
      <c r="A1780" s="32" t="s">
        <v>851</v>
      </c>
      <c r="B1780" s="24" t="s">
        <v>325</v>
      </c>
      <c r="C1780" s="26" t="s">
        <v>1259</v>
      </c>
      <c r="D1780" s="26">
        <v>5</v>
      </c>
      <c r="E1780" s="17" t="s">
        <v>2679</v>
      </c>
      <c r="F1780" s="24">
        <v>2105</v>
      </c>
      <c r="G1780" s="24"/>
      <c r="H1780" s="24"/>
      <c r="I1780" s="26" t="s">
        <v>1259</v>
      </c>
      <c r="J1780" s="26" t="s">
        <v>1268</v>
      </c>
      <c r="K1780" s="34" t="s">
        <v>1247</v>
      </c>
    </row>
    <row r="1781" spans="1:11" ht="15.75" thickBot="1" x14ac:dyDescent="0.3">
      <c r="A1781" s="32" t="s">
        <v>851</v>
      </c>
      <c r="B1781" s="24" t="s">
        <v>325</v>
      </c>
      <c r="C1781" s="26" t="s">
        <v>1259</v>
      </c>
      <c r="D1781" s="26">
        <v>5</v>
      </c>
      <c r="E1781" s="17" t="s">
        <v>2680</v>
      </c>
      <c r="F1781" s="24">
        <v>2117</v>
      </c>
      <c r="G1781" s="24"/>
      <c r="H1781" s="24"/>
      <c r="I1781" s="26" t="s">
        <v>1259</v>
      </c>
      <c r="J1781" s="26" t="s">
        <v>1268</v>
      </c>
      <c r="K1781" s="34" t="s">
        <v>1247</v>
      </c>
    </row>
    <row r="1782" spans="1:11" ht="15.75" thickBot="1" x14ac:dyDescent="0.3">
      <c r="A1782" s="32" t="s">
        <v>851</v>
      </c>
      <c r="B1782" s="24" t="s">
        <v>325</v>
      </c>
      <c r="C1782" s="26" t="s">
        <v>1259</v>
      </c>
      <c r="D1782" s="26">
        <v>5</v>
      </c>
      <c r="E1782" s="17" t="s">
        <v>2273</v>
      </c>
      <c r="F1782" s="24">
        <v>2206</v>
      </c>
      <c r="G1782" s="24"/>
      <c r="H1782" s="24"/>
      <c r="I1782" s="26" t="s">
        <v>1259</v>
      </c>
      <c r="J1782" s="26" t="s">
        <v>1268</v>
      </c>
      <c r="K1782" s="34" t="s">
        <v>2681</v>
      </c>
    </row>
    <row r="1783" spans="1:11" ht="15.75" thickBot="1" x14ac:dyDescent="0.3">
      <c r="A1783" s="32" t="s">
        <v>851</v>
      </c>
      <c r="B1783" s="24" t="s">
        <v>325</v>
      </c>
      <c r="C1783" s="26" t="s">
        <v>1259</v>
      </c>
      <c r="D1783" s="26">
        <v>5</v>
      </c>
      <c r="E1783" s="17" t="s">
        <v>2682</v>
      </c>
      <c r="F1783" s="24">
        <v>4672</v>
      </c>
      <c r="G1783" s="24"/>
      <c r="H1783" s="24"/>
      <c r="I1783" s="26" t="s">
        <v>1259</v>
      </c>
      <c r="J1783" s="26" t="s">
        <v>1268</v>
      </c>
      <c r="K1783" s="34" t="s">
        <v>1268</v>
      </c>
    </row>
    <row r="1784" spans="1:11" ht="15.75" thickBot="1" x14ac:dyDescent="0.3">
      <c r="A1784" s="32" t="s">
        <v>851</v>
      </c>
      <c r="B1784" s="24" t="s">
        <v>325</v>
      </c>
      <c r="C1784" s="26" t="s">
        <v>1259</v>
      </c>
      <c r="D1784" s="26">
        <v>5</v>
      </c>
      <c r="E1784" s="17" t="s">
        <v>2683</v>
      </c>
      <c r="F1784" s="24">
        <v>2102</v>
      </c>
      <c r="G1784" s="24"/>
      <c r="H1784" s="24"/>
      <c r="I1784" s="26" t="s">
        <v>1259</v>
      </c>
      <c r="J1784" s="26" t="s">
        <v>1268</v>
      </c>
      <c r="K1784" s="34" t="s">
        <v>1268</v>
      </c>
    </row>
    <row r="1785" spans="1:11" ht="15.75" thickBot="1" x14ac:dyDescent="0.3">
      <c r="A1785" s="32" t="s">
        <v>851</v>
      </c>
      <c r="B1785" s="24" t="s">
        <v>325</v>
      </c>
      <c r="C1785" s="26" t="s">
        <v>1259</v>
      </c>
      <c r="D1785" s="26">
        <v>5</v>
      </c>
      <c r="E1785" s="17" t="s">
        <v>2684</v>
      </c>
      <c r="F1785" s="24">
        <v>2100</v>
      </c>
      <c r="G1785" s="24"/>
      <c r="H1785" s="24"/>
      <c r="I1785" s="26" t="s">
        <v>1259</v>
      </c>
      <c r="J1785" s="26" t="s">
        <v>1268</v>
      </c>
      <c r="K1785" s="34" t="s">
        <v>1732</v>
      </c>
    </row>
    <row r="1786" spans="1:11" ht="15.75" thickBot="1" x14ac:dyDescent="0.3">
      <c r="A1786" s="32" t="s">
        <v>851</v>
      </c>
      <c r="B1786" s="24" t="s">
        <v>325</v>
      </c>
      <c r="C1786" s="26" t="s">
        <v>1259</v>
      </c>
      <c r="D1786" s="26">
        <v>5</v>
      </c>
      <c r="E1786" s="17" t="s">
        <v>1426</v>
      </c>
      <c r="F1786" s="24">
        <v>2173</v>
      </c>
      <c r="G1786" s="24"/>
      <c r="H1786" s="24"/>
      <c r="I1786" s="26" t="s">
        <v>1259</v>
      </c>
      <c r="J1786" s="26" t="s">
        <v>1268</v>
      </c>
      <c r="K1786" s="34" t="s">
        <v>2681</v>
      </c>
    </row>
    <row r="1787" spans="1:11" ht="15.75" thickBot="1" x14ac:dyDescent="0.3">
      <c r="A1787" s="32" t="s">
        <v>851</v>
      </c>
      <c r="B1787" s="24" t="s">
        <v>325</v>
      </c>
      <c r="C1787" s="26" t="s">
        <v>1259</v>
      </c>
      <c r="D1787" s="26">
        <v>5</v>
      </c>
      <c r="E1787" s="17" t="s">
        <v>2685</v>
      </c>
      <c r="F1787" s="24">
        <v>2207</v>
      </c>
      <c r="G1787" s="24"/>
      <c r="H1787" s="24"/>
      <c r="I1787" s="26" t="s">
        <v>1259</v>
      </c>
      <c r="J1787" s="26" t="s">
        <v>1268</v>
      </c>
      <c r="K1787" s="34" t="s">
        <v>1247</v>
      </c>
    </row>
    <row r="1788" spans="1:11" ht="15.75" thickBot="1" x14ac:dyDescent="0.3">
      <c r="A1788" s="32" t="s">
        <v>851</v>
      </c>
      <c r="B1788" s="24" t="s">
        <v>325</v>
      </c>
      <c r="C1788" s="26" t="s">
        <v>1259</v>
      </c>
      <c r="D1788" s="26">
        <v>5</v>
      </c>
      <c r="E1788" s="17" t="s">
        <v>2686</v>
      </c>
      <c r="F1788" s="24">
        <v>2219</v>
      </c>
      <c r="G1788" s="24"/>
      <c r="H1788" s="24"/>
      <c r="I1788" s="26" t="s">
        <v>1259</v>
      </c>
      <c r="J1788" s="26" t="s">
        <v>1268</v>
      </c>
      <c r="K1788" s="34" t="s">
        <v>1732</v>
      </c>
    </row>
    <row r="1789" spans="1:11" ht="15.75" thickBot="1" x14ac:dyDescent="0.3">
      <c r="A1789" s="32" t="s">
        <v>851</v>
      </c>
      <c r="B1789" s="24" t="s">
        <v>325</v>
      </c>
      <c r="C1789" s="26" t="s">
        <v>1259</v>
      </c>
      <c r="D1789" s="26">
        <v>5</v>
      </c>
      <c r="E1789" s="17" t="s">
        <v>2687</v>
      </c>
      <c r="F1789" s="24">
        <v>2204</v>
      </c>
      <c r="G1789" s="24"/>
      <c r="H1789" s="24"/>
      <c r="I1789" s="26" t="s">
        <v>1259</v>
      </c>
      <c r="J1789" s="26" t="s">
        <v>1268</v>
      </c>
      <c r="K1789" s="34" t="s">
        <v>2688</v>
      </c>
    </row>
    <row r="1790" spans="1:11" ht="15.75" thickBot="1" x14ac:dyDescent="0.3">
      <c r="A1790" s="32" t="s">
        <v>851</v>
      </c>
      <c r="B1790" s="24" t="s">
        <v>325</v>
      </c>
      <c r="C1790" s="26" t="s">
        <v>1259</v>
      </c>
      <c r="D1790" s="26">
        <v>5</v>
      </c>
      <c r="E1790" s="17" t="s">
        <v>915</v>
      </c>
      <c r="F1790" s="24">
        <v>2101</v>
      </c>
      <c r="G1790" s="24"/>
      <c r="H1790" s="24"/>
      <c r="I1790" s="26" t="s">
        <v>1259</v>
      </c>
      <c r="J1790" s="26" t="s">
        <v>1268</v>
      </c>
      <c r="K1790" s="34" t="s">
        <v>1356</v>
      </c>
    </row>
    <row r="1791" spans="1:11" ht="15.75" thickBot="1" x14ac:dyDescent="0.3">
      <c r="A1791" s="32" t="s">
        <v>851</v>
      </c>
      <c r="B1791" s="24" t="s">
        <v>325</v>
      </c>
      <c r="C1791" s="26" t="s">
        <v>1259</v>
      </c>
      <c r="D1791" s="26">
        <v>5</v>
      </c>
      <c r="E1791" s="17" t="s">
        <v>1076</v>
      </c>
      <c r="F1791" s="24">
        <v>2220</v>
      </c>
      <c r="G1791" s="24"/>
      <c r="H1791" s="24"/>
      <c r="I1791" s="26" t="s">
        <v>1259</v>
      </c>
      <c r="J1791" s="26" t="s">
        <v>1268</v>
      </c>
      <c r="K1791" s="34" t="s">
        <v>2689</v>
      </c>
    </row>
    <row r="1792" spans="1:11" ht="15.75" thickBot="1" x14ac:dyDescent="0.3">
      <c r="A1792" s="32" t="s">
        <v>851</v>
      </c>
      <c r="B1792" s="24" t="s">
        <v>325</v>
      </c>
      <c r="C1792" s="26" t="s">
        <v>1259</v>
      </c>
      <c r="D1792" s="26">
        <v>6</v>
      </c>
      <c r="E1792" s="17" t="s">
        <v>2690</v>
      </c>
      <c r="F1792" s="24">
        <v>2127</v>
      </c>
      <c r="G1792" s="24"/>
      <c r="H1792" s="24"/>
      <c r="I1792" s="26" t="s">
        <v>1259</v>
      </c>
      <c r="J1792" s="26" t="s">
        <v>1272</v>
      </c>
      <c r="K1792" s="34" t="s">
        <v>1272</v>
      </c>
    </row>
    <row r="1793" spans="1:11" ht="15.75" thickBot="1" x14ac:dyDescent="0.3">
      <c r="A1793" s="32" t="s">
        <v>851</v>
      </c>
      <c r="B1793" s="24" t="s">
        <v>325</v>
      </c>
      <c r="C1793" s="26" t="s">
        <v>1259</v>
      </c>
      <c r="D1793" s="26">
        <v>6</v>
      </c>
      <c r="E1793" s="17" t="s">
        <v>2691</v>
      </c>
      <c r="F1793" s="24">
        <v>4656</v>
      </c>
      <c r="G1793" s="24"/>
      <c r="H1793" s="24"/>
      <c r="I1793" s="26" t="s">
        <v>1259</v>
      </c>
      <c r="J1793" s="26" t="s">
        <v>1010</v>
      </c>
      <c r="K1793" s="34" t="s">
        <v>1331</v>
      </c>
    </row>
    <row r="1794" spans="1:11" ht="15.75" thickBot="1" x14ac:dyDescent="0.3">
      <c r="A1794" s="32" t="s">
        <v>851</v>
      </c>
      <c r="B1794" s="24" t="s">
        <v>325</v>
      </c>
      <c r="C1794" s="26" t="s">
        <v>1259</v>
      </c>
      <c r="D1794" s="26">
        <v>6</v>
      </c>
      <c r="E1794" s="17" t="s">
        <v>2692</v>
      </c>
      <c r="F1794" s="24">
        <v>2128</v>
      </c>
      <c r="G1794" s="24"/>
      <c r="H1794" s="24"/>
      <c r="I1794" s="26" t="s">
        <v>1259</v>
      </c>
      <c r="J1794" s="26" t="s">
        <v>1272</v>
      </c>
      <c r="K1794" s="34" t="s">
        <v>1331</v>
      </c>
    </row>
    <row r="1795" spans="1:11" ht="15.75" thickBot="1" x14ac:dyDescent="0.3">
      <c r="A1795" s="32" t="s">
        <v>851</v>
      </c>
      <c r="B1795" s="24" t="s">
        <v>325</v>
      </c>
      <c r="C1795" s="26" t="s">
        <v>1259</v>
      </c>
      <c r="D1795" s="26">
        <v>6</v>
      </c>
      <c r="E1795" s="17" t="s">
        <v>2693</v>
      </c>
      <c r="F1795" s="24">
        <v>2130</v>
      </c>
      <c r="G1795" s="24"/>
      <c r="H1795" s="24"/>
      <c r="I1795" s="26" t="s">
        <v>1259</v>
      </c>
      <c r="J1795" s="26" t="s">
        <v>1010</v>
      </c>
      <c r="K1795" s="34" t="s">
        <v>1331</v>
      </c>
    </row>
    <row r="1796" spans="1:11" ht="15.75" thickBot="1" x14ac:dyDescent="0.3">
      <c r="A1796" s="32" t="s">
        <v>851</v>
      </c>
      <c r="B1796" s="24" t="s">
        <v>325</v>
      </c>
      <c r="C1796" s="26" t="s">
        <v>1259</v>
      </c>
      <c r="D1796" s="26">
        <v>6</v>
      </c>
      <c r="E1796" s="17" t="s">
        <v>2694</v>
      </c>
      <c r="F1796" s="24">
        <v>2110</v>
      </c>
      <c r="G1796" s="24"/>
      <c r="H1796" s="24"/>
      <c r="I1796" s="26" t="s">
        <v>1259</v>
      </c>
      <c r="J1796" s="26" t="s">
        <v>1010</v>
      </c>
      <c r="K1796" s="34" t="s">
        <v>1331</v>
      </c>
    </row>
    <row r="1797" spans="1:11" ht="15.75" thickBot="1" x14ac:dyDescent="0.3">
      <c r="A1797" s="32" t="s">
        <v>851</v>
      </c>
      <c r="B1797" s="24" t="s">
        <v>325</v>
      </c>
      <c r="C1797" s="26" t="s">
        <v>1259</v>
      </c>
      <c r="D1797" s="26">
        <v>6</v>
      </c>
      <c r="E1797" s="17" t="s">
        <v>2695</v>
      </c>
      <c r="F1797" s="24">
        <v>2203</v>
      </c>
      <c r="G1797" s="24"/>
      <c r="H1797" s="24"/>
      <c r="I1797" s="26" t="s">
        <v>1259</v>
      </c>
      <c r="J1797" s="26" t="s">
        <v>1272</v>
      </c>
      <c r="K1797" s="34" t="s">
        <v>854</v>
      </c>
    </row>
    <row r="1798" spans="1:11" ht="15.75" thickBot="1" x14ac:dyDescent="0.3">
      <c r="A1798" s="32" t="s">
        <v>851</v>
      </c>
      <c r="B1798" s="24" t="s">
        <v>325</v>
      </c>
      <c r="C1798" s="26" t="s">
        <v>1259</v>
      </c>
      <c r="D1798" s="26">
        <v>6</v>
      </c>
      <c r="E1798" s="17" t="s">
        <v>2696</v>
      </c>
      <c r="F1798" s="24">
        <v>4632</v>
      </c>
      <c r="G1798" s="24"/>
      <c r="H1798" s="24"/>
      <c r="I1798" s="26" t="s">
        <v>1259</v>
      </c>
      <c r="J1798" s="26" t="s">
        <v>1270</v>
      </c>
      <c r="K1798" s="34" t="s">
        <v>1270</v>
      </c>
    </row>
    <row r="1799" spans="1:11" ht="15.75" thickBot="1" x14ac:dyDescent="0.3">
      <c r="A1799" s="32" t="s">
        <v>851</v>
      </c>
      <c r="B1799" s="24" t="s">
        <v>325</v>
      </c>
      <c r="C1799" s="26" t="s">
        <v>1259</v>
      </c>
      <c r="D1799" s="26">
        <v>6</v>
      </c>
      <c r="E1799" s="17" t="s">
        <v>2697</v>
      </c>
      <c r="F1799" s="24">
        <v>2221</v>
      </c>
      <c r="G1799" s="24"/>
      <c r="H1799" s="24"/>
      <c r="I1799" s="26" t="s">
        <v>1259</v>
      </c>
      <c r="J1799" s="26" t="s">
        <v>1270</v>
      </c>
      <c r="K1799" s="34" t="s">
        <v>1270</v>
      </c>
    </row>
    <row r="1800" spans="1:11" ht="15.75" thickBot="1" x14ac:dyDescent="0.3">
      <c r="A1800" s="32" t="s">
        <v>851</v>
      </c>
      <c r="B1800" s="24" t="s">
        <v>325</v>
      </c>
      <c r="C1800" s="26" t="s">
        <v>1259</v>
      </c>
      <c r="D1800" s="26">
        <v>6</v>
      </c>
      <c r="E1800" s="17" t="s">
        <v>2698</v>
      </c>
      <c r="F1800" s="24">
        <v>4631</v>
      </c>
      <c r="G1800" s="24"/>
      <c r="H1800" s="24"/>
      <c r="I1800" s="26" t="s">
        <v>1259</v>
      </c>
      <c r="J1800" s="26" t="s">
        <v>1272</v>
      </c>
      <c r="K1800" s="34" t="s">
        <v>1272</v>
      </c>
    </row>
    <row r="1801" spans="1:11" ht="15.75" thickBot="1" x14ac:dyDescent="0.3">
      <c r="A1801" s="32" t="s">
        <v>851</v>
      </c>
      <c r="B1801" s="24" t="s">
        <v>325</v>
      </c>
      <c r="C1801" s="26" t="s">
        <v>1259</v>
      </c>
      <c r="D1801" s="26">
        <v>6</v>
      </c>
      <c r="E1801" s="17" t="s">
        <v>2699</v>
      </c>
      <c r="F1801" s="24">
        <v>2198</v>
      </c>
      <c r="G1801" s="24"/>
      <c r="H1801" s="24"/>
      <c r="I1801" s="26" t="s">
        <v>1259</v>
      </c>
      <c r="J1801" s="26" t="s">
        <v>1272</v>
      </c>
      <c r="K1801" s="34" t="s">
        <v>1272</v>
      </c>
    </row>
    <row r="1802" spans="1:11" ht="15.75" thickBot="1" x14ac:dyDescent="0.3">
      <c r="A1802" s="32" t="s">
        <v>851</v>
      </c>
      <c r="B1802" s="24" t="s">
        <v>325</v>
      </c>
      <c r="C1802" s="26" t="s">
        <v>1259</v>
      </c>
      <c r="D1802" s="26">
        <v>6</v>
      </c>
      <c r="E1802" s="17" t="s">
        <v>2052</v>
      </c>
      <c r="F1802" s="24">
        <v>2133</v>
      </c>
      <c r="G1802" s="24"/>
      <c r="H1802" s="24"/>
      <c r="I1802" s="26" t="s">
        <v>1259</v>
      </c>
      <c r="J1802" s="26" t="s">
        <v>1270</v>
      </c>
      <c r="K1802" s="34" t="s">
        <v>2700</v>
      </c>
    </row>
    <row r="1803" spans="1:11" ht="15.75" thickBot="1" x14ac:dyDescent="0.3">
      <c r="A1803" s="32" t="s">
        <v>851</v>
      </c>
      <c r="B1803" s="24" t="s">
        <v>325</v>
      </c>
      <c r="C1803" s="26" t="s">
        <v>1259</v>
      </c>
      <c r="D1803" s="26">
        <v>6</v>
      </c>
      <c r="E1803" s="17" t="s">
        <v>2701</v>
      </c>
      <c r="F1803" s="24">
        <v>2190</v>
      </c>
      <c r="G1803" s="24"/>
      <c r="H1803" s="24"/>
      <c r="I1803" s="26" t="s">
        <v>1259</v>
      </c>
      <c r="J1803" s="26" t="s">
        <v>1270</v>
      </c>
      <c r="K1803" s="34" t="s">
        <v>2700</v>
      </c>
    </row>
    <row r="1804" spans="1:11" ht="15.75" thickBot="1" x14ac:dyDescent="0.3">
      <c r="A1804" s="32" t="s">
        <v>851</v>
      </c>
      <c r="B1804" s="24" t="s">
        <v>325</v>
      </c>
      <c r="C1804" s="26" t="s">
        <v>1259</v>
      </c>
      <c r="D1804" s="26">
        <v>6</v>
      </c>
      <c r="E1804" s="17" t="s">
        <v>2702</v>
      </c>
      <c r="F1804" s="24">
        <v>4981</v>
      </c>
      <c r="G1804" s="24"/>
      <c r="H1804" s="24"/>
      <c r="I1804" s="26" t="s">
        <v>1259</v>
      </c>
      <c r="J1804" s="26" t="s">
        <v>1272</v>
      </c>
      <c r="K1804" s="34" t="s">
        <v>2637</v>
      </c>
    </row>
    <row r="1805" spans="1:11" ht="15.75" thickBot="1" x14ac:dyDescent="0.3">
      <c r="A1805" s="32" t="s">
        <v>851</v>
      </c>
      <c r="B1805" s="24" t="s">
        <v>325</v>
      </c>
      <c r="C1805" s="26" t="s">
        <v>1259</v>
      </c>
      <c r="D1805" s="26">
        <v>6</v>
      </c>
      <c r="E1805" s="17" t="s">
        <v>1598</v>
      </c>
      <c r="F1805" s="24">
        <v>2144</v>
      </c>
      <c r="G1805" s="24"/>
      <c r="H1805" s="24"/>
      <c r="I1805" s="26" t="s">
        <v>1259</v>
      </c>
      <c r="J1805" s="26" t="s">
        <v>1272</v>
      </c>
      <c r="K1805" s="34" t="s">
        <v>1331</v>
      </c>
    </row>
    <row r="1806" spans="1:11" ht="15.75" thickBot="1" x14ac:dyDescent="0.3">
      <c r="A1806" s="32" t="s">
        <v>851</v>
      </c>
      <c r="B1806" s="24" t="s">
        <v>325</v>
      </c>
      <c r="C1806" s="26" t="s">
        <v>1259</v>
      </c>
      <c r="D1806" s="26">
        <v>6</v>
      </c>
      <c r="E1806" s="17" t="s">
        <v>2324</v>
      </c>
      <c r="F1806" s="24">
        <v>2094</v>
      </c>
      <c r="G1806" s="24"/>
      <c r="H1806" s="24"/>
      <c r="I1806" s="26" t="s">
        <v>1259</v>
      </c>
      <c r="J1806" s="26" t="s">
        <v>1272</v>
      </c>
      <c r="K1806" s="34" t="s">
        <v>854</v>
      </c>
    </row>
    <row r="1807" spans="1:11" ht="15.75" thickBot="1" x14ac:dyDescent="0.3">
      <c r="A1807" s="32" t="s">
        <v>851</v>
      </c>
      <c r="B1807" s="24" t="s">
        <v>325</v>
      </c>
      <c r="C1807" s="26" t="s">
        <v>1259</v>
      </c>
      <c r="D1807" s="26">
        <v>6</v>
      </c>
      <c r="E1807" s="17" t="s">
        <v>946</v>
      </c>
      <c r="F1807" s="24">
        <v>2218</v>
      </c>
      <c r="G1807" s="24"/>
      <c r="H1807" s="24"/>
      <c r="I1807" s="26" t="s">
        <v>1259</v>
      </c>
      <c r="J1807" s="26" t="s">
        <v>1272</v>
      </c>
      <c r="K1807" s="34" t="s">
        <v>854</v>
      </c>
    </row>
    <row r="1808" spans="1:11" ht="15.75" thickBot="1" x14ac:dyDescent="0.3">
      <c r="A1808" s="32" t="s">
        <v>851</v>
      </c>
      <c r="B1808" s="24" t="s">
        <v>325</v>
      </c>
      <c r="C1808" s="26" t="s">
        <v>1259</v>
      </c>
      <c r="D1808" s="26">
        <v>7</v>
      </c>
      <c r="E1808" s="17" t="s">
        <v>2703</v>
      </c>
      <c r="F1808" s="24">
        <v>2132</v>
      </c>
      <c r="G1808" s="24"/>
      <c r="H1808" s="24"/>
      <c r="I1808" s="26" t="s">
        <v>1259</v>
      </c>
      <c r="J1808" s="26" t="s">
        <v>1259</v>
      </c>
      <c r="K1808" s="34" t="s">
        <v>2633</v>
      </c>
    </row>
    <row r="1809" spans="1:11" ht="15.75" thickBot="1" x14ac:dyDescent="0.3">
      <c r="A1809" s="32" t="s">
        <v>851</v>
      </c>
      <c r="B1809" s="24" t="s">
        <v>325</v>
      </c>
      <c r="C1809" s="26" t="s">
        <v>1259</v>
      </c>
      <c r="D1809" s="26">
        <v>7</v>
      </c>
      <c r="E1809" s="17" t="s">
        <v>2704</v>
      </c>
      <c r="F1809" s="24">
        <v>2195</v>
      </c>
      <c r="G1809" s="24"/>
      <c r="H1809" s="24"/>
      <c r="I1809" s="26" t="s">
        <v>1259</v>
      </c>
      <c r="J1809" s="26" t="s">
        <v>1274</v>
      </c>
      <c r="K1809" s="34" t="s">
        <v>1218</v>
      </c>
    </row>
    <row r="1810" spans="1:11" ht="15.75" thickBot="1" x14ac:dyDescent="0.3">
      <c r="A1810" s="32" t="s">
        <v>851</v>
      </c>
      <c r="B1810" s="24" t="s">
        <v>325</v>
      </c>
      <c r="C1810" s="26" t="s">
        <v>1259</v>
      </c>
      <c r="D1810" s="26">
        <v>7</v>
      </c>
      <c r="E1810" s="17" t="s">
        <v>2705</v>
      </c>
      <c r="F1810" s="24">
        <v>2200</v>
      </c>
      <c r="G1810" s="24"/>
      <c r="H1810" s="24"/>
      <c r="I1810" s="26" t="s">
        <v>1259</v>
      </c>
      <c r="J1810" s="26" t="s">
        <v>1276</v>
      </c>
      <c r="K1810" s="34" t="s">
        <v>1277</v>
      </c>
    </row>
    <row r="1811" spans="1:11" ht="15.75" thickBot="1" x14ac:dyDescent="0.3">
      <c r="A1811" s="32" t="s">
        <v>851</v>
      </c>
      <c r="B1811" s="24" t="s">
        <v>325</v>
      </c>
      <c r="C1811" s="26" t="s">
        <v>1259</v>
      </c>
      <c r="D1811" s="26">
        <v>7</v>
      </c>
      <c r="E1811" s="17" t="s">
        <v>2706</v>
      </c>
      <c r="F1811" s="24">
        <v>2159</v>
      </c>
      <c r="G1811" s="24"/>
      <c r="H1811" s="24"/>
      <c r="I1811" s="26" t="s">
        <v>1259</v>
      </c>
      <c r="J1811" s="26" t="s">
        <v>1274</v>
      </c>
      <c r="K1811" s="34" t="s">
        <v>2707</v>
      </c>
    </row>
    <row r="1812" spans="1:11" ht="15.75" thickBot="1" x14ac:dyDescent="0.3">
      <c r="A1812" s="32" t="s">
        <v>851</v>
      </c>
      <c r="B1812" s="24" t="s">
        <v>325</v>
      </c>
      <c r="C1812" s="26" t="s">
        <v>1259</v>
      </c>
      <c r="D1812" s="26">
        <v>7</v>
      </c>
      <c r="E1812" s="17" t="s">
        <v>2706</v>
      </c>
      <c r="F1812" s="24">
        <v>4639</v>
      </c>
      <c r="G1812" s="24"/>
      <c r="H1812" s="24"/>
      <c r="I1812" s="26" t="s">
        <v>1259</v>
      </c>
      <c r="J1812" s="26" t="s">
        <v>1274</v>
      </c>
      <c r="K1812" s="34" t="s">
        <v>2707</v>
      </c>
    </row>
    <row r="1813" spans="1:11" ht="15.75" thickBot="1" x14ac:dyDescent="0.3">
      <c r="A1813" s="32" t="s">
        <v>851</v>
      </c>
      <c r="B1813" s="24" t="s">
        <v>325</v>
      </c>
      <c r="C1813" s="26" t="s">
        <v>1259</v>
      </c>
      <c r="D1813" s="26">
        <v>7</v>
      </c>
      <c r="E1813" s="17" t="s">
        <v>2592</v>
      </c>
      <c r="F1813" s="24">
        <v>2138</v>
      </c>
      <c r="G1813" s="24"/>
      <c r="H1813" s="24"/>
      <c r="I1813" s="26" t="s">
        <v>1259</v>
      </c>
      <c r="J1813" s="26" t="s">
        <v>1259</v>
      </c>
      <c r="K1813" s="34" t="s">
        <v>2633</v>
      </c>
    </row>
    <row r="1814" spans="1:11" ht="15.75" thickBot="1" x14ac:dyDescent="0.3">
      <c r="A1814" s="32" t="s">
        <v>851</v>
      </c>
      <c r="B1814" s="24" t="s">
        <v>325</v>
      </c>
      <c r="C1814" s="26" t="s">
        <v>1259</v>
      </c>
      <c r="D1814" s="26">
        <v>7</v>
      </c>
      <c r="E1814" s="17" t="s">
        <v>2592</v>
      </c>
      <c r="F1814" s="24">
        <v>4644</v>
      </c>
      <c r="G1814" s="24"/>
      <c r="H1814" s="24"/>
      <c r="I1814" s="26" t="s">
        <v>1259</v>
      </c>
      <c r="J1814" s="26" t="s">
        <v>1259</v>
      </c>
      <c r="K1814" s="34" t="s">
        <v>2633</v>
      </c>
    </row>
    <row r="1815" spans="1:11" ht="15.75" thickBot="1" x14ac:dyDescent="0.3">
      <c r="A1815" s="32" t="s">
        <v>851</v>
      </c>
      <c r="B1815" s="24" t="s">
        <v>325</v>
      </c>
      <c r="C1815" s="26" t="s">
        <v>1259</v>
      </c>
      <c r="D1815" s="26">
        <v>7</v>
      </c>
      <c r="E1815" s="17" t="s">
        <v>2708</v>
      </c>
      <c r="F1815" s="24">
        <v>2164</v>
      </c>
      <c r="G1815" s="24"/>
      <c r="H1815" s="24"/>
      <c r="I1815" s="26" t="s">
        <v>1259</v>
      </c>
      <c r="J1815" s="26" t="s">
        <v>1276</v>
      </c>
      <c r="K1815" s="34" t="s">
        <v>2709</v>
      </c>
    </row>
    <row r="1816" spans="1:11" ht="15.75" thickBot="1" x14ac:dyDescent="0.3">
      <c r="A1816" s="32" t="s">
        <v>851</v>
      </c>
      <c r="B1816" s="24" t="s">
        <v>325</v>
      </c>
      <c r="C1816" s="26" t="s">
        <v>1259</v>
      </c>
      <c r="D1816" s="26">
        <v>7</v>
      </c>
      <c r="E1816" s="17" t="s">
        <v>2708</v>
      </c>
      <c r="F1816" s="24">
        <v>4641</v>
      </c>
      <c r="G1816" s="24"/>
      <c r="H1816" s="24"/>
      <c r="I1816" s="26" t="s">
        <v>1259</v>
      </c>
      <c r="J1816" s="26" t="s">
        <v>1276</v>
      </c>
      <c r="K1816" s="34" t="s">
        <v>2709</v>
      </c>
    </row>
    <row r="1817" spans="1:11" ht="15.75" thickBot="1" x14ac:dyDescent="0.3">
      <c r="A1817" s="32" t="s">
        <v>851</v>
      </c>
      <c r="B1817" s="24" t="s">
        <v>325</v>
      </c>
      <c r="C1817" s="26" t="s">
        <v>1259</v>
      </c>
      <c r="D1817" s="26">
        <v>7</v>
      </c>
      <c r="E1817" s="17" t="s">
        <v>2710</v>
      </c>
      <c r="F1817" s="24">
        <v>2084</v>
      </c>
      <c r="G1817" s="24"/>
      <c r="H1817" s="24"/>
      <c r="I1817" s="26" t="s">
        <v>1259</v>
      </c>
      <c r="J1817" s="26" t="s">
        <v>1274</v>
      </c>
      <c r="K1817" s="34" t="s">
        <v>2711</v>
      </c>
    </row>
    <row r="1818" spans="1:11" ht="15.75" thickBot="1" x14ac:dyDescent="0.3">
      <c r="A1818" s="32" t="s">
        <v>851</v>
      </c>
      <c r="B1818" s="24" t="s">
        <v>325</v>
      </c>
      <c r="C1818" s="26" t="s">
        <v>1259</v>
      </c>
      <c r="D1818" s="26">
        <v>7</v>
      </c>
      <c r="E1818" s="17" t="s">
        <v>2712</v>
      </c>
      <c r="F1818" s="24">
        <v>2098</v>
      </c>
      <c r="G1818" s="24"/>
      <c r="H1818" s="24"/>
      <c r="I1818" s="26" t="s">
        <v>1259</v>
      </c>
      <c r="J1818" s="26" t="s">
        <v>1276</v>
      </c>
      <c r="K1818" s="34" t="s">
        <v>2713</v>
      </c>
    </row>
    <row r="1819" spans="1:11" ht="15.75" thickBot="1" x14ac:dyDescent="0.3">
      <c r="A1819" s="32" t="s">
        <v>851</v>
      </c>
      <c r="B1819" s="24" t="s">
        <v>325</v>
      </c>
      <c r="C1819" s="26" t="s">
        <v>1259</v>
      </c>
      <c r="D1819" s="26">
        <v>7</v>
      </c>
      <c r="E1819" s="17" t="s">
        <v>2714</v>
      </c>
      <c r="F1819" s="24">
        <v>2147</v>
      </c>
      <c r="G1819" s="24"/>
      <c r="H1819" s="24"/>
      <c r="I1819" s="26" t="s">
        <v>1259</v>
      </c>
      <c r="J1819" s="26" t="s">
        <v>1259</v>
      </c>
      <c r="K1819" s="34" t="s">
        <v>2633</v>
      </c>
    </row>
    <row r="1820" spans="1:11" ht="15.75" thickBot="1" x14ac:dyDescent="0.3">
      <c r="A1820" s="32" t="s">
        <v>851</v>
      </c>
      <c r="B1820" s="24" t="s">
        <v>325</v>
      </c>
      <c r="C1820" s="26" t="s">
        <v>1278</v>
      </c>
      <c r="D1820" s="26">
        <v>1</v>
      </c>
      <c r="E1820" s="17" t="s">
        <v>2715</v>
      </c>
      <c r="F1820" s="24">
        <v>2258</v>
      </c>
      <c r="G1820" s="24"/>
      <c r="H1820" s="24"/>
      <c r="I1820" s="26" t="s">
        <v>1002</v>
      </c>
      <c r="J1820" s="26" t="s">
        <v>2716</v>
      </c>
      <c r="K1820" s="34" t="s">
        <v>2717</v>
      </c>
    </row>
    <row r="1821" spans="1:11" ht="15.75" thickBot="1" x14ac:dyDescent="0.3">
      <c r="A1821" s="32" t="s">
        <v>851</v>
      </c>
      <c r="B1821" s="24" t="s">
        <v>325</v>
      </c>
      <c r="C1821" s="26" t="s">
        <v>1278</v>
      </c>
      <c r="D1821" s="26">
        <v>1</v>
      </c>
      <c r="E1821" s="17" t="s">
        <v>2718</v>
      </c>
      <c r="F1821" s="24">
        <v>6651</v>
      </c>
      <c r="G1821" s="24"/>
      <c r="H1821" s="24"/>
      <c r="I1821" s="26" t="s">
        <v>1002</v>
      </c>
      <c r="J1821" s="26" t="s">
        <v>2716</v>
      </c>
      <c r="K1821" s="34" t="s">
        <v>2719</v>
      </c>
    </row>
    <row r="1822" spans="1:11" ht="15.75" thickBot="1" x14ac:dyDescent="0.3">
      <c r="A1822" s="32" t="s">
        <v>851</v>
      </c>
      <c r="B1822" s="24" t="s">
        <v>325</v>
      </c>
      <c r="C1822" s="26" t="s">
        <v>1278</v>
      </c>
      <c r="D1822" s="26">
        <v>1</v>
      </c>
      <c r="E1822" s="17" t="s">
        <v>2720</v>
      </c>
      <c r="F1822" s="24">
        <v>2273</v>
      </c>
      <c r="G1822" s="24"/>
      <c r="H1822" s="24"/>
      <c r="I1822" s="26" t="s">
        <v>1002</v>
      </c>
      <c r="J1822" s="26" t="s">
        <v>2716</v>
      </c>
      <c r="K1822" s="34" t="s">
        <v>2716</v>
      </c>
    </row>
    <row r="1823" spans="1:11" ht="15.75" thickBot="1" x14ac:dyDescent="0.3">
      <c r="A1823" s="32" t="s">
        <v>851</v>
      </c>
      <c r="B1823" s="24" t="s">
        <v>325</v>
      </c>
      <c r="C1823" s="26" t="s">
        <v>1278</v>
      </c>
      <c r="D1823" s="26">
        <v>1</v>
      </c>
      <c r="E1823" s="17" t="s">
        <v>1688</v>
      </c>
      <c r="F1823" s="24">
        <v>2325</v>
      </c>
      <c r="G1823" s="24"/>
      <c r="H1823" s="24"/>
      <c r="I1823" s="26" t="s">
        <v>1002</v>
      </c>
      <c r="J1823" s="26" t="s">
        <v>2716</v>
      </c>
      <c r="K1823" s="34" t="s">
        <v>2716</v>
      </c>
    </row>
    <row r="1824" spans="1:11" ht="15.75" thickBot="1" x14ac:dyDescent="0.3">
      <c r="A1824" s="32" t="s">
        <v>851</v>
      </c>
      <c r="B1824" s="24" t="s">
        <v>325</v>
      </c>
      <c r="C1824" s="26" t="s">
        <v>1278</v>
      </c>
      <c r="D1824" s="26">
        <v>1</v>
      </c>
      <c r="E1824" s="17" t="s">
        <v>2721</v>
      </c>
      <c r="F1824" s="24">
        <v>2275</v>
      </c>
      <c r="G1824" s="24"/>
      <c r="H1824" s="24"/>
      <c r="I1824" s="26" t="s">
        <v>1002</v>
      </c>
      <c r="J1824" s="26" t="s">
        <v>2716</v>
      </c>
      <c r="K1824" s="34" t="s">
        <v>2716</v>
      </c>
    </row>
    <row r="1825" spans="1:11" ht="15.75" thickBot="1" x14ac:dyDescent="0.3">
      <c r="A1825" s="32" t="s">
        <v>851</v>
      </c>
      <c r="B1825" s="24" t="s">
        <v>325</v>
      </c>
      <c r="C1825" s="26" t="s">
        <v>1278</v>
      </c>
      <c r="D1825" s="26">
        <v>1</v>
      </c>
      <c r="E1825" s="17" t="s">
        <v>1909</v>
      </c>
      <c r="F1825" s="24">
        <v>2277</v>
      </c>
      <c r="G1825" s="24"/>
      <c r="H1825" s="24"/>
      <c r="I1825" s="26" t="s">
        <v>1002</v>
      </c>
      <c r="J1825" s="26" t="s">
        <v>2716</v>
      </c>
      <c r="K1825" s="34" t="s">
        <v>2716</v>
      </c>
    </row>
    <row r="1826" spans="1:11" ht="15.75" thickBot="1" x14ac:dyDescent="0.3">
      <c r="A1826" s="32" t="s">
        <v>851</v>
      </c>
      <c r="B1826" s="24" t="s">
        <v>325</v>
      </c>
      <c r="C1826" s="26" t="s">
        <v>1278</v>
      </c>
      <c r="D1826" s="26">
        <v>1</v>
      </c>
      <c r="E1826" s="17" t="s">
        <v>2722</v>
      </c>
      <c r="F1826" s="24">
        <v>2278</v>
      </c>
      <c r="G1826" s="24"/>
      <c r="H1826" s="24"/>
      <c r="I1826" s="26" t="s">
        <v>1002</v>
      </c>
      <c r="J1826" s="26" t="s">
        <v>2716</v>
      </c>
      <c r="K1826" s="34" t="s">
        <v>2717</v>
      </c>
    </row>
    <row r="1827" spans="1:11" ht="15.75" thickBot="1" x14ac:dyDescent="0.3">
      <c r="A1827" s="32" t="s">
        <v>851</v>
      </c>
      <c r="B1827" s="24" t="s">
        <v>325</v>
      </c>
      <c r="C1827" s="26" t="s">
        <v>1278</v>
      </c>
      <c r="D1827" s="26">
        <v>1</v>
      </c>
      <c r="E1827" s="17" t="s">
        <v>2605</v>
      </c>
      <c r="F1827" s="24">
        <v>2256</v>
      </c>
      <c r="G1827" s="24"/>
      <c r="H1827" s="24"/>
      <c r="I1827" s="26" t="s">
        <v>1002</v>
      </c>
      <c r="J1827" s="26" t="s">
        <v>2716</v>
      </c>
      <c r="K1827" s="34" t="s">
        <v>2719</v>
      </c>
    </row>
    <row r="1828" spans="1:11" ht="15.75" thickBot="1" x14ac:dyDescent="0.3">
      <c r="A1828" s="32" t="s">
        <v>851</v>
      </c>
      <c r="B1828" s="24" t="s">
        <v>325</v>
      </c>
      <c r="C1828" s="26" t="s">
        <v>1278</v>
      </c>
      <c r="D1828" s="26">
        <v>1</v>
      </c>
      <c r="E1828" s="17" t="s">
        <v>2723</v>
      </c>
      <c r="F1828" s="24">
        <v>2264</v>
      </c>
      <c r="G1828" s="24"/>
      <c r="H1828" s="24"/>
      <c r="I1828" s="26" t="s">
        <v>1002</v>
      </c>
      <c r="J1828" s="26" t="s">
        <v>2716</v>
      </c>
      <c r="K1828" s="34" t="s">
        <v>2716</v>
      </c>
    </row>
    <row r="1829" spans="1:11" ht="15.75" thickBot="1" x14ac:dyDescent="0.3">
      <c r="A1829" s="32" t="s">
        <v>851</v>
      </c>
      <c r="B1829" s="24" t="s">
        <v>325</v>
      </c>
      <c r="C1829" s="26" t="s">
        <v>1278</v>
      </c>
      <c r="D1829" s="26">
        <v>1</v>
      </c>
      <c r="E1829" s="17" t="s">
        <v>2724</v>
      </c>
      <c r="F1829" s="24">
        <v>2290</v>
      </c>
      <c r="G1829" s="24"/>
      <c r="H1829" s="24"/>
      <c r="I1829" s="26" t="s">
        <v>1002</v>
      </c>
      <c r="J1829" s="26" t="s">
        <v>2716</v>
      </c>
      <c r="K1829" s="34" t="s">
        <v>2719</v>
      </c>
    </row>
    <row r="1830" spans="1:11" ht="15.75" thickBot="1" x14ac:dyDescent="0.3">
      <c r="A1830" s="32" t="s">
        <v>851</v>
      </c>
      <c r="B1830" s="24" t="s">
        <v>325</v>
      </c>
      <c r="C1830" s="26" t="s">
        <v>1278</v>
      </c>
      <c r="D1830" s="26">
        <v>1</v>
      </c>
      <c r="E1830" s="17" t="s">
        <v>2725</v>
      </c>
      <c r="F1830" s="24">
        <v>2297</v>
      </c>
      <c r="G1830" s="24"/>
      <c r="H1830" s="24"/>
      <c r="I1830" s="26" t="s">
        <v>1002</v>
      </c>
      <c r="J1830" s="26" t="s">
        <v>2716</v>
      </c>
      <c r="K1830" s="34" t="s">
        <v>2719</v>
      </c>
    </row>
    <row r="1831" spans="1:11" ht="15.75" thickBot="1" x14ac:dyDescent="0.3">
      <c r="A1831" s="32" t="s">
        <v>851</v>
      </c>
      <c r="B1831" s="24" t="s">
        <v>325</v>
      </c>
      <c r="C1831" s="26" t="s">
        <v>1278</v>
      </c>
      <c r="D1831" s="26">
        <v>1</v>
      </c>
      <c r="E1831" s="17" t="s">
        <v>1642</v>
      </c>
      <c r="F1831" s="24">
        <v>2276</v>
      </c>
      <c r="G1831" s="24"/>
      <c r="H1831" s="24"/>
      <c r="I1831" s="26" t="s">
        <v>1002</v>
      </c>
      <c r="J1831" s="26" t="s">
        <v>2716</v>
      </c>
      <c r="K1831" s="34" t="s">
        <v>2719</v>
      </c>
    </row>
    <row r="1832" spans="1:11" ht="15.75" thickBot="1" x14ac:dyDescent="0.3">
      <c r="A1832" s="32" t="s">
        <v>851</v>
      </c>
      <c r="B1832" s="24" t="s">
        <v>325</v>
      </c>
      <c r="C1832" s="26" t="s">
        <v>1278</v>
      </c>
      <c r="D1832" s="26">
        <v>1</v>
      </c>
      <c r="E1832" s="17" t="s">
        <v>968</v>
      </c>
      <c r="F1832" s="24">
        <v>2300</v>
      </c>
      <c r="G1832" s="24"/>
      <c r="H1832" s="24"/>
      <c r="I1832" s="26" t="s">
        <v>1002</v>
      </c>
      <c r="J1832" s="26" t="s">
        <v>2716</v>
      </c>
      <c r="K1832" s="34" t="s">
        <v>2719</v>
      </c>
    </row>
    <row r="1833" spans="1:11" ht="15.75" thickBot="1" x14ac:dyDescent="0.3">
      <c r="A1833" s="32" t="s">
        <v>851</v>
      </c>
      <c r="B1833" s="24" t="s">
        <v>325</v>
      </c>
      <c r="C1833" s="26" t="s">
        <v>1278</v>
      </c>
      <c r="D1833" s="26">
        <v>1</v>
      </c>
      <c r="E1833" s="17" t="s">
        <v>1478</v>
      </c>
      <c r="F1833" s="24">
        <v>2286</v>
      </c>
      <c r="G1833" s="24"/>
      <c r="H1833" s="24"/>
      <c r="I1833" s="26" t="s">
        <v>1002</v>
      </c>
      <c r="J1833" s="26" t="s">
        <v>2716</v>
      </c>
      <c r="K1833" s="34" t="s">
        <v>2716</v>
      </c>
    </row>
    <row r="1834" spans="1:11" ht="15.75" thickBot="1" x14ac:dyDescent="0.3">
      <c r="A1834" s="32" t="s">
        <v>851</v>
      </c>
      <c r="B1834" s="24" t="s">
        <v>325</v>
      </c>
      <c r="C1834" s="26" t="s">
        <v>1278</v>
      </c>
      <c r="D1834" s="26">
        <v>1</v>
      </c>
      <c r="E1834" s="17" t="s">
        <v>2726</v>
      </c>
      <c r="F1834" s="24">
        <v>2303</v>
      </c>
      <c r="G1834" s="24"/>
      <c r="H1834" s="24"/>
      <c r="I1834" s="26" t="s">
        <v>1002</v>
      </c>
      <c r="J1834" s="26" t="s">
        <v>2716</v>
      </c>
      <c r="K1834" s="34" t="s">
        <v>2719</v>
      </c>
    </row>
    <row r="1835" spans="1:11" ht="15.75" thickBot="1" x14ac:dyDescent="0.3">
      <c r="A1835" s="32" t="s">
        <v>851</v>
      </c>
      <c r="B1835" s="24" t="s">
        <v>325</v>
      </c>
      <c r="C1835" s="26" t="s">
        <v>1278</v>
      </c>
      <c r="D1835" s="26">
        <v>1</v>
      </c>
      <c r="E1835" s="17" t="s">
        <v>2727</v>
      </c>
      <c r="F1835" s="24">
        <v>2293</v>
      </c>
      <c r="G1835" s="24"/>
      <c r="H1835" s="24"/>
      <c r="I1835" s="26" t="s">
        <v>1002</v>
      </c>
      <c r="J1835" s="26" t="s">
        <v>2716</v>
      </c>
      <c r="K1835" s="34" t="s">
        <v>2716</v>
      </c>
    </row>
    <row r="1836" spans="1:11" ht="15.75" thickBot="1" x14ac:dyDescent="0.3">
      <c r="A1836" s="32" t="s">
        <v>851</v>
      </c>
      <c r="B1836" s="24" t="s">
        <v>325</v>
      </c>
      <c r="C1836" s="26" t="s">
        <v>1278</v>
      </c>
      <c r="D1836" s="26">
        <v>1</v>
      </c>
      <c r="E1836" s="17" t="s">
        <v>2728</v>
      </c>
      <c r="F1836" s="24">
        <v>2315</v>
      </c>
      <c r="G1836" s="24"/>
      <c r="H1836" s="24"/>
      <c r="I1836" s="26" t="s">
        <v>1002</v>
      </c>
      <c r="J1836" s="26" t="s">
        <v>2716</v>
      </c>
      <c r="K1836" s="34" t="s">
        <v>2716</v>
      </c>
    </row>
    <row r="1837" spans="1:11" ht="15.75" thickBot="1" x14ac:dyDescent="0.3">
      <c r="A1837" s="32" t="s">
        <v>851</v>
      </c>
      <c r="B1837" s="24" t="s">
        <v>325</v>
      </c>
      <c r="C1837" s="26" t="s">
        <v>1278</v>
      </c>
      <c r="D1837" s="26">
        <v>1</v>
      </c>
      <c r="E1837" s="17" t="s">
        <v>2729</v>
      </c>
      <c r="F1837" s="24">
        <v>2312</v>
      </c>
      <c r="G1837" s="24"/>
      <c r="H1837" s="24"/>
      <c r="I1837" s="26" t="s">
        <v>1002</v>
      </c>
      <c r="J1837" s="26" t="s">
        <v>2716</v>
      </c>
      <c r="K1837" s="34" t="s">
        <v>2719</v>
      </c>
    </row>
    <row r="1838" spans="1:11" ht="15.75" thickBot="1" x14ac:dyDescent="0.3">
      <c r="A1838" s="32" t="s">
        <v>851</v>
      </c>
      <c r="B1838" s="24" t="s">
        <v>325</v>
      </c>
      <c r="C1838" s="26" t="s">
        <v>1278</v>
      </c>
      <c r="D1838" s="26">
        <v>1</v>
      </c>
      <c r="E1838" s="17" t="s">
        <v>2730</v>
      </c>
      <c r="F1838" s="24">
        <v>2327</v>
      </c>
      <c r="G1838" s="24"/>
      <c r="H1838" s="24"/>
      <c r="I1838" s="26" t="s">
        <v>1002</v>
      </c>
      <c r="J1838" s="26" t="s">
        <v>2716</v>
      </c>
      <c r="K1838" s="34" t="s">
        <v>2716</v>
      </c>
    </row>
    <row r="1839" spans="1:11" ht="15.75" thickBot="1" x14ac:dyDescent="0.3">
      <c r="A1839" s="32" t="s">
        <v>851</v>
      </c>
      <c r="B1839" s="24" t="s">
        <v>325</v>
      </c>
      <c r="C1839" s="26" t="s">
        <v>1278</v>
      </c>
      <c r="D1839" s="26">
        <v>1</v>
      </c>
      <c r="E1839" s="17" t="s">
        <v>2731</v>
      </c>
      <c r="F1839" s="24">
        <v>2252</v>
      </c>
      <c r="G1839" s="24"/>
      <c r="H1839" s="24"/>
      <c r="I1839" s="26" t="s">
        <v>1002</v>
      </c>
      <c r="J1839" s="26" t="s">
        <v>2716</v>
      </c>
      <c r="K1839" s="34" t="s">
        <v>2716</v>
      </c>
    </row>
    <row r="1840" spans="1:11" ht="15.75" thickBot="1" x14ac:dyDescent="0.3">
      <c r="A1840" s="32" t="s">
        <v>851</v>
      </c>
      <c r="B1840" s="24" t="s">
        <v>325</v>
      </c>
      <c r="C1840" s="26" t="s">
        <v>1278</v>
      </c>
      <c r="D1840" s="26">
        <v>2</v>
      </c>
      <c r="E1840" s="17" t="s">
        <v>2732</v>
      </c>
      <c r="F1840" s="24">
        <v>2255</v>
      </c>
      <c r="G1840" s="24"/>
      <c r="H1840" s="24"/>
      <c r="I1840" s="26" t="s">
        <v>1002</v>
      </c>
      <c r="J1840" s="26" t="s">
        <v>1278</v>
      </c>
      <c r="K1840" s="34" t="s">
        <v>1278</v>
      </c>
    </row>
    <row r="1841" spans="1:11" ht="15.75" thickBot="1" x14ac:dyDescent="0.3">
      <c r="A1841" s="32" t="s">
        <v>851</v>
      </c>
      <c r="B1841" s="24" t="s">
        <v>325</v>
      </c>
      <c r="C1841" s="26" t="s">
        <v>1278</v>
      </c>
      <c r="D1841" s="26">
        <v>2</v>
      </c>
      <c r="E1841" s="17" t="s">
        <v>1481</v>
      </c>
      <c r="F1841" s="24">
        <v>2309</v>
      </c>
      <c r="G1841" s="24"/>
      <c r="H1841" s="24"/>
      <c r="I1841" s="26" t="s">
        <v>1002</v>
      </c>
      <c r="J1841" s="26" t="s">
        <v>1278</v>
      </c>
      <c r="K1841" s="34" t="s">
        <v>1278</v>
      </c>
    </row>
    <row r="1842" spans="1:11" ht="15.75" thickBot="1" x14ac:dyDescent="0.3">
      <c r="A1842" s="32" t="s">
        <v>851</v>
      </c>
      <c r="B1842" s="24" t="s">
        <v>325</v>
      </c>
      <c r="C1842" s="26" t="s">
        <v>1278</v>
      </c>
      <c r="D1842" s="26">
        <v>2</v>
      </c>
      <c r="E1842" s="17" t="s">
        <v>2733</v>
      </c>
      <c r="F1842" s="24">
        <v>2329</v>
      </c>
      <c r="G1842" s="24"/>
      <c r="H1842" s="24"/>
      <c r="I1842" s="26" t="s">
        <v>1002</v>
      </c>
      <c r="J1842" s="26" t="s">
        <v>1278</v>
      </c>
      <c r="K1842" s="34" t="s">
        <v>1278</v>
      </c>
    </row>
    <row r="1843" spans="1:11" ht="15.75" thickBot="1" x14ac:dyDescent="0.3">
      <c r="A1843" s="32" t="s">
        <v>851</v>
      </c>
      <c r="B1843" s="24" t="s">
        <v>325</v>
      </c>
      <c r="C1843" s="26" t="s">
        <v>1278</v>
      </c>
      <c r="D1843" s="26">
        <v>2</v>
      </c>
      <c r="E1843" s="17" t="s">
        <v>2734</v>
      </c>
      <c r="F1843" s="24">
        <v>4986</v>
      </c>
      <c r="G1843" s="24"/>
      <c r="H1843" s="24"/>
      <c r="I1843" s="26" t="s">
        <v>1002</v>
      </c>
      <c r="J1843" s="26" t="s">
        <v>1278</v>
      </c>
      <c r="K1843" s="34" t="s">
        <v>1278</v>
      </c>
    </row>
    <row r="1844" spans="1:11" ht="15.75" thickBot="1" x14ac:dyDescent="0.3">
      <c r="A1844" s="32" t="s">
        <v>851</v>
      </c>
      <c r="B1844" s="24" t="s">
        <v>325</v>
      </c>
      <c r="C1844" s="26" t="s">
        <v>1278</v>
      </c>
      <c r="D1844" s="26">
        <v>2</v>
      </c>
      <c r="E1844" s="17" t="s">
        <v>2735</v>
      </c>
      <c r="F1844" s="24">
        <v>2274</v>
      </c>
      <c r="G1844" s="24"/>
      <c r="H1844" s="24"/>
      <c r="I1844" s="26" t="s">
        <v>1002</v>
      </c>
      <c r="J1844" s="26" t="s">
        <v>1278</v>
      </c>
      <c r="K1844" s="34" t="s">
        <v>1278</v>
      </c>
    </row>
    <row r="1845" spans="1:11" ht="15.75" thickBot="1" x14ac:dyDescent="0.3">
      <c r="A1845" s="32" t="s">
        <v>851</v>
      </c>
      <c r="B1845" s="24" t="s">
        <v>325</v>
      </c>
      <c r="C1845" s="26" t="s">
        <v>1278</v>
      </c>
      <c r="D1845" s="26">
        <v>2</v>
      </c>
      <c r="E1845" s="17" t="s">
        <v>2736</v>
      </c>
      <c r="F1845" s="24">
        <v>5561</v>
      </c>
      <c r="G1845" s="24"/>
      <c r="H1845" s="24"/>
      <c r="I1845" s="26" t="s">
        <v>1002</v>
      </c>
      <c r="J1845" s="26" t="s">
        <v>1278</v>
      </c>
      <c r="K1845" s="34" t="s">
        <v>1278</v>
      </c>
    </row>
    <row r="1846" spans="1:11" ht="15.75" thickBot="1" x14ac:dyDescent="0.3">
      <c r="A1846" s="32" t="s">
        <v>851</v>
      </c>
      <c r="B1846" s="24" t="s">
        <v>325</v>
      </c>
      <c r="C1846" s="26" t="s">
        <v>1278</v>
      </c>
      <c r="D1846" s="26">
        <v>2</v>
      </c>
      <c r="E1846" s="17" t="s">
        <v>2130</v>
      </c>
      <c r="F1846" s="24">
        <v>2324</v>
      </c>
      <c r="G1846" s="24"/>
      <c r="H1846" s="24"/>
      <c r="I1846" s="26" t="s">
        <v>1002</v>
      </c>
      <c r="J1846" s="26" t="s">
        <v>1278</v>
      </c>
      <c r="K1846" s="34" t="s">
        <v>2737</v>
      </c>
    </row>
    <row r="1847" spans="1:11" ht="15.75" thickBot="1" x14ac:dyDescent="0.3">
      <c r="A1847" s="32" t="s">
        <v>851</v>
      </c>
      <c r="B1847" s="24" t="s">
        <v>325</v>
      </c>
      <c r="C1847" s="26" t="s">
        <v>1278</v>
      </c>
      <c r="D1847" s="26">
        <v>2</v>
      </c>
      <c r="E1847" s="17" t="s">
        <v>2738</v>
      </c>
      <c r="F1847" s="24">
        <v>2282</v>
      </c>
      <c r="G1847" s="24"/>
      <c r="H1847" s="24"/>
      <c r="I1847" s="26" t="s">
        <v>1002</v>
      </c>
      <c r="J1847" s="26" t="s">
        <v>1278</v>
      </c>
      <c r="K1847" s="34" t="s">
        <v>2737</v>
      </c>
    </row>
    <row r="1848" spans="1:11" ht="15.75" thickBot="1" x14ac:dyDescent="0.3">
      <c r="A1848" s="32" t="s">
        <v>851</v>
      </c>
      <c r="B1848" s="24" t="s">
        <v>325</v>
      </c>
      <c r="C1848" s="26" t="s">
        <v>1278</v>
      </c>
      <c r="D1848" s="26">
        <v>2</v>
      </c>
      <c r="E1848" s="17" t="s">
        <v>2739</v>
      </c>
      <c r="F1848" s="24">
        <v>2319</v>
      </c>
      <c r="G1848" s="24"/>
      <c r="H1848" s="24"/>
      <c r="I1848" s="26" t="s">
        <v>1002</v>
      </c>
      <c r="J1848" s="26" t="s">
        <v>1278</v>
      </c>
      <c r="K1848" s="34" t="s">
        <v>1278</v>
      </c>
    </row>
    <row r="1849" spans="1:11" ht="15.75" thickBot="1" x14ac:dyDescent="0.3">
      <c r="A1849" s="32" t="s">
        <v>851</v>
      </c>
      <c r="B1849" s="24" t="s">
        <v>325</v>
      </c>
      <c r="C1849" s="26" t="s">
        <v>1278</v>
      </c>
      <c r="D1849" s="26">
        <v>2</v>
      </c>
      <c r="E1849" s="17" t="s">
        <v>2740</v>
      </c>
      <c r="F1849" s="24">
        <v>4989</v>
      </c>
      <c r="G1849" s="24"/>
      <c r="H1849" s="24"/>
      <c r="I1849" s="26" t="s">
        <v>1002</v>
      </c>
      <c r="J1849" s="26" t="s">
        <v>1278</v>
      </c>
      <c r="K1849" s="34" t="s">
        <v>1278</v>
      </c>
    </row>
    <row r="1850" spans="1:11" ht="15.75" thickBot="1" x14ac:dyDescent="0.3">
      <c r="A1850" s="32" t="s">
        <v>851</v>
      </c>
      <c r="B1850" s="24" t="s">
        <v>325</v>
      </c>
      <c r="C1850" s="26" t="s">
        <v>1278</v>
      </c>
      <c r="D1850" s="26">
        <v>2</v>
      </c>
      <c r="E1850" s="17" t="s">
        <v>2093</v>
      </c>
      <c r="F1850" s="24">
        <v>2328</v>
      </c>
      <c r="G1850" s="24"/>
      <c r="H1850" s="24"/>
      <c r="I1850" s="26" t="s">
        <v>1002</v>
      </c>
      <c r="J1850" s="26" t="s">
        <v>1278</v>
      </c>
      <c r="K1850" s="34" t="s">
        <v>1278</v>
      </c>
    </row>
    <row r="1851" spans="1:11" ht="15.75" thickBot="1" x14ac:dyDescent="0.3">
      <c r="A1851" s="32" t="s">
        <v>851</v>
      </c>
      <c r="B1851" s="24" t="s">
        <v>325</v>
      </c>
      <c r="C1851" s="26" t="s">
        <v>1278</v>
      </c>
      <c r="D1851" s="26">
        <v>2</v>
      </c>
      <c r="E1851" s="17" t="s">
        <v>2093</v>
      </c>
      <c r="F1851" s="24">
        <v>4677</v>
      </c>
      <c r="G1851" s="24"/>
      <c r="H1851" s="24"/>
      <c r="I1851" s="26" t="s">
        <v>1002</v>
      </c>
      <c r="J1851" s="26" t="s">
        <v>1278</v>
      </c>
      <c r="K1851" s="34" t="s">
        <v>1278</v>
      </c>
    </row>
    <row r="1852" spans="1:11" ht="15.75" thickBot="1" x14ac:dyDescent="0.3">
      <c r="A1852" s="32" t="s">
        <v>851</v>
      </c>
      <c r="B1852" s="24" t="s">
        <v>325</v>
      </c>
      <c r="C1852" s="26" t="s">
        <v>1278</v>
      </c>
      <c r="D1852" s="26">
        <v>2</v>
      </c>
      <c r="E1852" s="17" t="s">
        <v>2552</v>
      </c>
      <c r="F1852" s="24">
        <v>5692</v>
      </c>
      <c r="G1852" s="24"/>
      <c r="H1852" s="24"/>
      <c r="I1852" s="26" t="s">
        <v>1002</v>
      </c>
      <c r="J1852" s="26" t="s">
        <v>1278</v>
      </c>
      <c r="K1852" s="34" t="s">
        <v>1278</v>
      </c>
    </row>
    <row r="1853" spans="1:11" ht="15.75" thickBot="1" x14ac:dyDescent="0.3">
      <c r="A1853" s="32" t="s">
        <v>851</v>
      </c>
      <c r="B1853" s="24" t="s">
        <v>325</v>
      </c>
      <c r="C1853" s="26" t="s">
        <v>1278</v>
      </c>
      <c r="D1853" s="26">
        <v>2</v>
      </c>
      <c r="E1853" s="17" t="s">
        <v>2741</v>
      </c>
      <c r="F1853" s="24">
        <v>2330</v>
      </c>
      <c r="G1853" s="24"/>
      <c r="H1853" s="24"/>
      <c r="I1853" s="26" t="s">
        <v>1002</v>
      </c>
      <c r="J1853" s="26" t="s">
        <v>1278</v>
      </c>
      <c r="K1853" s="34" t="s">
        <v>1278</v>
      </c>
    </row>
    <row r="1854" spans="1:11" ht="15.75" thickBot="1" x14ac:dyDescent="0.3">
      <c r="A1854" s="32" t="s">
        <v>851</v>
      </c>
      <c r="B1854" s="24" t="s">
        <v>325</v>
      </c>
      <c r="C1854" s="26" t="s">
        <v>1278</v>
      </c>
      <c r="D1854" s="26">
        <v>2</v>
      </c>
      <c r="E1854" s="17" t="s">
        <v>1493</v>
      </c>
      <c r="F1854" s="24">
        <v>4990</v>
      </c>
      <c r="G1854" s="24"/>
      <c r="H1854" s="24"/>
      <c r="I1854" s="26" t="s">
        <v>1002</v>
      </c>
      <c r="J1854" s="26" t="s">
        <v>1278</v>
      </c>
      <c r="K1854" s="34" t="s">
        <v>1278</v>
      </c>
    </row>
    <row r="1855" spans="1:11" ht="15.75" thickBot="1" x14ac:dyDescent="0.3">
      <c r="A1855" s="32" t="s">
        <v>851</v>
      </c>
      <c r="B1855" s="24" t="s">
        <v>325</v>
      </c>
      <c r="C1855" s="26" t="s">
        <v>1278</v>
      </c>
      <c r="D1855" s="26">
        <v>2</v>
      </c>
      <c r="E1855" s="17" t="s">
        <v>1494</v>
      </c>
      <c r="F1855" s="24">
        <v>5558</v>
      </c>
      <c r="G1855" s="24"/>
      <c r="H1855" s="24"/>
      <c r="I1855" s="26" t="s">
        <v>1002</v>
      </c>
      <c r="J1855" s="26" t="s">
        <v>1278</v>
      </c>
      <c r="K1855" s="34" t="s">
        <v>1278</v>
      </c>
    </row>
    <row r="1856" spans="1:11" ht="15.75" thickBot="1" x14ac:dyDescent="0.3">
      <c r="A1856" s="32" t="s">
        <v>851</v>
      </c>
      <c r="B1856" s="24" t="s">
        <v>325</v>
      </c>
      <c r="C1856" s="26" t="s">
        <v>1278</v>
      </c>
      <c r="D1856" s="26">
        <v>3</v>
      </c>
      <c r="E1856" s="17" t="s">
        <v>2742</v>
      </c>
      <c r="F1856" s="24">
        <v>2326</v>
      </c>
      <c r="G1856" s="24"/>
      <c r="H1856" s="24"/>
      <c r="I1856" s="26" t="s">
        <v>1002</v>
      </c>
      <c r="J1856" s="26" t="s">
        <v>2743</v>
      </c>
      <c r="K1856" s="34" t="s">
        <v>2744</v>
      </c>
    </row>
    <row r="1857" spans="1:11" ht="15.75" thickBot="1" x14ac:dyDescent="0.3">
      <c r="A1857" s="32" t="s">
        <v>851</v>
      </c>
      <c r="B1857" s="24" t="s">
        <v>325</v>
      </c>
      <c r="C1857" s="26" t="s">
        <v>1278</v>
      </c>
      <c r="D1857" s="26">
        <v>3</v>
      </c>
      <c r="E1857" s="17" t="s">
        <v>2745</v>
      </c>
      <c r="F1857" s="24">
        <v>2251</v>
      </c>
      <c r="G1857" s="24"/>
      <c r="H1857" s="24"/>
      <c r="I1857" s="26" t="s">
        <v>1002</v>
      </c>
      <c r="J1857" s="26" t="s">
        <v>2743</v>
      </c>
      <c r="K1857" s="34" t="s">
        <v>2743</v>
      </c>
    </row>
    <row r="1858" spans="1:11" ht="15.75" thickBot="1" x14ac:dyDescent="0.3">
      <c r="A1858" s="32" t="s">
        <v>851</v>
      </c>
      <c r="B1858" s="24" t="s">
        <v>325</v>
      </c>
      <c r="C1858" s="26" t="s">
        <v>1278</v>
      </c>
      <c r="D1858" s="26">
        <v>3</v>
      </c>
      <c r="E1858" s="17" t="s">
        <v>2746</v>
      </c>
      <c r="F1858" s="24">
        <v>2305</v>
      </c>
      <c r="G1858" s="24"/>
      <c r="H1858" s="24"/>
      <c r="I1858" s="26" t="s">
        <v>1002</v>
      </c>
      <c r="J1858" s="26" t="s">
        <v>2743</v>
      </c>
      <c r="K1858" s="34" t="s">
        <v>2743</v>
      </c>
    </row>
    <row r="1859" spans="1:11" ht="15.75" thickBot="1" x14ac:dyDescent="0.3">
      <c r="A1859" s="32" t="s">
        <v>851</v>
      </c>
      <c r="B1859" s="24" t="s">
        <v>325</v>
      </c>
      <c r="C1859" s="26" t="s">
        <v>1278</v>
      </c>
      <c r="D1859" s="26">
        <v>3</v>
      </c>
      <c r="E1859" s="17" t="s">
        <v>2747</v>
      </c>
      <c r="F1859" s="24">
        <v>2260</v>
      </c>
      <c r="G1859" s="24"/>
      <c r="H1859" s="24"/>
      <c r="I1859" s="26" t="s">
        <v>1002</v>
      </c>
      <c r="J1859" s="26" t="s">
        <v>2743</v>
      </c>
      <c r="K1859" s="34" t="s">
        <v>2743</v>
      </c>
    </row>
    <row r="1860" spans="1:11" ht="15.75" thickBot="1" x14ac:dyDescent="0.3">
      <c r="A1860" s="32" t="s">
        <v>851</v>
      </c>
      <c r="B1860" s="24" t="s">
        <v>325</v>
      </c>
      <c r="C1860" s="26" t="s">
        <v>1278</v>
      </c>
      <c r="D1860" s="26">
        <v>3</v>
      </c>
      <c r="E1860" s="17" t="s">
        <v>2748</v>
      </c>
      <c r="F1860" s="24">
        <v>2279</v>
      </c>
      <c r="G1860" s="24"/>
      <c r="H1860" s="24"/>
      <c r="I1860" s="26" t="s">
        <v>1002</v>
      </c>
      <c r="J1860" s="26" t="s">
        <v>2743</v>
      </c>
      <c r="K1860" s="34" t="s">
        <v>2749</v>
      </c>
    </row>
    <row r="1861" spans="1:11" ht="15.75" thickBot="1" x14ac:dyDescent="0.3">
      <c r="A1861" s="32" t="s">
        <v>851</v>
      </c>
      <c r="B1861" s="24" t="s">
        <v>325</v>
      </c>
      <c r="C1861" s="26" t="s">
        <v>1278</v>
      </c>
      <c r="D1861" s="26">
        <v>3</v>
      </c>
      <c r="E1861" s="17" t="s">
        <v>2750</v>
      </c>
      <c r="F1861" s="24">
        <v>2268</v>
      </c>
      <c r="G1861" s="24"/>
      <c r="H1861" s="24"/>
      <c r="I1861" s="26" t="s">
        <v>1002</v>
      </c>
      <c r="J1861" s="26" t="s">
        <v>2743</v>
      </c>
      <c r="K1861" s="34" t="s">
        <v>2743</v>
      </c>
    </row>
    <row r="1862" spans="1:11" ht="15.75" thickBot="1" x14ac:dyDescent="0.3">
      <c r="A1862" s="32" t="s">
        <v>851</v>
      </c>
      <c r="B1862" s="24" t="s">
        <v>325</v>
      </c>
      <c r="C1862" s="26" t="s">
        <v>1278</v>
      </c>
      <c r="D1862" s="26">
        <v>3</v>
      </c>
      <c r="E1862" s="17" t="s">
        <v>2751</v>
      </c>
      <c r="F1862" s="24">
        <v>5553</v>
      </c>
      <c r="G1862" s="24"/>
      <c r="H1862" s="24"/>
      <c r="I1862" s="26" t="s">
        <v>1002</v>
      </c>
      <c r="J1862" s="26" t="s">
        <v>2743</v>
      </c>
      <c r="K1862" s="34" t="s">
        <v>2743</v>
      </c>
    </row>
    <row r="1863" spans="1:11" ht="15.75" thickBot="1" x14ac:dyDescent="0.3">
      <c r="A1863" s="32" t="s">
        <v>851</v>
      </c>
      <c r="B1863" s="24" t="s">
        <v>325</v>
      </c>
      <c r="C1863" s="26" t="s">
        <v>1278</v>
      </c>
      <c r="D1863" s="26">
        <v>3</v>
      </c>
      <c r="E1863" s="17" t="s">
        <v>2752</v>
      </c>
      <c r="F1863" s="24">
        <v>2291</v>
      </c>
      <c r="G1863" s="24"/>
      <c r="H1863" s="24"/>
      <c r="I1863" s="26" t="s">
        <v>1002</v>
      </c>
      <c r="J1863" s="26" t="s">
        <v>2743</v>
      </c>
      <c r="K1863" s="34" t="s">
        <v>2744</v>
      </c>
    </row>
    <row r="1864" spans="1:11" ht="15.75" thickBot="1" x14ac:dyDescent="0.3">
      <c r="A1864" s="32" t="s">
        <v>851</v>
      </c>
      <c r="B1864" s="24" t="s">
        <v>325</v>
      </c>
      <c r="C1864" s="26" t="s">
        <v>1278</v>
      </c>
      <c r="D1864" s="26">
        <v>3</v>
      </c>
      <c r="E1864" s="17" t="s">
        <v>2752</v>
      </c>
      <c r="F1864" s="24">
        <v>4686</v>
      </c>
      <c r="G1864" s="24"/>
      <c r="H1864" s="24"/>
      <c r="I1864" s="26" t="s">
        <v>1002</v>
      </c>
      <c r="J1864" s="26" t="s">
        <v>2743</v>
      </c>
      <c r="K1864" s="34" t="s">
        <v>2744</v>
      </c>
    </row>
    <row r="1865" spans="1:11" ht="15.75" thickBot="1" x14ac:dyDescent="0.3">
      <c r="A1865" s="32" t="s">
        <v>851</v>
      </c>
      <c r="B1865" s="24" t="s">
        <v>325</v>
      </c>
      <c r="C1865" s="26" t="s">
        <v>1278</v>
      </c>
      <c r="D1865" s="26">
        <v>3</v>
      </c>
      <c r="E1865" s="17" t="s">
        <v>2753</v>
      </c>
      <c r="F1865" s="24">
        <v>2295</v>
      </c>
      <c r="G1865" s="24"/>
      <c r="H1865" s="24"/>
      <c r="I1865" s="26" t="s">
        <v>1002</v>
      </c>
      <c r="J1865" s="26" t="s">
        <v>2743</v>
      </c>
      <c r="K1865" s="34" t="s">
        <v>2743</v>
      </c>
    </row>
    <row r="1866" spans="1:11" ht="15.75" thickBot="1" x14ac:dyDescent="0.3">
      <c r="A1866" s="32" t="s">
        <v>851</v>
      </c>
      <c r="B1866" s="24" t="s">
        <v>325</v>
      </c>
      <c r="C1866" s="26" t="s">
        <v>1278</v>
      </c>
      <c r="D1866" s="26">
        <v>3</v>
      </c>
      <c r="E1866" s="17" t="s">
        <v>2754</v>
      </c>
      <c r="F1866" s="24">
        <v>2296</v>
      </c>
      <c r="G1866" s="24"/>
      <c r="H1866" s="24"/>
      <c r="I1866" s="26" t="s">
        <v>1002</v>
      </c>
      <c r="J1866" s="26" t="s">
        <v>2743</v>
      </c>
      <c r="K1866" s="34" t="s">
        <v>2749</v>
      </c>
    </row>
    <row r="1867" spans="1:11" ht="15.75" thickBot="1" x14ac:dyDescent="0.3">
      <c r="A1867" s="32" t="s">
        <v>851</v>
      </c>
      <c r="B1867" s="24" t="s">
        <v>325</v>
      </c>
      <c r="C1867" s="26" t="s">
        <v>1278</v>
      </c>
      <c r="D1867" s="26">
        <v>3</v>
      </c>
      <c r="E1867" s="17" t="s">
        <v>2755</v>
      </c>
      <c r="F1867" s="24">
        <v>2257</v>
      </c>
      <c r="G1867" s="24"/>
      <c r="H1867" s="24"/>
      <c r="I1867" s="26" t="s">
        <v>1002</v>
      </c>
      <c r="J1867" s="26" t="s">
        <v>2743</v>
      </c>
      <c r="K1867" s="34" t="s">
        <v>2743</v>
      </c>
    </row>
    <row r="1868" spans="1:11" ht="15.75" thickBot="1" x14ac:dyDescent="0.3">
      <c r="A1868" s="32" t="s">
        <v>851</v>
      </c>
      <c r="B1868" s="24" t="s">
        <v>325</v>
      </c>
      <c r="C1868" s="26" t="s">
        <v>1278</v>
      </c>
      <c r="D1868" s="26">
        <v>3</v>
      </c>
      <c r="E1868" s="17" t="s">
        <v>2756</v>
      </c>
      <c r="F1868" s="24">
        <v>2266</v>
      </c>
      <c r="G1868" s="24"/>
      <c r="H1868" s="24"/>
      <c r="I1868" s="26" t="s">
        <v>1002</v>
      </c>
      <c r="J1868" s="26" t="s">
        <v>2743</v>
      </c>
      <c r="K1868" s="34" t="s">
        <v>2743</v>
      </c>
    </row>
    <row r="1869" spans="1:11" ht="15.75" thickBot="1" x14ac:dyDescent="0.3">
      <c r="A1869" s="32" t="s">
        <v>851</v>
      </c>
      <c r="B1869" s="24" t="s">
        <v>325</v>
      </c>
      <c r="C1869" s="26" t="s">
        <v>1278</v>
      </c>
      <c r="D1869" s="26">
        <v>3</v>
      </c>
      <c r="E1869" s="17" t="s">
        <v>2757</v>
      </c>
      <c r="F1869" s="24">
        <v>2267</v>
      </c>
      <c r="G1869" s="24"/>
      <c r="H1869" s="24"/>
      <c r="I1869" s="26" t="s">
        <v>1002</v>
      </c>
      <c r="J1869" s="26" t="s">
        <v>2743</v>
      </c>
      <c r="K1869" s="34" t="s">
        <v>2743</v>
      </c>
    </row>
    <row r="1870" spans="1:11" ht="15.75" thickBot="1" x14ac:dyDescent="0.3">
      <c r="A1870" s="32" t="s">
        <v>851</v>
      </c>
      <c r="B1870" s="24" t="s">
        <v>325</v>
      </c>
      <c r="C1870" s="26" t="s">
        <v>1278</v>
      </c>
      <c r="D1870" s="26">
        <v>3</v>
      </c>
      <c r="E1870" s="17" t="s">
        <v>2758</v>
      </c>
      <c r="F1870" s="24">
        <v>2250</v>
      </c>
      <c r="G1870" s="24"/>
      <c r="H1870" s="24"/>
      <c r="I1870" s="26" t="s">
        <v>1002</v>
      </c>
      <c r="J1870" s="26" t="s">
        <v>2743</v>
      </c>
      <c r="K1870" s="34" t="s">
        <v>2743</v>
      </c>
    </row>
    <row r="1871" spans="1:11" ht="15.75" thickBot="1" x14ac:dyDescent="0.3">
      <c r="A1871" s="32" t="s">
        <v>851</v>
      </c>
      <c r="B1871" s="24" t="s">
        <v>325</v>
      </c>
      <c r="C1871" s="26" t="s">
        <v>1278</v>
      </c>
      <c r="D1871" s="26">
        <v>3</v>
      </c>
      <c r="E1871" s="17" t="s">
        <v>1711</v>
      </c>
      <c r="F1871" s="24">
        <v>2302</v>
      </c>
      <c r="G1871" s="24"/>
      <c r="H1871" s="24"/>
      <c r="I1871" s="26" t="s">
        <v>1002</v>
      </c>
      <c r="J1871" s="26" t="s">
        <v>2743</v>
      </c>
      <c r="K1871" s="34" t="s">
        <v>2744</v>
      </c>
    </row>
    <row r="1872" spans="1:11" ht="15.75" thickBot="1" x14ac:dyDescent="0.3">
      <c r="A1872" s="32" t="s">
        <v>851</v>
      </c>
      <c r="B1872" s="24" t="s">
        <v>325</v>
      </c>
      <c r="C1872" s="26" t="s">
        <v>1278</v>
      </c>
      <c r="D1872" s="26">
        <v>3</v>
      </c>
      <c r="E1872" s="17" t="s">
        <v>2759</v>
      </c>
      <c r="F1872" s="24">
        <v>2307</v>
      </c>
      <c r="G1872" s="24"/>
      <c r="H1872" s="24"/>
      <c r="I1872" s="26" t="s">
        <v>1002</v>
      </c>
      <c r="J1872" s="26" t="s">
        <v>2743</v>
      </c>
      <c r="K1872" s="34" t="s">
        <v>2743</v>
      </c>
    </row>
    <row r="1873" spans="1:11" ht="15.75" thickBot="1" x14ac:dyDescent="0.3">
      <c r="A1873" s="32" t="s">
        <v>851</v>
      </c>
      <c r="B1873" s="24" t="s">
        <v>325</v>
      </c>
      <c r="C1873" s="26" t="s">
        <v>1278</v>
      </c>
      <c r="D1873" s="26">
        <v>3</v>
      </c>
      <c r="E1873" s="17" t="s">
        <v>2760</v>
      </c>
      <c r="F1873" s="24">
        <v>4987</v>
      </c>
      <c r="G1873" s="24"/>
      <c r="H1873" s="24"/>
      <c r="I1873" s="26" t="s">
        <v>1002</v>
      </c>
      <c r="J1873" s="26" t="s">
        <v>2743</v>
      </c>
      <c r="K1873" s="34" t="s">
        <v>2744</v>
      </c>
    </row>
    <row r="1874" spans="1:11" ht="15.75" thickBot="1" x14ac:dyDescent="0.3">
      <c r="A1874" s="32" t="s">
        <v>851</v>
      </c>
      <c r="B1874" s="24" t="s">
        <v>325</v>
      </c>
      <c r="C1874" s="26" t="s">
        <v>1278</v>
      </c>
      <c r="D1874" s="26">
        <v>3</v>
      </c>
      <c r="E1874" s="17" t="s">
        <v>2761</v>
      </c>
      <c r="F1874" s="24">
        <v>2306</v>
      </c>
      <c r="G1874" s="24"/>
      <c r="H1874" s="24"/>
      <c r="I1874" s="26" t="s">
        <v>1002</v>
      </c>
      <c r="J1874" s="26" t="s">
        <v>2743</v>
      </c>
      <c r="K1874" s="34" t="s">
        <v>2743</v>
      </c>
    </row>
    <row r="1875" spans="1:11" ht="15.75" thickBot="1" x14ac:dyDescent="0.3">
      <c r="A1875" s="32" t="s">
        <v>851</v>
      </c>
      <c r="B1875" s="24" t="s">
        <v>325</v>
      </c>
      <c r="C1875" s="26" t="s">
        <v>1278</v>
      </c>
      <c r="D1875" s="26">
        <v>3</v>
      </c>
      <c r="E1875" s="17" t="s">
        <v>2762</v>
      </c>
      <c r="F1875" s="24">
        <v>2283</v>
      </c>
      <c r="G1875" s="24"/>
      <c r="H1875" s="24"/>
      <c r="I1875" s="26" t="s">
        <v>1002</v>
      </c>
      <c r="J1875" s="26" t="s">
        <v>2743</v>
      </c>
      <c r="K1875" s="34" t="s">
        <v>2743</v>
      </c>
    </row>
    <row r="1876" spans="1:11" ht="15.75" thickBot="1" x14ac:dyDescent="0.3">
      <c r="A1876" s="32" t="s">
        <v>851</v>
      </c>
      <c r="B1876" s="24" t="s">
        <v>325</v>
      </c>
      <c r="C1876" s="26" t="s">
        <v>1278</v>
      </c>
      <c r="D1876" s="26">
        <v>3</v>
      </c>
      <c r="E1876" s="17" t="s">
        <v>2763</v>
      </c>
      <c r="F1876" s="24">
        <v>2310</v>
      </c>
      <c r="G1876" s="24"/>
      <c r="H1876" s="24"/>
      <c r="I1876" s="26" t="s">
        <v>1002</v>
      </c>
      <c r="J1876" s="26" t="s">
        <v>2743</v>
      </c>
      <c r="K1876" s="34" t="s">
        <v>2744</v>
      </c>
    </row>
    <row r="1877" spans="1:11" ht="15.75" thickBot="1" x14ac:dyDescent="0.3">
      <c r="A1877" s="32" t="s">
        <v>851</v>
      </c>
      <c r="B1877" s="24" t="s">
        <v>325</v>
      </c>
      <c r="C1877" s="26" t="s">
        <v>1278</v>
      </c>
      <c r="D1877" s="26">
        <v>3</v>
      </c>
      <c r="E1877" s="17" t="s">
        <v>2764</v>
      </c>
      <c r="F1877" s="24">
        <v>2311</v>
      </c>
      <c r="G1877" s="24"/>
      <c r="H1877" s="24"/>
      <c r="I1877" s="26" t="s">
        <v>1002</v>
      </c>
      <c r="J1877" s="26" t="s">
        <v>2743</v>
      </c>
      <c r="K1877" s="34" t="s">
        <v>2744</v>
      </c>
    </row>
    <row r="1878" spans="1:11" ht="15.75" thickBot="1" x14ac:dyDescent="0.3">
      <c r="A1878" s="32" t="s">
        <v>851</v>
      </c>
      <c r="B1878" s="24" t="s">
        <v>325</v>
      </c>
      <c r="C1878" s="26" t="s">
        <v>1278</v>
      </c>
      <c r="D1878" s="26">
        <v>3</v>
      </c>
      <c r="E1878" s="17" t="s">
        <v>2765</v>
      </c>
      <c r="F1878" s="24">
        <v>2313</v>
      </c>
      <c r="G1878" s="24"/>
      <c r="H1878" s="24"/>
      <c r="I1878" s="26" t="s">
        <v>1002</v>
      </c>
      <c r="J1878" s="26" t="s">
        <v>2743</v>
      </c>
      <c r="K1878" s="34" t="s">
        <v>2743</v>
      </c>
    </row>
    <row r="1879" spans="1:11" ht="15.75" thickBot="1" x14ac:dyDescent="0.3">
      <c r="A1879" s="32" t="s">
        <v>851</v>
      </c>
      <c r="B1879" s="24" t="s">
        <v>325</v>
      </c>
      <c r="C1879" s="26" t="s">
        <v>1278</v>
      </c>
      <c r="D1879" s="26">
        <v>3</v>
      </c>
      <c r="E1879" s="17" t="s">
        <v>2766</v>
      </c>
      <c r="F1879" s="24">
        <v>2314</v>
      </c>
      <c r="G1879" s="24"/>
      <c r="H1879" s="24"/>
      <c r="I1879" s="26" t="s">
        <v>1002</v>
      </c>
      <c r="J1879" s="26" t="s">
        <v>2743</v>
      </c>
      <c r="K1879" s="34" t="s">
        <v>2749</v>
      </c>
    </row>
    <row r="1880" spans="1:11" ht="15.75" thickBot="1" x14ac:dyDescent="0.3">
      <c r="A1880" s="32" t="s">
        <v>851</v>
      </c>
      <c r="B1880" s="24" t="s">
        <v>325</v>
      </c>
      <c r="C1880" s="26" t="s">
        <v>1278</v>
      </c>
      <c r="D1880" s="26">
        <v>3</v>
      </c>
      <c r="E1880" s="17" t="s">
        <v>1621</v>
      </c>
      <c r="F1880" s="24">
        <v>2316</v>
      </c>
      <c r="G1880" s="24"/>
      <c r="H1880" s="24"/>
      <c r="I1880" s="26" t="s">
        <v>1002</v>
      </c>
      <c r="J1880" s="26" t="s">
        <v>2743</v>
      </c>
      <c r="K1880" s="34" t="s">
        <v>2744</v>
      </c>
    </row>
    <row r="1881" spans="1:11" ht="15.75" thickBot="1" x14ac:dyDescent="0.3">
      <c r="A1881" s="32" t="s">
        <v>851</v>
      </c>
      <c r="B1881" s="24" t="s">
        <v>325</v>
      </c>
      <c r="C1881" s="26" t="s">
        <v>1278</v>
      </c>
      <c r="D1881" s="26">
        <v>3</v>
      </c>
      <c r="E1881" s="17" t="s">
        <v>2767</v>
      </c>
      <c r="F1881" s="24">
        <v>2318</v>
      </c>
      <c r="G1881" s="24"/>
      <c r="H1881" s="24"/>
      <c r="I1881" s="26" t="s">
        <v>1002</v>
      </c>
      <c r="J1881" s="26" t="s">
        <v>2743</v>
      </c>
      <c r="K1881" s="34" t="s">
        <v>2744</v>
      </c>
    </row>
    <row r="1882" spans="1:11" ht="15.75" thickBot="1" x14ac:dyDescent="0.3">
      <c r="A1882" s="32" t="s">
        <v>851</v>
      </c>
      <c r="B1882" s="24" t="s">
        <v>325</v>
      </c>
      <c r="C1882" s="26" t="s">
        <v>1278</v>
      </c>
      <c r="D1882" s="26">
        <v>3</v>
      </c>
      <c r="E1882" s="17" t="s">
        <v>1545</v>
      </c>
      <c r="F1882" s="24">
        <v>2322</v>
      </c>
      <c r="G1882" s="24"/>
      <c r="H1882" s="24"/>
      <c r="I1882" s="26" t="s">
        <v>1002</v>
      </c>
      <c r="J1882" s="26" t="s">
        <v>2743</v>
      </c>
      <c r="K1882" s="34" t="s">
        <v>2749</v>
      </c>
    </row>
    <row r="1883" spans="1:11" ht="15.75" thickBot="1" x14ac:dyDescent="0.3">
      <c r="A1883" s="32" t="s">
        <v>851</v>
      </c>
      <c r="B1883" s="24" t="s">
        <v>325</v>
      </c>
      <c r="C1883" s="26" t="s">
        <v>1278</v>
      </c>
      <c r="D1883" s="26">
        <v>4</v>
      </c>
      <c r="E1883" s="17" t="s">
        <v>2768</v>
      </c>
      <c r="F1883" s="24">
        <v>2259</v>
      </c>
      <c r="G1883" s="24"/>
      <c r="H1883" s="24"/>
      <c r="I1883" s="26" t="s">
        <v>1002</v>
      </c>
      <c r="J1883" s="26" t="s">
        <v>1278</v>
      </c>
      <c r="K1883" s="34" t="s">
        <v>2769</v>
      </c>
    </row>
    <row r="1884" spans="1:11" ht="15.75" thickBot="1" x14ac:dyDescent="0.3">
      <c r="A1884" s="32" t="s">
        <v>851</v>
      </c>
      <c r="B1884" s="24" t="s">
        <v>325</v>
      </c>
      <c r="C1884" s="26" t="s">
        <v>1278</v>
      </c>
      <c r="D1884" s="26">
        <v>4</v>
      </c>
      <c r="E1884" s="17" t="s">
        <v>960</v>
      </c>
      <c r="F1884" s="24">
        <v>2263</v>
      </c>
      <c r="G1884" s="24"/>
      <c r="H1884" s="24"/>
      <c r="I1884" s="26" t="s">
        <v>1002</v>
      </c>
      <c r="J1884" s="26" t="s">
        <v>1278</v>
      </c>
      <c r="K1884" s="34" t="s">
        <v>2770</v>
      </c>
    </row>
    <row r="1885" spans="1:11" ht="15.75" thickBot="1" x14ac:dyDescent="0.3">
      <c r="A1885" s="32" t="s">
        <v>851</v>
      </c>
      <c r="B1885" s="24" t="s">
        <v>325</v>
      </c>
      <c r="C1885" s="26" t="s">
        <v>1278</v>
      </c>
      <c r="D1885" s="26">
        <v>4</v>
      </c>
      <c r="E1885" s="17" t="s">
        <v>2771</v>
      </c>
      <c r="F1885" s="24">
        <v>2265</v>
      </c>
      <c r="G1885" s="24"/>
      <c r="H1885" s="24"/>
      <c r="I1885" s="26" t="s">
        <v>1002</v>
      </c>
      <c r="J1885" s="26" t="s">
        <v>1278</v>
      </c>
      <c r="K1885" s="34" t="s">
        <v>2770</v>
      </c>
    </row>
    <row r="1886" spans="1:11" ht="15.75" thickBot="1" x14ac:dyDescent="0.3">
      <c r="A1886" s="32" t="s">
        <v>851</v>
      </c>
      <c r="B1886" s="24" t="s">
        <v>325</v>
      </c>
      <c r="C1886" s="26" t="s">
        <v>1278</v>
      </c>
      <c r="D1886" s="26">
        <v>4</v>
      </c>
      <c r="E1886" s="17" t="s">
        <v>1850</v>
      </c>
      <c r="F1886" s="24">
        <v>4684</v>
      </c>
      <c r="G1886" s="24"/>
      <c r="H1886" s="24"/>
      <c r="I1886" s="26" t="s">
        <v>1002</v>
      </c>
      <c r="J1886" s="26" t="s">
        <v>1278</v>
      </c>
      <c r="K1886" s="34" t="s">
        <v>1278</v>
      </c>
    </row>
    <row r="1887" spans="1:11" ht="15.75" thickBot="1" x14ac:dyDescent="0.3">
      <c r="A1887" s="32" t="s">
        <v>851</v>
      </c>
      <c r="B1887" s="24" t="s">
        <v>325</v>
      </c>
      <c r="C1887" s="26" t="s">
        <v>1278</v>
      </c>
      <c r="D1887" s="26">
        <v>4</v>
      </c>
      <c r="E1887" s="17" t="s">
        <v>2772</v>
      </c>
      <c r="F1887" s="24">
        <v>2287</v>
      </c>
      <c r="G1887" s="24"/>
      <c r="H1887" s="24"/>
      <c r="I1887" s="26" t="s">
        <v>1002</v>
      </c>
      <c r="J1887" s="26" t="s">
        <v>1278</v>
      </c>
      <c r="K1887" s="34" t="s">
        <v>1278</v>
      </c>
    </row>
    <row r="1888" spans="1:11" ht="15.75" thickBot="1" x14ac:dyDescent="0.3">
      <c r="A1888" s="32" t="s">
        <v>851</v>
      </c>
      <c r="B1888" s="24" t="s">
        <v>325</v>
      </c>
      <c r="C1888" s="26" t="s">
        <v>1278</v>
      </c>
      <c r="D1888" s="26">
        <v>4</v>
      </c>
      <c r="E1888" s="17" t="s">
        <v>2773</v>
      </c>
      <c r="F1888" s="24">
        <v>2280</v>
      </c>
      <c r="G1888" s="24"/>
      <c r="H1888" s="24"/>
      <c r="I1888" s="26" t="s">
        <v>1002</v>
      </c>
      <c r="J1888" s="26" t="s">
        <v>1278</v>
      </c>
      <c r="K1888" s="34" t="s">
        <v>2769</v>
      </c>
    </row>
    <row r="1889" spans="1:11" ht="15.75" thickBot="1" x14ac:dyDescent="0.3">
      <c r="A1889" s="32" t="s">
        <v>851</v>
      </c>
      <c r="B1889" s="24" t="s">
        <v>325</v>
      </c>
      <c r="C1889" s="26" t="s">
        <v>1278</v>
      </c>
      <c r="D1889" s="26">
        <v>4</v>
      </c>
      <c r="E1889" s="17" t="s">
        <v>2774</v>
      </c>
      <c r="F1889" s="24">
        <v>2289</v>
      </c>
      <c r="G1889" s="24"/>
      <c r="H1889" s="24"/>
      <c r="I1889" s="26" t="s">
        <v>1002</v>
      </c>
      <c r="J1889" s="26" t="s">
        <v>1278</v>
      </c>
      <c r="K1889" s="34" t="s">
        <v>2775</v>
      </c>
    </row>
    <row r="1890" spans="1:11" ht="15.75" thickBot="1" x14ac:dyDescent="0.3">
      <c r="A1890" s="32" t="s">
        <v>851</v>
      </c>
      <c r="B1890" s="24" t="s">
        <v>325</v>
      </c>
      <c r="C1890" s="26" t="s">
        <v>1278</v>
      </c>
      <c r="D1890" s="26">
        <v>4</v>
      </c>
      <c r="E1890" s="17" t="s">
        <v>2776</v>
      </c>
      <c r="F1890" s="24">
        <v>2292</v>
      </c>
      <c r="G1890" s="24"/>
      <c r="H1890" s="24"/>
      <c r="I1890" s="26" t="s">
        <v>1002</v>
      </c>
      <c r="J1890" s="26" t="s">
        <v>1278</v>
      </c>
      <c r="K1890" s="34" t="s">
        <v>2770</v>
      </c>
    </row>
    <row r="1891" spans="1:11" ht="15.75" thickBot="1" x14ac:dyDescent="0.3">
      <c r="A1891" s="32" t="s">
        <v>851</v>
      </c>
      <c r="B1891" s="24" t="s">
        <v>325</v>
      </c>
      <c r="C1891" s="26" t="s">
        <v>1278</v>
      </c>
      <c r="D1891" s="26">
        <v>4</v>
      </c>
      <c r="E1891" s="17" t="s">
        <v>2777</v>
      </c>
      <c r="F1891" s="24">
        <v>2323</v>
      </c>
      <c r="G1891" s="24"/>
      <c r="H1891" s="24"/>
      <c r="I1891" s="26" t="s">
        <v>1002</v>
      </c>
      <c r="J1891" s="26" t="s">
        <v>1278</v>
      </c>
      <c r="K1891" s="34" t="s">
        <v>1278</v>
      </c>
    </row>
    <row r="1892" spans="1:11" ht="15.75" thickBot="1" x14ac:dyDescent="0.3">
      <c r="A1892" s="32" t="s">
        <v>851</v>
      </c>
      <c r="B1892" s="24" t="s">
        <v>325</v>
      </c>
      <c r="C1892" s="26" t="s">
        <v>1278</v>
      </c>
      <c r="D1892" s="26">
        <v>4</v>
      </c>
      <c r="E1892" s="17" t="s">
        <v>969</v>
      </c>
      <c r="F1892" s="24">
        <v>2262</v>
      </c>
      <c r="G1892" s="24"/>
      <c r="H1892" s="24"/>
      <c r="I1892" s="26" t="s">
        <v>1002</v>
      </c>
      <c r="J1892" s="26" t="s">
        <v>1278</v>
      </c>
      <c r="K1892" s="34" t="s">
        <v>1278</v>
      </c>
    </row>
    <row r="1893" spans="1:11" ht="15.75" thickBot="1" x14ac:dyDescent="0.3">
      <c r="A1893" s="32" t="s">
        <v>851</v>
      </c>
      <c r="B1893" s="24" t="s">
        <v>325</v>
      </c>
      <c r="C1893" s="26" t="s">
        <v>1278</v>
      </c>
      <c r="D1893" s="26">
        <v>4</v>
      </c>
      <c r="E1893" s="17" t="s">
        <v>2778</v>
      </c>
      <c r="F1893" s="24">
        <v>2301</v>
      </c>
      <c r="G1893" s="24"/>
      <c r="H1893" s="24"/>
      <c r="I1893" s="26" t="s">
        <v>1002</v>
      </c>
      <c r="J1893" s="26" t="s">
        <v>1278</v>
      </c>
      <c r="K1893" s="34" t="s">
        <v>2770</v>
      </c>
    </row>
    <row r="1894" spans="1:11" ht="15.75" thickBot="1" x14ac:dyDescent="0.3">
      <c r="A1894" s="32" t="s">
        <v>851</v>
      </c>
      <c r="B1894" s="24" t="s">
        <v>325</v>
      </c>
      <c r="C1894" s="26" t="s">
        <v>1278</v>
      </c>
      <c r="D1894" s="26">
        <v>4</v>
      </c>
      <c r="E1894" s="17" t="s">
        <v>2779</v>
      </c>
      <c r="F1894" s="24">
        <v>5520</v>
      </c>
      <c r="G1894" s="24"/>
      <c r="H1894" s="24"/>
      <c r="I1894" s="26" t="s">
        <v>1002</v>
      </c>
      <c r="J1894" s="26" t="s">
        <v>1278</v>
      </c>
      <c r="K1894" s="34" t="s">
        <v>2775</v>
      </c>
    </row>
    <row r="1895" spans="1:11" ht="15.75" thickBot="1" x14ac:dyDescent="0.3">
      <c r="A1895" s="32" t="s">
        <v>851</v>
      </c>
      <c r="B1895" s="24" t="s">
        <v>325</v>
      </c>
      <c r="C1895" s="26" t="s">
        <v>1278</v>
      </c>
      <c r="D1895" s="26">
        <v>4</v>
      </c>
      <c r="E1895" s="17" t="s">
        <v>2780</v>
      </c>
      <c r="F1895" s="24">
        <v>2288</v>
      </c>
      <c r="G1895" s="24"/>
      <c r="H1895" s="24"/>
      <c r="I1895" s="26" t="s">
        <v>1002</v>
      </c>
      <c r="J1895" s="26" t="s">
        <v>1278</v>
      </c>
      <c r="K1895" s="34" t="s">
        <v>2775</v>
      </c>
    </row>
    <row r="1896" spans="1:11" ht="15.75" thickBot="1" x14ac:dyDescent="0.3">
      <c r="A1896" s="32" t="s">
        <v>851</v>
      </c>
      <c r="B1896" s="24" t="s">
        <v>325</v>
      </c>
      <c r="C1896" s="26" t="s">
        <v>1278</v>
      </c>
      <c r="D1896" s="26">
        <v>4</v>
      </c>
      <c r="E1896" s="17" t="s">
        <v>2781</v>
      </c>
      <c r="F1896" s="24">
        <v>2308</v>
      </c>
      <c r="G1896" s="24"/>
      <c r="H1896" s="24"/>
      <c r="I1896" s="26" t="s">
        <v>1002</v>
      </c>
      <c r="J1896" s="26" t="s">
        <v>1278</v>
      </c>
      <c r="K1896" s="34" t="s">
        <v>1278</v>
      </c>
    </row>
    <row r="1897" spans="1:11" ht="15.75" thickBot="1" x14ac:dyDescent="0.3">
      <c r="A1897" s="32" t="s">
        <v>851</v>
      </c>
      <c r="B1897" s="24" t="s">
        <v>325</v>
      </c>
      <c r="C1897" s="26" t="s">
        <v>1278</v>
      </c>
      <c r="D1897" s="26">
        <v>4</v>
      </c>
      <c r="E1897" s="17" t="s">
        <v>2782</v>
      </c>
      <c r="F1897" s="24">
        <v>2271</v>
      </c>
      <c r="G1897" s="24"/>
      <c r="H1897" s="24"/>
      <c r="I1897" s="26" t="s">
        <v>1002</v>
      </c>
      <c r="J1897" s="26" t="s">
        <v>1278</v>
      </c>
      <c r="K1897" s="34" t="s">
        <v>2769</v>
      </c>
    </row>
    <row r="1898" spans="1:11" ht="15.75" thickBot="1" x14ac:dyDescent="0.3">
      <c r="A1898" s="32" t="s">
        <v>851</v>
      </c>
      <c r="B1898" s="24" t="s">
        <v>325</v>
      </c>
      <c r="C1898" s="26" t="s">
        <v>1278</v>
      </c>
      <c r="D1898" s="26">
        <v>4</v>
      </c>
      <c r="E1898" s="17" t="s">
        <v>2783</v>
      </c>
      <c r="F1898" s="24">
        <v>2253</v>
      </c>
      <c r="G1898" s="24"/>
      <c r="H1898" s="24"/>
      <c r="I1898" s="26" t="s">
        <v>1002</v>
      </c>
      <c r="J1898" s="26" t="s">
        <v>1278</v>
      </c>
      <c r="K1898" s="34" t="s">
        <v>1278</v>
      </c>
    </row>
    <row r="1899" spans="1:11" ht="15.75" thickBot="1" x14ac:dyDescent="0.3">
      <c r="A1899" s="32" t="s">
        <v>851</v>
      </c>
      <c r="B1899" s="24" t="s">
        <v>325</v>
      </c>
      <c r="C1899" s="26" t="s">
        <v>1278</v>
      </c>
      <c r="D1899" s="26">
        <v>4</v>
      </c>
      <c r="E1899" s="17" t="s">
        <v>2784</v>
      </c>
      <c r="F1899" s="24">
        <v>2294</v>
      </c>
      <c r="G1899" s="24"/>
      <c r="H1899" s="24"/>
      <c r="I1899" s="26" t="s">
        <v>1002</v>
      </c>
      <c r="J1899" s="26" t="s">
        <v>1278</v>
      </c>
      <c r="K1899" s="34" t="s">
        <v>1278</v>
      </c>
    </row>
    <row r="1900" spans="1:11" ht="15.75" thickBot="1" x14ac:dyDescent="0.3">
      <c r="A1900" s="32" t="s">
        <v>851</v>
      </c>
      <c r="B1900" s="24" t="s">
        <v>325</v>
      </c>
      <c r="C1900" s="26" t="s">
        <v>1278</v>
      </c>
      <c r="D1900" s="26">
        <v>4</v>
      </c>
      <c r="E1900" s="17" t="s">
        <v>2785</v>
      </c>
      <c r="F1900" s="24">
        <v>2269</v>
      </c>
      <c r="G1900" s="24"/>
      <c r="H1900" s="24"/>
      <c r="I1900" s="26" t="s">
        <v>1002</v>
      </c>
      <c r="J1900" s="26" t="s">
        <v>1278</v>
      </c>
      <c r="K1900" s="34" t="s">
        <v>2769</v>
      </c>
    </row>
    <row r="1901" spans="1:11" ht="15.75" thickBot="1" x14ac:dyDescent="0.3">
      <c r="A1901" s="32" t="s">
        <v>851</v>
      </c>
      <c r="B1901" s="24" t="s">
        <v>325</v>
      </c>
      <c r="C1901" s="26" t="s">
        <v>1278</v>
      </c>
      <c r="D1901" s="26">
        <v>4</v>
      </c>
      <c r="E1901" s="17" t="s">
        <v>2021</v>
      </c>
      <c r="F1901" s="24">
        <v>2317</v>
      </c>
      <c r="G1901" s="24"/>
      <c r="H1901" s="24"/>
      <c r="I1901" s="26" t="s">
        <v>1002</v>
      </c>
      <c r="J1901" s="26" t="s">
        <v>2743</v>
      </c>
      <c r="K1901" s="34" t="s">
        <v>2744</v>
      </c>
    </row>
    <row r="1902" spans="1:11" ht="15.75" thickBot="1" x14ac:dyDescent="0.3">
      <c r="A1902" s="32" t="s">
        <v>851</v>
      </c>
      <c r="B1902" s="24" t="s">
        <v>325</v>
      </c>
      <c r="C1902" s="26" t="s">
        <v>1278</v>
      </c>
      <c r="D1902" s="26">
        <v>5</v>
      </c>
      <c r="E1902" s="17" t="s">
        <v>2786</v>
      </c>
      <c r="F1902" s="24">
        <v>3817</v>
      </c>
      <c r="G1902" s="24"/>
      <c r="H1902" s="24"/>
      <c r="I1902" s="26" t="s">
        <v>1002</v>
      </c>
      <c r="J1902" s="26" t="s">
        <v>2716</v>
      </c>
      <c r="K1902" s="34" t="s">
        <v>2787</v>
      </c>
    </row>
    <row r="1903" spans="1:11" ht="15.75" thickBot="1" x14ac:dyDescent="0.3">
      <c r="A1903" s="32" t="s">
        <v>851</v>
      </c>
      <c r="B1903" s="24" t="s">
        <v>325</v>
      </c>
      <c r="C1903" s="26" t="s">
        <v>1278</v>
      </c>
      <c r="D1903" s="26">
        <v>5</v>
      </c>
      <c r="E1903" s="17" t="s">
        <v>2788</v>
      </c>
      <c r="F1903" s="24">
        <v>3923</v>
      </c>
      <c r="G1903" s="24"/>
      <c r="H1903" s="24"/>
      <c r="I1903" s="26" t="s">
        <v>1002</v>
      </c>
      <c r="J1903" s="26" t="s">
        <v>2716</v>
      </c>
      <c r="K1903" s="34" t="s">
        <v>2787</v>
      </c>
    </row>
    <row r="1904" spans="1:11" ht="15.75" thickBot="1" x14ac:dyDescent="0.3">
      <c r="A1904" s="32" t="s">
        <v>851</v>
      </c>
      <c r="B1904" s="24" t="s">
        <v>325</v>
      </c>
      <c r="C1904" s="26" t="s">
        <v>1278</v>
      </c>
      <c r="D1904" s="26">
        <v>5</v>
      </c>
      <c r="E1904" s="17" t="s">
        <v>922</v>
      </c>
      <c r="F1904" s="24">
        <v>3810</v>
      </c>
      <c r="G1904" s="24"/>
      <c r="H1904" s="24"/>
      <c r="I1904" s="26" t="s">
        <v>1002</v>
      </c>
      <c r="J1904" s="26" t="s">
        <v>2716</v>
      </c>
      <c r="K1904" s="34" t="s">
        <v>2787</v>
      </c>
    </row>
    <row r="1905" spans="1:11" ht="15.75" thickBot="1" x14ac:dyDescent="0.3">
      <c r="A1905" s="32" t="s">
        <v>851</v>
      </c>
      <c r="B1905" s="24" t="s">
        <v>325</v>
      </c>
      <c r="C1905" s="26" t="s">
        <v>1278</v>
      </c>
      <c r="D1905" s="26">
        <v>5</v>
      </c>
      <c r="E1905" s="17" t="s">
        <v>2789</v>
      </c>
      <c r="F1905" s="24">
        <v>3883</v>
      </c>
      <c r="G1905" s="24"/>
      <c r="H1905" s="24"/>
      <c r="I1905" s="26" t="s">
        <v>1002</v>
      </c>
      <c r="J1905" s="26" t="s">
        <v>2716</v>
      </c>
      <c r="K1905" s="34" t="s">
        <v>2787</v>
      </c>
    </row>
    <row r="1906" spans="1:11" ht="15.75" thickBot="1" x14ac:dyDescent="0.3">
      <c r="A1906" s="32" t="s">
        <v>851</v>
      </c>
      <c r="B1906" s="24" t="s">
        <v>325</v>
      </c>
      <c r="C1906" s="26" t="s">
        <v>1278</v>
      </c>
      <c r="D1906" s="26">
        <v>5</v>
      </c>
      <c r="E1906" s="17" t="s">
        <v>1976</v>
      </c>
      <c r="F1906" s="24">
        <v>2298</v>
      </c>
      <c r="G1906" s="24"/>
      <c r="H1906" s="24"/>
      <c r="I1906" s="26" t="s">
        <v>1002</v>
      </c>
      <c r="J1906" s="26" t="s">
        <v>2716</v>
      </c>
      <c r="K1906" s="34" t="s">
        <v>2787</v>
      </c>
    </row>
    <row r="1907" spans="1:11" ht="15.75" thickBot="1" x14ac:dyDescent="0.3">
      <c r="A1907" s="32" t="s">
        <v>851</v>
      </c>
      <c r="B1907" s="24" t="s">
        <v>325</v>
      </c>
      <c r="C1907" s="26" t="s">
        <v>1278</v>
      </c>
      <c r="D1907" s="26">
        <v>5</v>
      </c>
      <c r="E1907" s="17" t="s">
        <v>2790</v>
      </c>
      <c r="F1907" s="24">
        <v>2285</v>
      </c>
      <c r="G1907" s="24"/>
      <c r="H1907" s="24"/>
      <c r="I1907" s="26" t="s">
        <v>1002</v>
      </c>
      <c r="J1907" s="26" t="s">
        <v>2716</v>
      </c>
      <c r="K1907" s="34" t="s">
        <v>2787</v>
      </c>
    </row>
    <row r="1908" spans="1:11" ht="15.75" thickBot="1" x14ac:dyDescent="0.3">
      <c r="A1908" s="32" t="s">
        <v>851</v>
      </c>
      <c r="B1908" s="24" t="s">
        <v>325</v>
      </c>
      <c r="C1908" s="26" t="s">
        <v>1278</v>
      </c>
      <c r="D1908" s="26">
        <v>5</v>
      </c>
      <c r="E1908" s="17" t="s">
        <v>2791</v>
      </c>
      <c r="F1908" s="24">
        <v>3804</v>
      </c>
      <c r="G1908" s="24"/>
      <c r="H1908" s="24"/>
      <c r="I1908" s="26" t="s">
        <v>1002</v>
      </c>
      <c r="J1908" s="26" t="s">
        <v>2716</v>
      </c>
      <c r="K1908" s="34" t="s">
        <v>2787</v>
      </c>
    </row>
    <row r="1909" spans="1:11" ht="15.75" thickBot="1" x14ac:dyDescent="0.3">
      <c r="A1909" s="32" t="s">
        <v>851</v>
      </c>
      <c r="B1909" s="24" t="s">
        <v>325</v>
      </c>
      <c r="C1909" s="26" t="s">
        <v>1278</v>
      </c>
      <c r="D1909" s="26">
        <v>5</v>
      </c>
      <c r="E1909" s="17" t="s">
        <v>2792</v>
      </c>
      <c r="F1909" s="24">
        <v>2304</v>
      </c>
      <c r="G1909" s="24"/>
      <c r="H1909" s="24"/>
      <c r="I1909" s="26" t="s">
        <v>1002</v>
      </c>
      <c r="J1909" s="26" t="s">
        <v>2716</v>
      </c>
      <c r="K1909" s="34" t="s">
        <v>2719</v>
      </c>
    </row>
    <row r="1910" spans="1:11" ht="15.75" thickBot="1" x14ac:dyDescent="0.3">
      <c r="A1910" s="32" t="s">
        <v>851</v>
      </c>
      <c r="B1910" s="24" t="s">
        <v>325</v>
      </c>
      <c r="C1910" s="26" t="s">
        <v>1278</v>
      </c>
      <c r="D1910" s="26">
        <v>5</v>
      </c>
      <c r="E1910" s="17" t="s">
        <v>2793</v>
      </c>
      <c r="F1910" s="24">
        <v>3796</v>
      </c>
      <c r="G1910" s="24"/>
      <c r="H1910" s="24"/>
      <c r="I1910" s="26" t="s">
        <v>1002</v>
      </c>
      <c r="J1910" s="26" t="s">
        <v>2716</v>
      </c>
      <c r="K1910" s="34" t="s">
        <v>2787</v>
      </c>
    </row>
    <row r="1911" spans="1:11" ht="15.75" thickBot="1" x14ac:dyDescent="0.3">
      <c r="A1911" s="32" t="s">
        <v>851</v>
      </c>
      <c r="B1911" s="24" t="s">
        <v>325</v>
      </c>
      <c r="C1911" s="26" t="s">
        <v>1278</v>
      </c>
      <c r="D1911" s="26">
        <v>5</v>
      </c>
      <c r="E1911" s="17" t="s">
        <v>2794</v>
      </c>
      <c r="F1911" s="24">
        <v>2254</v>
      </c>
      <c r="G1911" s="24"/>
      <c r="H1911" s="24"/>
      <c r="I1911" s="26" t="s">
        <v>1002</v>
      </c>
      <c r="J1911" s="26" t="s">
        <v>2716</v>
      </c>
      <c r="K1911" s="34" t="s">
        <v>2787</v>
      </c>
    </row>
    <row r="1912" spans="1:11" ht="15.75" thickBot="1" x14ac:dyDescent="0.3">
      <c r="A1912" s="32" t="s">
        <v>851</v>
      </c>
      <c r="B1912" s="24" t="s">
        <v>325</v>
      </c>
      <c r="C1912" s="26" t="s">
        <v>1278</v>
      </c>
      <c r="D1912" s="26">
        <v>5</v>
      </c>
      <c r="E1912" s="17" t="s">
        <v>2795</v>
      </c>
      <c r="F1912" s="24">
        <v>3931</v>
      </c>
      <c r="G1912" s="24"/>
      <c r="H1912" s="24"/>
      <c r="I1912" s="26" t="s">
        <v>1002</v>
      </c>
      <c r="J1912" s="26" t="s">
        <v>2716</v>
      </c>
      <c r="K1912" s="34" t="s">
        <v>2787</v>
      </c>
    </row>
    <row r="1913" spans="1:11" ht="15.75" thickBot="1" x14ac:dyDescent="0.3">
      <c r="A1913" s="32" t="s">
        <v>851</v>
      </c>
      <c r="B1913" s="24" t="s">
        <v>325</v>
      </c>
      <c r="C1913" s="26" t="s">
        <v>1278</v>
      </c>
      <c r="D1913" s="26">
        <v>5</v>
      </c>
      <c r="E1913" s="17" t="s">
        <v>1871</v>
      </c>
      <c r="F1913" s="24">
        <v>3793</v>
      </c>
      <c r="G1913" s="24"/>
      <c r="H1913" s="24"/>
      <c r="I1913" s="26" t="s">
        <v>1002</v>
      </c>
      <c r="J1913" s="26" t="s">
        <v>2716</v>
      </c>
      <c r="K1913" s="34" t="s">
        <v>2787</v>
      </c>
    </row>
    <row r="1914" spans="1:11" ht="15.75" thickBot="1" x14ac:dyDescent="0.3">
      <c r="A1914" s="32" t="s">
        <v>851</v>
      </c>
      <c r="B1914" s="24" t="s">
        <v>325</v>
      </c>
      <c r="C1914" s="26" t="s">
        <v>1278</v>
      </c>
      <c r="D1914" s="26">
        <v>5</v>
      </c>
      <c r="E1914" s="17" t="s">
        <v>1677</v>
      </c>
      <c r="F1914" s="24">
        <v>3890</v>
      </c>
      <c r="G1914" s="24"/>
      <c r="H1914" s="24"/>
      <c r="I1914" s="26" t="s">
        <v>1002</v>
      </c>
      <c r="J1914" s="26" t="s">
        <v>2716</v>
      </c>
      <c r="K1914" s="34" t="s">
        <v>2787</v>
      </c>
    </row>
    <row r="1915" spans="1:11" ht="15.75" thickBot="1" x14ac:dyDescent="0.3">
      <c r="A1915" s="32" t="s">
        <v>851</v>
      </c>
      <c r="B1915" s="24" t="s">
        <v>325</v>
      </c>
      <c r="C1915" s="26" t="s">
        <v>1278</v>
      </c>
      <c r="D1915" s="26">
        <v>5</v>
      </c>
      <c r="E1915" s="17" t="s">
        <v>915</v>
      </c>
      <c r="F1915" s="24">
        <v>2261</v>
      </c>
      <c r="G1915" s="24"/>
      <c r="H1915" s="24"/>
      <c r="I1915" s="26" t="s">
        <v>1002</v>
      </c>
      <c r="J1915" s="26" t="s">
        <v>2716</v>
      </c>
      <c r="K1915" s="34" t="s">
        <v>2787</v>
      </c>
    </row>
    <row r="1916" spans="1:11" ht="15.75" thickBot="1" x14ac:dyDescent="0.3">
      <c r="A1916" s="32" t="s">
        <v>851</v>
      </c>
      <c r="B1916" s="24" t="s">
        <v>325</v>
      </c>
      <c r="C1916" s="26" t="s">
        <v>1278</v>
      </c>
      <c r="D1916" s="26">
        <v>5</v>
      </c>
      <c r="E1916" s="17" t="s">
        <v>1598</v>
      </c>
      <c r="F1916" s="24">
        <v>2321</v>
      </c>
      <c r="G1916" s="24"/>
      <c r="H1916" s="24"/>
      <c r="I1916" s="26" t="s">
        <v>1002</v>
      </c>
      <c r="J1916" s="26" t="s">
        <v>2716</v>
      </c>
      <c r="K1916" s="34" t="s">
        <v>2787</v>
      </c>
    </row>
    <row r="1917" spans="1:11" ht="15.75" thickBot="1" x14ac:dyDescent="0.3">
      <c r="A1917" s="32" t="s">
        <v>851</v>
      </c>
      <c r="B1917" s="24" t="s">
        <v>325</v>
      </c>
      <c r="C1917" s="26" t="s">
        <v>1278</v>
      </c>
      <c r="D1917" s="26">
        <v>5</v>
      </c>
      <c r="E1917" s="17" t="s">
        <v>946</v>
      </c>
      <c r="F1917" s="24">
        <v>2281</v>
      </c>
      <c r="G1917" s="24"/>
      <c r="H1917" s="24"/>
      <c r="I1917" s="26" t="s">
        <v>1002</v>
      </c>
      <c r="J1917" s="26" t="s">
        <v>2716</v>
      </c>
      <c r="K1917" s="34" t="s">
        <v>2787</v>
      </c>
    </row>
    <row r="1918" spans="1:11" ht="15.75" thickBot="1" x14ac:dyDescent="0.3">
      <c r="A1918" s="32" t="s">
        <v>851</v>
      </c>
      <c r="B1918" s="24" t="s">
        <v>325</v>
      </c>
      <c r="C1918" s="26" t="s">
        <v>1029</v>
      </c>
      <c r="D1918" s="26">
        <v>1</v>
      </c>
      <c r="E1918" s="17" t="s">
        <v>2796</v>
      </c>
      <c r="F1918" s="24">
        <v>4770</v>
      </c>
      <c r="G1918" s="24"/>
      <c r="H1918" s="24"/>
      <c r="I1918" s="26" t="s">
        <v>1029</v>
      </c>
      <c r="J1918" s="26" t="s">
        <v>1029</v>
      </c>
      <c r="K1918" s="34" t="s">
        <v>1029</v>
      </c>
    </row>
    <row r="1919" spans="1:11" ht="15.75" thickBot="1" x14ac:dyDescent="0.3">
      <c r="A1919" s="32" t="s">
        <v>851</v>
      </c>
      <c r="B1919" s="24" t="s">
        <v>325</v>
      </c>
      <c r="C1919" s="26" t="s">
        <v>1029</v>
      </c>
      <c r="D1919" s="26">
        <v>1</v>
      </c>
      <c r="E1919" s="17" t="s">
        <v>2755</v>
      </c>
      <c r="F1919" s="24">
        <v>3414</v>
      </c>
      <c r="G1919" s="24"/>
      <c r="H1919" s="24"/>
      <c r="I1919" s="26" t="s">
        <v>1029</v>
      </c>
      <c r="J1919" s="26" t="s">
        <v>1029</v>
      </c>
      <c r="K1919" s="34" t="s">
        <v>1029</v>
      </c>
    </row>
    <row r="1920" spans="1:11" ht="15.75" thickBot="1" x14ac:dyDescent="0.3">
      <c r="A1920" s="32" t="s">
        <v>851</v>
      </c>
      <c r="B1920" s="24" t="s">
        <v>325</v>
      </c>
      <c r="C1920" s="26" t="s">
        <v>1029</v>
      </c>
      <c r="D1920" s="26">
        <v>1</v>
      </c>
      <c r="E1920" s="17" t="s">
        <v>2797</v>
      </c>
      <c r="F1920" s="24">
        <v>3407</v>
      </c>
      <c r="G1920" s="24"/>
      <c r="H1920" s="24"/>
      <c r="I1920" s="26" t="s">
        <v>1029</v>
      </c>
      <c r="J1920" s="26" t="s">
        <v>1029</v>
      </c>
      <c r="K1920" s="34" t="s">
        <v>1029</v>
      </c>
    </row>
    <row r="1921" spans="1:11" ht="15.75" thickBot="1" x14ac:dyDescent="0.3">
      <c r="A1921" s="32" t="s">
        <v>851</v>
      </c>
      <c r="B1921" s="24" t="s">
        <v>325</v>
      </c>
      <c r="C1921" s="26" t="s">
        <v>1029</v>
      </c>
      <c r="D1921" s="26">
        <v>1</v>
      </c>
      <c r="E1921" s="17" t="s">
        <v>2797</v>
      </c>
      <c r="F1921" s="24">
        <v>4778</v>
      </c>
      <c r="G1921" s="24"/>
      <c r="H1921" s="24"/>
      <c r="I1921" s="26" t="s">
        <v>1029</v>
      </c>
      <c r="J1921" s="26" t="s">
        <v>1029</v>
      </c>
      <c r="K1921" s="34" t="s">
        <v>1029</v>
      </c>
    </row>
    <row r="1922" spans="1:11" ht="15.75" thickBot="1" x14ac:dyDescent="0.3">
      <c r="A1922" s="32" t="s">
        <v>851</v>
      </c>
      <c r="B1922" s="24" t="s">
        <v>325</v>
      </c>
      <c r="C1922" s="26" t="s">
        <v>1029</v>
      </c>
      <c r="D1922" s="26">
        <v>1</v>
      </c>
      <c r="E1922" s="17" t="s">
        <v>2798</v>
      </c>
      <c r="F1922" s="24">
        <v>3466</v>
      </c>
      <c r="G1922" s="24"/>
      <c r="H1922" s="24"/>
      <c r="I1922" s="26" t="s">
        <v>1029</v>
      </c>
      <c r="J1922" s="26" t="s">
        <v>1029</v>
      </c>
      <c r="K1922" s="34" t="s">
        <v>1029</v>
      </c>
    </row>
    <row r="1923" spans="1:11" ht="15.75" thickBot="1" x14ac:dyDescent="0.3">
      <c r="A1923" s="32" t="s">
        <v>851</v>
      </c>
      <c r="B1923" s="24" t="s">
        <v>325</v>
      </c>
      <c r="C1923" s="26" t="s">
        <v>1029</v>
      </c>
      <c r="D1923" s="26">
        <v>1</v>
      </c>
      <c r="E1923" s="17" t="s">
        <v>2799</v>
      </c>
      <c r="F1923" s="24">
        <v>3380</v>
      </c>
      <c r="G1923" s="24"/>
      <c r="H1923" s="24"/>
      <c r="I1923" s="26" t="s">
        <v>1029</v>
      </c>
      <c r="J1923" s="26" t="s">
        <v>1029</v>
      </c>
      <c r="K1923" s="34" t="s">
        <v>1029</v>
      </c>
    </row>
    <row r="1924" spans="1:11" ht="15.75" thickBot="1" x14ac:dyDescent="0.3">
      <c r="A1924" s="32" t="s">
        <v>851</v>
      </c>
      <c r="B1924" s="24" t="s">
        <v>325</v>
      </c>
      <c r="C1924" s="26" t="s">
        <v>1029</v>
      </c>
      <c r="D1924" s="26">
        <v>1</v>
      </c>
      <c r="E1924" s="17" t="s">
        <v>2800</v>
      </c>
      <c r="F1924" s="24">
        <v>3467</v>
      </c>
      <c r="G1924" s="24"/>
      <c r="H1924" s="24"/>
      <c r="I1924" s="26" t="s">
        <v>1029</v>
      </c>
      <c r="J1924" s="26" t="s">
        <v>1029</v>
      </c>
      <c r="K1924" s="34" t="s">
        <v>1029</v>
      </c>
    </row>
    <row r="1925" spans="1:11" ht="15.75" thickBot="1" x14ac:dyDescent="0.3">
      <c r="A1925" s="32" t="s">
        <v>851</v>
      </c>
      <c r="B1925" s="24" t="s">
        <v>325</v>
      </c>
      <c r="C1925" s="26" t="s">
        <v>1029</v>
      </c>
      <c r="D1925" s="26">
        <v>1</v>
      </c>
      <c r="E1925" s="17" t="s">
        <v>2801</v>
      </c>
      <c r="F1925" s="24">
        <v>3454</v>
      </c>
      <c r="G1925" s="24"/>
      <c r="H1925" s="24"/>
      <c r="I1925" s="26" t="s">
        <v>1029</v>
      </c>
      <c r="J1925" s="26" t="s">
        <v>1029</v>
      </c>
      <c r="K1925" s="34" t="s">
        <v>1029</v>
      </c>
    </row>
    <row r="1926" spans="1:11" ht="15.75" thickBot="1" x14ac:dyDescent="0.3">
      <c r="A1926" s="32" t="s">
        <v>851</v>
      </c>
      <c r="B1926" s="24" t="s">
        <v>325</v>
      </c>
      <c r="C1926" s="26" t="s">
        <v>1029</v>
      </c>
      <c r="D1926" s="26">
        <v>1</v>
      </c>
      <c r="E1926" s="17" t="s">
        <v>2802</v>
      </c>
      <c r="F1926" s="24">
        <v>3465</v>
      </c>
      <c r="G1926" s="24"/>
      <c r="H1926" s="24"/>
      <c r="I1926" s="26" t="s">
        <v>1029</v>
      </c>
      <c r="J1926" s="26" t="s">
        <v>1029</v>
      </c>
      <c r="K1926" s="34" t="s">
        <v>1029</v>
      </c>
    </row>
    <row r="1927" spans="1:11" ht="15.75" thickBot="1" x14ac:dyDescent="0.3">
      <c r="A1927" s="32" t="s">
        <v>851</v>
      </c>
      <c r="B1927" s="24" t="s">
        <v>325</v>
      </c>
      <c r="C1927" s="26" t="s">
        <v>1029</v>
      </c>
      <c r="D1927" s="26">
        <v>1</v>
      </c>
      <c r="E1927" s="17" t="s">
        <v>2803</v>
      </c>
      <c r="F1927" s="24">
        <v>5032</v>
      </c>
      <c r="G1927" s="24"/>
      <c r="H1927" s="24"/>
      <c r="I1927" s="26" t="s">
        <v>1029</v>
      </c>
      <c r="J1927" s="26" t="s">
        <v>1029</v>
      </c>
      <c r="K1927" s="34" t="s">
        <v>1029</v>
      </c>
    </row>
    <row r="1928" spans="1:11" ht="15.75" thickBot="1" x14ac:dyDescent="0.3">
      <c r="A1928" s="32" t="s">
        <v>851</v>
      </c>
      <c r="B1928" s="24" t="s">
        <v>325</v>
      </c>
      <c r="C1928" s="26" t="s">
        <v>1029</v>
      </c>
      <c r="D1928" s="26">
        <v>1</v>
      </c>
      <c r="E1928" s="17" t="s">
        <v>2804</v>
      </c>
      <c r="F1928" s="24">
        <v>3469</v>
      </c>
      <c r="G1928" s="24"/>
      <c r="H1928" s="24"/>
      <c r="I1928" s="26" t="s">
        <v>1029</v>
      </c>
      <c r="J1928" s="26" t="s">
        <v>1029</v>
      </c>
      <c r="K1928" s="34" t="s">
        <v>1029</v>
      </c>
    </row>
    <row r="1929" spans="1:11" ht="15.75" thickBot="1" x14ac:dyDescent="0.3">
      <c r="A1929" s="32" t="s">
        <v>851</v>
      </c>
      <c r="B1929" s="24" t="s">
        <v>325</v>
      </c>
      <c r="C1929" s="26" t="s">
        <v>1029</v>
      </c>
      <c r="D1929" s="26">
        <v>1</v>
      </c>
      <c r="E1929" s="17" t="s">
        <v>2804</v>
      </c>
      <c r="F1929" s="24">
        <v>4771</v>
      </c>
      <c r="G1929" s="24"/>
      <c r="H1929" s="24"/>
      <c r="I1929" s="26" t="s">
        <v>1029</v>
      </c>
      <c r="J1929" s="26" t="s">
        <v>1029</v>
      </c>
      <c r="K1929" s="34" t="s">
        <v>1029</v>
      </c>
    </row>
    <row r="1930" spans="1:11" ht="15.75" thickBot="1" x14ac:dyDescent="0.3">
      <c r="A1930" s="32" t="s">
        <v>851</v>
      </c>
      <c r="B1930" s="24" t="s">
        <v>325</v>
      </c>
      <c r="C1930" s="26" t="s">
        <v>1029</v>
      </c>
      <c r="D1930" s="26">
        <v>1</v>
      </c>
      <c r="E1930" s="17" t="s">
        <v>2415</v>
      </c>
      <c r="F1930" s="24">
        <v>3486</v>
      </c>
      <c r="G1930" s="24"/>
      <c r="H1930" s="24"/>
      <c r="I1930" s="26" t="s">
        <v>1029</v>
      </c>
      <c r="J1930" s="26" t="s">
        <v>1029</v>
      </c>
      <c r="K1930" s="34" t="s">
        <v>1029</v>
      </c>
    </row>
    <row r="1931" spans="1:11" ht="15.75" thickBot="1" x14ac:dyDescent="0.3">
      <c r="A1931" s="32" t="s">
        <v>851</v>
      </c>
      <c r="B1931" s="24" t="s">
        <v>325</v>
      </c>
      <c r="C1931" s="26" t="s">
        <v>1029</v>
      </c>
      <c r="D1931" s="26">
        <v>1</v>
      </c>
      <c r="E1931" s="17" t="s">
        <v>2805</v>
      </c>
      <c r="F1931" s="24">
        <v>3408</v>
      </c>
      <c r="G1931" s="24"/>
      <c r="H1931" s="24"/>
      <c r="I1931" s="26" t="s">
        <v>1029</v>
      </c>
      <c r="J1931" s="26" t="s">
        <v>1029</v>
      </c>
      <c r="K1931" s="34" t="s">
        <v>1029</v>
      </c>
    </row>
    <row r="1932" spans="1:11" ht="15.75" thickBot="1" x14ac:dyDescent="0.3">
      <c r="A1932" s="32" t="s">
        <v>851</v>
      </c>
      <c r="B1932" s="24" t="s">
        <v>325</v>
      </c>
      <c r="C1932" s="26" t="s">
        <v>1029</v>
      </c>
      <c r="D1932" s="26">
        <v>1</v>
      </c>
      <c r="E1932" s="17" t="s">
        <v>2806</v>
      </c>
      <c r="F1932" s="24">
        <v>3406</v>
      </c>
      <c r="G1932" s="24"/>
      <c r="H1932" s="24"/>
      <c r="I1932" s="26" t="s">
        <v>1029</v>
      </c>
      <c r="J1932" s="26" t="s">
        <v>1029</v>
      </c>
      <c r="K1932" s="34" t="s">
        <v>1029</v>
      </c>
    </row>
    <row r="1933" spans="1:11" ht="15.75" thickBot="1" x14ac:dyDescent="0.3">
      <c r="A1933" s="32" t="s">
        <v>851</v>
      </c>
      <c r="B1933" s="24" t="s">
        <v>325</v>
      </c>
      <c r="C1933" s="26" t="s">
        <v>1029</v>
      </c>
      <c r="D1933" s="26">
        <v>1</v>
      </c>
      <c r="E1933" s="17" t="s">
        <v>1493</v>
      </c>
      <c r="F1933" s="24">
        <v>5034</v>
      </c>
      <c r="G1933" s="24"/>
      <c r="H1933" s="24"/>
      <c r="I1933" s="26" t="s">
        <v>1029</v>
      </c>
      <c r="J1933" s="26" t="s">
        <v>1029</v>
      </c>
      <c r="K1933" s="34" t="s">
        <v>1029</v>
      </c>
    </row>
    <row r="1934" spans="1:11" ht="15.75" thickBot="1" x14ac:dyDescent="0.3">
      <c r="A1934" s="32" t="s">
        <v>851</v>
      </c>
      <c r="B1934" s="24" t="s">
        <v>325</v>
      </c>
      <c r="C1934" s="26" t="s">
        <v>1029</v>
      </c>
      <c r="D1934" s="26">
        <v>2</v>
      </c>
      <c r="E1934" s="17" t="s">
        <v>2807</v>
      </c>
      <c r="F1934" s="24">
        <v>3480</v>
      </c>
      <c r="G1934" s="24"/>
      <c r="H1934" s="24"/>
      <c r="I1934" s="26" t="s">
        <v>1029</v>
      </c>
      <c r="J1934" s="26" t="s">
        <v>1029</v>
      </c>
      <c r="K1934" s="34" t="s">
        <v>2808</v>
      </c>
    </row>
    <row r="1935" spans="1:11" ht="15.75" thickBot="1" x14ac:dyDescent="0.3">
      <c r="A1935" s="32" t="s">
        <v>851</v>
      </c>
      <c r="B1935" s="24" t="s">
        <v>325</v>
      </c>
      <c r="C1935" s="26" t="s">
        <v>1029</v>
      </c>
      <c r="D1935" s="26">
        <v>2</v>
      </c>
      <c r="E1935" s="17" t="s">
        <v>2809</v>
      </c>
      <c r="F1935" s="24">
        <v>3526</v>
      </c>
      <c r="G1935" s="24"/>
      <c r="H1935" s="24"/>
      <c r="I1935" s="26" t="s">
        <v>1029</v>
      </c>
      <c r="J1935" s="26" t="s">
        <v>1029</v>
      </c>
      <c r="K1935" s="34" t="s">
        <v>2808</v>
      </c>
    </row>
    <row r="1936" spans="1:11" ht="15.75" thickBot="1" x14ac:dyDescent="0.3">
      <c r="A1936" s="32" t="s">
        <v>851</v>
      </c>
      <c r="B1936" s="24" t="s">
        <v>325</v>
      </c>
      <c r="C1936" s="26" t="s">
        <v>1029</v>
      </c>
      <c r="D1936" s="26">
        <v>2</v>
      </c>
      <c r="E1936" s="17" t="s">
        <v>2810</v>
      </c>
      <c r="F1936" s="24">
        <v>3307</v>
      </c>
      <c r="G1936" s="24"/>
      <c r="H1936" s="24"/>
      <c r="I1936" s="26" t="s">
        <v>1029</v>
      </c>
      <c r="J1936" s="26" t="s">
        <v>1029</v>
      </c>
      <c r="K1936" s="34" t="s">
        <v>1029</v>
      </c>
    </row>
    <row r="1937" spans="1:11" ht="15.75" thickBot="1" x14ac:dyDescent="0.3">
      <c r="A1937" s="32" t="s">
        <v>851</v>
      </c>
      <c r="B1937" s="24" t="s">
        <v>325</v>
      </c>
      <c r="C1937" s="26" t="s">
        <v>1029</v>
      </c>
      <c r="D1937" s="26">
        <v>2</v>
      </c>
      <c r="E1937" s="17" t="s">
        <v>2811</v>
      </c>
      <c r="F1937" s="24">
        <v>3303</v>
      </c>
      <c r="G1937" s="24"/>
      <c r="H1937" s="24"/>
      <c r="I1937" s="26" t="s">
        <v>1029</v>
      </c>
      <c r="J1937" s="26" t="s">
        <v>1029</v>
      </c>
      <c r="K1937" s="34" t="s">
        <v>1029</v>
      </c>
    </row>
    <row r="1938" spans="1:11" ht="15.75" thickBot="1" x14ac:dyDescent="0.3">
      <c r="A1938" s="32" t="s">
        <v>851</v>
      </c>
      <c r="B1938" s="24" t="s">
        <v>325</v>
      </c>
      <c r="C1938" s="26" t="s">
        <v>1029</v>
      </c>
      <c r="D1938" s="26">
        <v>2</v>
      </c>
      <c r="E1938" s="17" t="s">
        <v>2812</v>
      </c>
      <c r="F1938" s="24">
        <v>3305</v>
      </c>
      <c r="G1938" s="24"/>
      <c r="H1938" s="24"/>
      <c r="I1938" s="26" t="s">
        <v>1029</v>
      </c>
      <c r="J1938" s="26" t="s">
        <v>1029</v>
      </c>
      <c r="K1938" s="34" t="s">
        <v>2808</v>
      </c>
    </row>
    <row r="1939" spans="1:11" ht="15.75" thickBot="1" x14ac:dyDescent="0.3">
      <c r="A1939" s="32" t="s">
        <v>851</v>
      </c>
      <c r="B1939" s="24" t="s">
        <v>325</v>
      </c>
      <c r="C1939" s="26" t="s">
        <v>1029</v>
      </c>
      <c r="D1939" s="26">
        <v>2</v>
      </c>
      <c r="E1939" s="17" t="s">
        <v>2813</v>
      </c>
      <c r="F1939" s="24">
        <v>3464</v>
      </c>
      <c r="G1939" s="24"/>
      <c r="H1939" s="24"/>
      <c r="I1939" s="26" t="s">
        <v>1029</v>
      </c>
      <c r="J1939" s="26" t="s">
        <v>1029</v>
      </c>
      <c r="K1939" s="34" t="s">
        <v>1099</v>
      </c>
    </row>
    <row r="1940" spans="1:11" ht="15.75" thickBot="1" x14ac:dyDescent="0.3">
      <c r="A1940" s="32" t="s">
        <v>851</v>
      </c>
      <c r="B1940" s="24" t="s">
        <v>325</v>
      </c>
      <c r="C1940" s="26" t="s">
        <v>1029</v>
      </c>
      <c r="D1940" s="26">
        <v>2</v>
      </c>
      <c r="E1940" s="17" t="s">
        <v>2814</v>
      </c>
      <c r="F1940" s="24">
        <v>3345</v>
      </c>
      <c r="G1940" s="24"/>
      <c r="H1940" s="24"/>
      <c r="I1940" s="26" t="s">
        <v>1029</v>
      </c>
      <c r="J1940" s="26" t="s">
        <v>1029</v>
      </c>
      <c r="K1940" s="34" t="s">
        <v>1029</v>
      </c>
    </row>
    <row r="1941" spans="1:11" ht="15.75" thickBot="1" x14ac:dyDescent="0.3">
      <c r="A1941" s="32" t="s">
        <v>851</v>
      </c>
      <c r="B1941" s="24" t="s">
        <v>325</v>
      </c>
      <c r="C1941" s="26" t="s">
        <v>1029</v>
      </c>
      <c r="D1941" s="26">
        <v>2</v>
      </c>
      <c r="E1941" s="17" t="s">
        <v>2815</v>
      </c>
      <c r="F1941" s="24">
        <v>3308</v>
      </c>
      <c r="G1941" s="24"/>
      <c r="H1941" s="24"/>
      <c r="I1941" s="26" t="s">
        <v>1029</v>
      </c>
      <c r="J1941" s="26" t="s">
        <v>1029</v>
      </c>
      <c r="K1941" s="34" t="s">
        <v>2808</v>
      </c>
    </row>
    <row r="1942" spans="1:11" ht="15.75" thickBot="1" x14ac:dyDescent="0.3">
      <c r="A1942" s="32" t="s">
        <v>851</v>
      </c>
      <c r="B1942" s="24" t="s">
        <v>325</v>
      </c>
      <c r="C1942" s="26" t="s">
        <v>1029</v>
      </c>
      <c r="D1942" s="26">
        <v>2</v>
      </c>
      <c r="E1942" s="17" t="s">
        <v>2816</v>
      </c>
      <c r="F1942" s="24">
        <v>3321</v>
      </c>
      <c r="G1942" s="24"/>
      <c r="H1942" s="24"/>
      <c r="I1942" s="26" t="s">
        <v>1029</v>
      </c>
      <c r="J1942" s="26" t="s">
        <v>1029</v>
      </c>
      <c r="K1942" s="34" t="s">
        <v>1099</v>
      </c>
    </row>
    <row r="1943" spans="1:11" ht="15.75" thickBot="1" x14ac:dyDescent="0.3">
      <c r="A1943" s="32" t="s">
        <v>851</v>
      </c>
      <c r="B1943" s="24" t="s">
        <v>325</v>
      </c>
      <c r="C1943" s="26" t="s">
        <v>1029</v>
      </c>
      <c r="D1943" s="26">
        <v>2</v>
      </c>
      <c r="E1943" s="17" t="s">
        <v>2817</v>
      </c>
      <c r="F1943" s="24">
        <v>3449</v>
      </c>
      <c r="G1943" s="24"/>
      <c r="H1943" s="24"/>
      <c r="I1943" s="26" t="s">
        <v>1029</v>
      </c>
      <c r="J1943" s="26" t="s">
        <v>1029</v>
      </c>
      <c r="K1943" s="34" t="s">
        <v>2808</v>
      </c>
    </row>
    <row r="1944" spans="1:11" ht="15.75" thickBot="1" x14ac:dyDescent="0.3">
      <c r="A1944" s="32" t="s">
        <v>851</v>
      </c>
      <c r="B1944" s="24" t="s">
        <v>325</v>
      </c>
      <c r="C1944" s="26" t="s">
        <v>1029</v>
      </c>
      <c r="D1944" s="26">
        <v>2</v>
      </c>
      <c r="E1944" s="17" t="s">
        <v>2818</v>
      </c>
      <c r="F1944" s="24">
        <v>3326</v>
      </c>
      <c r="G1944" s="24"/>
      <c r="H1944" s="24"/>
      <c r="I1944" s="26" t="s">
        <v>1029</v>
      </c>
      <c r="J1944" s="26" t="s">
        <v>1029</v>
      </c>
      <c r="K1944" s="34" t="s">
        <v>2808</v>
      </c>
    </row>
    <row r="1945" spans="1:11" ht="15.75" thickBot="1" x14ac:dyDescent="0.3">
      <c r="A1945" s="32" t="s">
        <v>851</v>
      </c>
      <c r="B1945" s="24" t="s">
        <v>325</v>
      </c>
      <c r="C1945" s="26" t="s">
        <v>1029</v>
      </c>
      <c r="D1945" s="26">
        <v>2</v>
      </c>
      <c r="E1945" s="17" t="s">
        <v>2819</v>
      </c>
      <c r="F1945" s="24">
        <v>3424</v>
      </c>
      <c r="G1945" s="24"/>
      <c r="H1945" s="24"/>
      <c r="I1945" s="26" t="s">
        <v>1029</v>
      </c>
      <c r="J1945" s="26" t="s">
        <v>1029</v>
      </c>
      <c r="K1945" s="34" t="s">
        <v>2808</v>
      </c>
    </row>
    <row r="1946" spans="1:11" ht="15.75" thickBot="1" x14ac:dyDescent="0.3">
      <c r="A1946" s="32" t="s">
        <v>851</v>
      </c>
      <c r="B1946" s="24" t="s">
        <v>325</v>
      </c>
      <c r="C1946" s="26" t="s">
        <v>1029</v>
      </c>
      <c r="D1946" s="26">
        <v>2</v>
      </c>
      <c r="E1946" s="17" t="s">
        <v>2347</v>
      </c>
      <c r="F1946" s="24">
        <v>3401</v>
      </c>
      <c r="G1946" s="24"/>
      <c r="H1946" s="24"/>
      <c r="I1946" s="26" t="s">
        <v>1029</v>
      </c>
      <c r="J1946" s="26" t="s">
        <v>1029</v>
      </c>
      <c r="K1946" s="34" t="s">
        <v>2808</v>
      </c>
    </row>
    <row r="1947" spans="1:11" ht="15.75" thickBot="1" x14ac:dyDescent="0.3">
      <c r="A1947" s="32" t="s">
        <v>851</v>
      </c>
      <c r="B1947" s="24" t="s">
        <v>325</v>
      </c>
      <c r="C1947" s="26" t="s">
        <v>1029</v>
      </c>
      <c r="D1947" s="26">
        <v>2</v>
      </c>
      <c r="E1947" s="17" t="s">
        <v>2820</v>
      </c>
      <c r="F1947" s="24">
        <v>3450</v>
      </c>
      <c r="G1947" s="24"/>
      <c r="H1947" s="24"/>
      <c r="I1947" s="26" t="s">
        <v>1029</v>
      </c>
      <c r="J1947" s="26" t="s">
        <v>1029</v>
      </c>
      <c r="K1947" s="34" t="s">
        <v>2808</v>
      </c>
    </row>
    <row r="1948" spans="1:11" ht="15.75" thickBot="1" x14ac:dyDescent="0.3">
      <c r="A1948" s="32" t="s">
        <v>851</v>
      </c>
      <c r="B1948" s="24" t="s">
        <v>325</v>
      </c>
      <c r="C1948" s="26" t="s">
        <v>1029</v>
      </c>
      <c r="D1948" s="26">
        <v>2</v>
      </c>
      <c r="E1948" s="17" t="s">
        <v>2821</v>
      </c>
      <c r="F1948" s="24">
        <v>3423</v>
      </c>
      <c r="G1948" s="24"/>
      <c r="H1948" s="24"/>
      <c r="I1948" s="26" t="s">
        <v>1029</v>
      </c>
      <c r="J1948" s="26" t="s">
        <v>1029</v>
      </c>
      <c r="K1948" s="34" t="s">
        <v>2808</v>
      </c>
    </row>
    <row r="1949" spans="1:11" ht="15.75" thickBot="1" x14ac:dyDescent="0.3">
      <c r="A1949" s="32" t="s">
        <v>851</v>
      </c>
      <c r="B1949" s="24" t="s">
        <v>325</v>
      </c>
      <c r="C1949" s="26" t="s">
        <v>1029</v>
      </c>
      <c r="D1949" s="26">
        <v>2</v>
      </c>
      <c r="E1949" s="17" t="s">
        <v>2822</v>
      </c>
      <c r="F1949" s="24">
        <v>3458</v>
      </c>
      <c r="G1949" s="24"/>
      <c r="H1949" s="24"/>
      <c r="I1949" s="26" t="s">
        <v>1029</v>
      </c>
      <c r="J1949" s="26" t="s">
        <v>1029</v>
      </c>
      <c r="K1949" s="34" t="s">
        <v>1029</v>
      </c>
    </row>
    <row r="1950" spans="1:11" ht="15.75" thickBot="1" x14ac:dyDescent="0.3">
      <c r="A1950" s="32" t="s">
        <v>851</v>
      </c>
      <c r="B1950" s="24" t="s">
        <v>325</v>
      </c>
      <c r="C1950" s="26" t="s">
        <v>1029</v>
      </c>
      <c r="D1950" s="26">
        <v>2</v>
      </c>
      <c r="E1950" s="17" t="s">
        <v>2823</v>
      </c>
      <c r="F1950" s="24">
        <v>3499</v>
      </c>
      <c r="G1950" s="24"/>
      <c r="H1950" s="24"/>
      <c r="I1950" s="26" t="s">
        <v>1029</v>
      </c>
      <c r="J1950" s="26" t="s">
        <v>1029</v>
      </c>
      <c r="K1950" s="34" t="s">
        <v>2808</v>
      </c>
    </row>
    <row r="1951" spans="1:11" ht="15.75" thickBot="1" x14ac:dyDescent="0.3">
      <c r="A1951" s="32" t="s">
        <v>851</v>
      </c>
      <c r="B1951" s="24" t="s">
        <v>325</v>
      </c>
      <c r="C1951" s="26" t="s">
        <v>1029</v>
      </c>
      <c r="D1951" s="26">
        <v>2</v>
      </c>
      <c r="E1951" s="17" t="s">
        <v>2529</v>
      </c>
      <c r="F1951" s="24">
        <v>3413</v>
      </c>
      <c r="G1951" s="24"/>
      <c r="H1951" s="24"/>
      <c r="I1951" s="26" t="s">
        <v>1029</v>
      </c>
      <c r="J1951" s="26" t="s">
        <v>1029</v>
      </c>
      <c r="K1951" s="34" t="s">
        <v>1099</v>
      </c>
    </row>
    <row r="1952" spans="1:11" ht="15.75" thickBot="1" x14ac:dyDescent="0.3">
      <c r="A1952" s="32" t="s">
        <v>851</v>
      </c>
      <c r="B1952" s="24" t="s">
        <v>325</v>
      </c>
      <c r="C1952" s="26" t="s">
        <v>1029</v>
      </c>
      <c r="D1952" s="26">
        <v>2</v>
      </c>
      <c r="E1952" s="17" t="s">
        <v>2824</v>
      </c>
      <c r="F1952" s="24">
        <v>3443</v>
      </c>
      <c r="G1952" s="24"/>
      <c r="H1952" s="24"/>
      <c r="I1952" s="26" t="s">
        <v>1029</v>
      </c>
      <c r="J1952" s="26" t="s">
        <v>1029</v>
      </c>
      <c r="K1952" s="34" t="s">
        <v>2808</v>
      </c>
    </row>
    <row r="1953" spans="1:11" ht="15.75" thickBot="1" x14ac:dyDescent="0.3">
      <c r="A1953" s="32" t="s">
        <v>851</v>
      </c>
      <c r="B1953" s="24" t="s">
        <v>325</v>
      </c>
      <c r="C1953" s="26" t="s">
        <v>1029</v>
      </c>
      <c r="D1953" s="26">
        <v>2</v>
      </c>
      <c r="E1953" s="17" t="s">
        <v>2825</v>
      </c>
      <c r="F1953" s="24">
        <v>3297</v>
      </c>
      <c r="G1953" s="24"/>
      <c r="H1953" s="24"/>
      <c r="I1953" s="26" t="s">
        <v>1029</v>
      </c>
      <c r="J1953" s="26" t="s">
        <v>1029</v>
      </c>
      <c r="K1953" s="34" t="s">
        <v>2808</v>
      </c>
    </row>
    <row r="1954" spans="1:11" ht="15.75" thickBot="1" x14ac:dyDescent="0.3">
      <c r="A1954" s="32" t="s">
        <v>851</v>
      </c>
      <c r="B1954" s="24" t="s">
        <v>325</v>
      </c>
      <c r="C1954" s="26" t="s">
        <v>1029</v>
      </c>
      <c r="D1954" s="26">
        <v>2</v>
      </c>
      <c r="E1954" s="17" t="s">
        <v>2826</v>
      </c>
      <c r="F1954" s="24">
        <v>3357</v>
      </c>
      <c r="G1954" s="24"/>
      <c r="H1954" s="24"/>
      <c r="I1954" s="26" t="s">
        <v>1029</v>
      </c>
      <c r="J1954" s="26" t="s">
        <v>1029</v>
      </c>
      <c r="K1954" s="34" t="s">
        <v>2808</v>
      </c>
    </row>
    <row r="1955" spans="1:11" ht="15.75" thickBot="1" x14ac:dyDescent="0.3">
      <c r="A1955" s="32" t="s">
        <v>851</v>
      </c>
      <c r="B1955" s="24" t="s">
        <v>325</v>
      </c>
      <c r="C1955" s="26" t="s">
        <v>1029</v>
      </c>
      <c r="D1955" s="26">
        <v>2</v>
      </c>
      <c r="E1955" s="17" t="s">
        <v>2827</v>
      </c>
      <c r="F1955" s="24">
        <v>3451</v>
      </c>
      <c r="G1955" s="24"/>
      <c r="H1955" s="24"/>
      <c r="I1955" s="26" t="s">
        <v>1029</v>
      </c>
      <c r="J1955" s="26" t="s">
        <v>1029</v>
      </c>
      <c r="K1955" s="34" t="s">
        <v>2808</v>
      </c>
    </row>
    <row r="1956" spans="1:11" ht="15.75" thickBot="1" x14ac:dyDescent="0.3">
      <c r="A1956" s="32" t="s">
        <v>851</v>
      </c>
      <c r="B1956" s="24" t="s">
        <v>325</v>
      </c>
      <c r="C1956" s="26" t="s">
        <v>1029</v>
      </c>
      <c r="D1956" s="26">
        <v>2</v>
      </c>
      <c r="E1956" s="17" t="s">
        <v>1599</v>
      </c>
      <c r="F1956" s="24">
        <v>3493</v>
      </c>
      <c r="G1956" s="24"/>
      <c r="H1956" s="24"/>
      <c r="I1956" s="26" t="s">
        <v>1029</v>
      </c>
      <c r="J1956" s="26" t="s">
        <v>1029</v>
      </c>
      <c r="K1956" s="34" t="s">
        <v>2808</v>
      </c>
    </row>
    <row r="1957" spans="1:11" ht="15.75" thickBot="1" x14ac:dyDescent="0.3">
      <c r="A1957" s="32" t="s">
        <v>851</v>
      </c>
      <c r="B1957" s="24" t="s">
        <v>325</v>
      </c>
      <c r="C1957" s="26" t="s">
        <v>1029</v>
      </c>
      <c r="D1957" s="26">
        <v>2</v>
      </c>
      <c r="E1957" s="17" t="s">
        <v>2828</v>
      </c>
      <c r="F1957" s="24">
        <v>3484</v>
      </c>
      <c r="G1957" s="24"/>
      <c r="H1957" s="24"/>
      <c r="I1957" s="26" t="s">
        <v>1029</v>
      </c>
      <c r="J1957" s="26" t="s">
        <v>1029</v>
      </c>
      <c r="K1957" s="34" t="s">
        <v>2808</v>
      </c>
    </row>
    <row r="1958" spans="1:11" ht="15.75" thickBot="1" x14ac:dyDescent="0.3">
      <c r="A1958" s="32" t="s">
        <v>851</v>
      </c>
      <c r="B1958" s="24" t="s">
        <v>325</v>
      </c>
      <c r="C1958" s="26" t="s">
        <v>1029</v>
      </c>
      <c r="D1958" s="26">
        <v>2</v>
      </c>
      <c r="E1958" s="17" t="s">
        <v>983</v>
      </c>
      <c r="F1958" s="24">
        <v>3279</v>
      </c>
      <c r="G1958" s="24"/>
      <c r="H1958" s="24"/>
      <c r="I1958" s="26" t="s">
        <v>1029</v>
      </c>
      <c r="J1958" s="26" t="s">
        <v>1029</v>
      </c>
      <c r="K1958" s="34" t="s">
        <v>1029</v>
      </c>
    </row>
    <row r="1959" spans="1:11" ht="15.75" thickBot="1" x14ac:dyDescent="0.3">
      <c r="A1959" s="32" t="s">
        <v>851</v>
      </c>
      <c r="B1959" s="24" t="s">
        <v>325</v>
      </c>
      <c r="C1959" s="26" t="s">
        <v>1029</v>
      </c>
      <c r="D1959" s="26">
        <v>3</v>
      </c>
      <c r="E1959" s="17" t="s">
        <v>2829</v>
      </c>
      <c r="F1959" s="24">
        <v>3285</v>
      </c>
      <c r="G1959" s="24"/>
      <c r="H1959" s="24"/>
      <c r="I1959" s="26" t="s">
        <v>1029</v>
      </c>
      <c r="J1959" s="26" t="s">
        <v>1029</v>
      </c>
      <c r="K1959" s="34" t="s">
        <v>1099</v>
      </c>
    </row>
    <row r="1960" spans="1:11" ht="15.75" thickBot="1" x14ac:dyDescent="0.3">
      <c r="A1960" s="32" t="s">
        <v>851</v>
      </c>
      <c r="B1960" s="24" t="s">
        <v>325</v>
      </c>
      <c r="C1960" s="26" t="s">
        <v>1029</v>
      </c>
      <c r="D1960" s="26">
        <v>3</v>
      </c>
      <c r="E1960" s="17" t="s">
        <v>2830</v>
      </c>
      <c r="F1960" s="24">
        <v>3511</v>
      </c>
      <c r="G1960" s="24"/>
      <c r="H1960" s="24"/>
      <c r="I1960" s="26" t="s">
        <v>1029</v>
      </c>
      <c r="J1960" s="26" t="s">
        <v>1029</v>
      </c>
      <c r="K1960" s="34" t="s">
        <v>1099</v>
      </c>
    </row>
    <row r="1961" spans="1:11" ht="15.75" thickBot="1" x14ac:dyDescent="0.3">
      <c r="A1961" s="32" t="s">
        <v>851</v>
      </c>
      <c r="B1961" s="24" t="s">
        <v>325</v>
      </c>
      <c r="C1961" s="26" t="s">
        <v>1029</v>
      </c>
      <c r="D1961" s="26">
        <v>3</v>
      </c>
      <c r="E1961" s="17" t="s">
        <v>2831</v>
      </c>
      <c r="F1961" s="24">
        <v>3353</v>
      </c>
      <c r="G1961" s="24"/>
      <c r="H1961" s="24"/>
      <c r="I1961" s="26" t="s">
        <v>1029</v>
      </c>
      <c r="J1961" s="26" t="s">
        <v>1029</v>
      </c>
      <c r="K1961" s="34" t="s">
        <v>1099</v>
      </c>
    </row>
    <row r="1962" spans="1:11" ht="15.75" thickBot="1" x14ac:dyDescent="0.3">
      <c r="A1962" s="32" t="s">
        <v>851</v>
      </c>
      <c r="B1962" s="24" t="s">
        <v>325</v>
      </c>
      <c r="C1962" s="26" t="s">
        <v>1029</v>
      </c>
      <c r="D1962" s="26">
        <v>3</v>
      </c>
      <c r="E1962" s="17" t="s">
        <v>960</v>
      </c>
      <c r="F1962" s="24">
        <v>3329</v>
      </c>
      <c r="G1962" s="24"/>
      <c r="H1962" s="24"/>
      <c r="I1962" s="26" t="s">
        <v>1029</v>
      </c>
      <c r="J1962" s="26" t="s">
        <v>1029</v>
      </c>
      <c r="K1962" s="34" t="s">
        <v>1099</v>
      </c>
    </row>
    <row r="1963" spans="1:11" ht="15.75" thickBot="1" x14ac:dyDescent="0.3">
      <c r="A1963" s="32" t="s">
        <v>851</v>
      </c>
      <c r="B1963" s="24" t="s">
        <v>325</v>
      </c>
      <c r="C1963" s="26" t="s">
        <v>1029</v>
      </c>
      <c r="D1963" s="26">
        <v>3</v>
      </c>
      <c r="E1963" s="17" t="s">
        <v>1689</v>
      </c>
      <c r="F1963" s="24">
        <v>3452</v>
      </c>
      <c r="G1963" s="24"/>
      <c r="H1963" s="24"/>
      <c r="I1963" s="26" t="s">
        <v>1029</v>
      </c>
      <c r="J1963" s="26" t="s">
        <v>1029</v>
      </c>
      <c r="K1963" s="34" t="s">
        <v>1099</v>
      </c>
    </row>
    <row r="1964" spans="1:11" ht="15.75" thickBot="1" x14ac:dyDescent="0.3">
      <c r="A1964" s="32" t="s">
        <v>851</v>
      </c>
      <c r="B1964" s="24" t="s">
        <v>325</v>
      </c>
      <c r="C1964" s="26" t="s">
        <v>1029</v>
      </c>
      <c r="D1964" s="26">
        <v>3</v>
      </c>
      <c r="E1964" s="17" t="s">
        <v>2832</v>
      </c>
      <c r="F1964" s="24">
        <v>3331</v>
      </c>
      <c r="G1964" s="24"/>
      <c r="H1964" s="24"/>
      <c r="I1964" s="26" t="s">
        <v>1029</v>
      </c>
      <c r="J1964" s="26" t="s">
        <v>1029</v>
      </c>
      <c r="K1964" s="34" t="s">
        <v>1099</v>
      </c>
    </row>
    <row r="1965" spans="1:11" ht="15.75" thickBot="1" x14ac:dyDescent="0.3">
      <c r="A1965" s="32" t="s">
        <v>851</v>
      </c>
      <c r="B1965" s="24" t="s">
        <v>325</v>
      </c>
      <c r="C1965" s="26" t="s">
        <v>1029</v>
      </c>
      <c r="D1965" s="26">
        <v>3</v>
      </c>
      <c r="E1965" s="17" t="s">
        <v>2068</v>
      </c>
      <c r="F1965" s="24">
        <v>3351</v>
      </c>
      <c r="G1965" s="24"/>
      <c r="H1965" s="24"/>
      <c r="I1965" s="26" t="s">
        <v>1029</v>
      </c>
      <c r="J1965" s="26" t="s">
        <v>1029</v>
      </c>
      <c r="K1965" s="34" t="s">
        <v>1099</v>
      </c>
    </row>
    <row r="1966" spans="1:11" ht="15.75" thickBot="1" x14ac:dyDescent="0.3">
      <c r="A1966" s="32" t="s">
        <v>851</v>
      </c>
      <c r="B1966" s="24" t="s">
        <v>325</v>
      </c>
      <c r="C1966" s="26" t="s">
        <v>1029</v>
      </c>
      <c r="D1966" s="26">
        <v>3</v>
      </c>
      <c r="E1966" s="17" t="s">
        <v>2605</v>
      </c>
      <c r="F1966" s="24">
        <v>3277</v>
      </c>
      <c r="G1966" s="24"/>
      <c r="H1966" s="24"/>
      <c r="I1966" s="26" t="s">
        <v>1029</v>
      </c>
      <c r="J1966" s="26" t="s">
        <v>1029</v>
      </c>
      <c r="K1966" s="34" t="s">
        <v>1099</v>
      </c>
    </row>
    <row r="1967" spans="1:11" ht="15.75" thickBot="1" x14ac:dyDescent="0.3">
      <c r="A1967" s="32" t="s">
        <v>851</v>
      </c>
      <c r="B1967" s="24" t="s">
        <v>325</v>
      </c>
      <c r="C1967" s="26" t="s">
        <v>1029</v>
      </c>
      <c r="D1967" s="26">
        <v>3</v>
      </c>
      <c r="E1967" s="17" t="s">
        <v>934</v>
      </c>
      <c r="F1967" s="24">
        <v>3474</v>
      </c>
      <c r="G1967" s="24"/>
      <c r="H1967" s="24"/>
      <c r="I1967" s="26" t="s">
        <v>1029</v>
      </c>
      <c r="J1967" s="26" t="s">
        <v>1029</v>
      </c>
      <c r="K1967" s="34" t="s">
        <v>1099</v>
      </c>
    </row>
    <row r="1968" spans="1:11" ht="15.75" thickBot="1" x14ac:dyDescent="0.3">
      <c r="A1968" s="32" t="s">
        <v>851</v>
      </c>
      <c r="B1968" s="24" t="s">
        <v>325</v>
      </c>
      <c r="C1968" s="26" t="s">
        <v>1029</v>
      </c>
      <c r="D1968" s="26">
        <v>3</v>
      </c>
      <c r="E1968" s="17" t="s">
        <v>2408</v>
      </c>
      <c r="F1968" s="24">
        <v>3330</v>
      </c>
      <c r="G1968" s="24"/>
      <c r="H1968" s="24"/>
      <c r="I1968" s="26" t="s">
        <v>1029</v>
      </c>
      <c r="J1968" s="26" t="s">
        <v>1029</v>
      </c>
      <c r="K1968" s="34" t="s">
        <v>1099</v>
      </c>
    </row>
    <row r="1969" spans="1:11" ht="15.75" thickBot="1" x14ac:dyDescent="0.3">
      <c r="A1969" s="32" t="s">
        <v>851</v>
      </c>
      <c r="B1969" s="24" t="s">
        <v>325</v>
      </c>
      <c r="C1969" s="26" t="s">
        <v>1029</v>
      </c>
      <c r="D1969" s="26">
        <v>3</v>
      </c>
      <c r="E1969" s="17" t="s">
        <v>2833</v>
      </c>
      <c r="F1969" s="24">
        <v>3435</v>
      </c>
      <c r="G1969" s="24"/>
      <c r="H1969" s="24"/>
      <c r="I1969" s="26" t="s">
        <v>1029</v>
      </c>
      <c r="J1969" s="26" t="s">
        <v>1029</v>
      </c>
      <c r="K1969" s="34" t="s">
        <v>1099</v>
      </c>
    </row>
    <row r="1970" spans="1:11" ht="15.75" thickBot="1" x14ac:dyDescent="0.3">
      <c r="A1970" s="32" t="s">
        <v>851</v>
      </c>
      <c r="B1970" s="24" t="s">
        <v>325</v>
      </c>
      <c r="C1970" s="26" t="s">
        <v>1029</v>
      </c>
      <c r="D1970" s="26">
        <v>3</v>
      </c>
      <c r="E1970" s="17" t="s">
        <v>1919</v>
      </c>
      <c r="F1970" s="24">
        <v>3517</v>
      </c>
      <c r="G1970" s="24"/>
      <c r="H1970" s="24"/>
      <c r="I1970" s="26" t="s">
        <v>1029</v>
      </c>
      <c r="J1970" s="26" t="s">
        <v>1029</v>
      </c>
      <c r="K1970" s="34" t="s">
        <v>1099</v>
      </c>
    </row>
    <row r="1971" spans="1:11" ht="15.75" thickBot="1" x14ac:dyDescent="0.3">
      <c r="A1971" s="32" t="s">
        <v>851</v>
      </c>
      <c r="B1971" s="24" t="s">
        <v>325</v>
      </c>
      <c r="C1971" s="26" t="s">
        <v>1029</v>
      </c>
      <c r="D1971" s="26">
        <v>3</v>
      </c>
      <c r="E1971" s="17" t="s">
        <v>2834</v>
      </c>
      <c r="F1971" s="24">
        <v>6393</v>
      </c>
      <c r="G1971" s="24"/>
      <c r="H1971" s="24"/>
      <c r="I1971" s="26" t="s">
        <v>1029</v>
      </c>
      <c r="J1971" s="26" t="s">
        <v>1029</v>
      </c>
      <c r="K1971" s="34" t="s">
        <v>1099</v>
      </c>
    </row>
    <row r="1972" spans="1:11" ht="15.75" thickBot="1" x14ac:dyDescent="0.3">
      <c r="A1972" s="32" t="s">
        <v>851</v>
      </c>
      <c r="B1972" s="24" t="s">
        <v>325</v>
      </c>
      <c r="C1972" s="26" t="s">
        <v>1029</v>
      </c>
      <c r="D1972" s="26">
        <v>3</v>
      </c>
      <c r="E1972" s="17" t="s">
        <v>2835</v>
      </c>
      <c r="F1972" s="24">
        <v>5866</v>
      </c>
      <c r="G1972" s="24"/>
      <c r="H1972" s="24"/>
      <c r="I1972" s="26" t="s">
        <v>1029</v>
      </c>
      <c r="J1972" s="26" t="s">
        <v>1029</v>
      </c>
      <c r="K1972" s="34" t="s">
        <v>1099</v>
      </c>
    </row>
    <row r="1973" spans="1:11" ht="15.75" thickBot="1" x14ac:dyDescent="0.3">
      <c r="A1973" s="32" t="s">
        <v>851</v>
      </c>
      <c r="B1973" s="24" t="s">
        <v>325</v>
      </c>
      <c r="C1973" s="26" t="s">
        <v>1029</v>
      </c>
      <c r="D1973" s="26">
        <v>3</v>
      </c>
      <c r="E1973" s="17" t="s">
        <v>2836</v>
      </c>
      <c r="F1973" s="24">
        <v>3291</v>
      </c>
      <c r="G1973" s="24"/>
      <c r="H1973" s="24"/>
      <c r="I1973" s="26" t="s">
        <v>1029</v>
      </c>
      <c r="J1973" s="26" t="s">
        <v>1029</v>
      </c>
      <c r="K1973" s="34" t="s">
        <v>1099</v>
      </c>
    </row>
    <row r="1974" spans="1:11" ht="15.75" thickBot="1" x14ac:dyDescent="0.3">
      <c r="A1974" s="32" t="s">
        <v>851</v>
      </c>
      <c r="B1974" s="24" t="s">
        <v>325</v>
      </c>
      <c r="C1974" s="26" t="s">
        <v>1029</v>
      </c>
      <c r="D1974" s="26">
        <v>3</v>
      </c>
      <c r="E1974" s="17" t="s">
        <v>2837</v>
      </c>
      <c r="F1974" s="24">
        <v>3460</v>
      </c>
      <c r="G1974" s="24"/>
      <c r="H1974" s="24"/>
      <c r="I1974" s="26" t="s">
        <v>1029</v>
      </c>
      <c r="J1974" s="26" t="s">
        <v>1029</v>
      </c>
      <c r="K1974" s="34" t="s">
        <v>1099</v>
      </c>
    </row>
    <row r="1975" spans="1:11" ht="15.75" thickBot="1" x14ac:dyDescent="0.3">
      <c r="A1975" s="32" t="s">
        <v>851</v>
      </c>
      <c r="B1975" s="24" t="s">
        <v>325</v>
      </c>
      <c r="C1975" s="26" t="s">
        <v>1029</v>
      </c>
      <c r="D1975" s="26">
        <v>3</v>
      </c>
      <c r="E1975" s="17" t="s">
        <v>2838</v>
      </c>
      <c r="F1975" s="24">
        <v>3383</v>
      </c>
      <c r="G1975" s="24"/>
      <c r="H1975" s="24"/>
      <c r="I1975" s="26" t="s">
        <v>1029</v>
      </c>
      <c r="J1975" s="26" t="s">
        <v>1029</v>
      </c>
      <c r="K1975" s="34" t="s">
        <v>1099</v>
      </c>
    </row>
    <row r="1976" spans="1:11" ht="15.75" thickBot="1" x14ac:dyDescent="0.3">
      <c r="A1976" s="32" t="s">
        <v>851</v>
      </c>
      <c r="B1976" s="24" t="s">
        <v>325</v>
      </c>
      <c r="C1976" s="26" t="s">
        <v>1029</v>
      </c>
      <c r="D1976" s="26">
        <v>3</v>
      </c>
      <c r="E1976" s="17" t="s">
        <v>2839</v>
      </c>
      <c r="F1976" s="24">
        <v>3300</v>
      </c>
      <c r="G1976" s="24"/>
      <c r="H1976" s="24"/>
      <c r="I1976" s="26" t="s">
        <v>1029</v>
      </c>
      <c r="J1976" s="26" t="s">
        <v>1029</v>
      </c>
      <c r="K1976" s="34" t="s">
        <v>1099</v>
      </c>
    </row>
    <row r="1977" spans="1:11" ht="15.75" thickBot="1" x14ac:dyDescent="0.3">
      <c r="A1977" s="32" t="s">
        <v>851</v>
      </c>
      <c r="B1977" s="24" t="s">
        <v>325</v>
      </c>
      <c r="C1977" s="26" t="s">
        <v>1029</v>
      </c>
      <c r="D1977" s="26">
        <v>3</v>
      </c>
      <c r="E1977" s="17" t="s">
        <v>2840</v>
      </c>
      <c r="F1977" s="24">
        <v>3335</v>
      </c>
      <c r="G1977" s="24"/>
      <c r="H1977" s="24"/>
      <c r="I1977" s="26" t="s">
        <v>1029</v>
      </c>
      <c r="J1977" s="26" t="s">
        <v>1029</v>
      </c>
      <c r="K1977" s="34" t="s">
        <v>1099</v>
      </c>
    </row>
    <row r="1978" spans="1:11" ht="15.75" thickBot="1" x14ac:dyDescent="0.3">
      <c r="A1978" s="32" t="s">
        <v>851</v>
      </c>
      <c r="B1978" s="24" t="s">
        <v>325</v>
      </c>
      <c r="C1978" s="26" t="s">
        <v>1029</v>
      </c>
      <c r="D1978" s="26">
        <v>3</v>
      </c>
      <c r="E1978" s="17" t="s">
        <v>1411</v>
      </c>
      <c r="F1978" s="24">
        <v>3479</v>
      </c>
      <c r="G1978" s="24"/>
      <c r="H1978" s="24"/>
      <c r="I1978" s="26" t="s">
        <v>1029</v>
      </c>
      <c r="J1978" s="26" t="s">
        <v>1029</v>
      </c>
      <c r="K1978" s="34" t="s">
        <v>1099</v>
      </c>
    </row>
    <row r="1979" spans="1:11" ht="15.75" thickBot="1" x14ac:dyDescent="0.3">
      <c r="A1979" s="32" t="s">
        <v>851</v>
      </c>
      <c r="B1979" s="24" t="s">
        <v>325</v>
      </c>
      <c r="C1979" s="26" t="s">
        <v>1029</v>
      </c>
      <c r="D1979" s="26">
        <v>3</v>
      </c>
      <c r="E1979" s="17" t="s">
        <v>2841</v>
      </c>
      <c r="F1979" s="24">
        <v>3521</v>
      </c>
      <c r="G1979" s="24"/>
      <c r="H1979" s="24"/>
      <c r="I1979" s="26" t="s">
        <v>1029</v>
      </c>
      <c r="J1979" s="26" t="s">
        <v>1029</v>
      </c>
      <c r="K1979" s="34" t="s">
        <v>1099</v>
      </c>
    </row>
    <row r="1980" spans="1:11" ht="15.75" thickBot="1" x14ac:dyDescent="0.3">
      <c r="A1980" s="32" t="s">
        <v>851</v>
      </c>
      <c r="B1980" s="24" t="s">
        <v>325</v>
      </c>
      <c r="C1980" s="26" t="s">
        <v>1029</v>
      </c>
      <c r="D1980" s="26">
        <v>3</v>
      </c>
      <c r="E1980" s="17" t="s">
        <v>2842</v>
      </c>
      <c r="F1980" s="24">
        <v>3386</v>
      </c>
      <c r="G1980" s="24"/>
      <c r="H1980" s="24"/>
      <c r="I1980" s="26" t="s">
        <v>1029</v>
      </c>
      <c r="J1980" s="26" t="s">
        <v>1029</v>
      </c>
      <c r="K1980" s="34" t="s">
        <v>1099</v>
      </c>
    </row>
    <row r="1981" spans="1:11" ht="15.75" thickBot="1" x14ac:dyDescent="0.3">
      <c r="A1981" s="32" t="s">
        <v>851</v>
      </c>
      <c r="B1981" s="24" t="s">
        <v>325</v>
      </c>
      <c r="C1981" s="26" t="s">
        <v>1029</v>
      </c>
      <c r="D1981" s="26">
        <v>3</v>
      </c>
      <c r="E1981" s="17" t="s">
        <v>2843</v>
      </c>
      <c r="F1981" s="24">
        <v>3267</v>
      </c>
      <c r="G1981" s="24"/>
      <c r="H1981" s="24"/>
      <c r="I1981" s="26" t="s">
        <v>1029</v>
      </c>
      <c r="J1981" s="26" t="s">
        <v>1029</v>
      </c>
      <c r="K1981" s="34" t="s">
        <v>1099</v>
      </c>
    </row>
    <row r="1982" spans="1:11" ht="15.75" thickBot="1" x14ac:dyDescent="0.3">
      <c r="A1982" s="32" t="s">
        <v>851</v>
      </c>
      <c r="B1982" s="24" t="s">
        <v>325</v>
      </c>
      <c r="C1982" s="26" t="s">
        <v>1029</v>
      </c>
      <c r="D1982" s="26">
        <v>3</v>
      </c>
      <c r="E1982" s="17" t="s">
        <v>2844</v>
      </c>
      <c r="F1982" s="24">
        <v>3513</v>
      </c>
      <c r="G1982" s="24"/>
      <c r="H1982" s="24"/>
      <c r="I1982" s="26" t="s">
        <v>1029</v>
      </c>
      <c r="J1982" s="26" t="s">
        <v>1029</v>
      </c>
      <c r="K1982" s="34" t="s">
        <v>1099</v>
      </c>
    </row>
    <row r="1983" spans="1:11" ht="15.75" thickBot="1" x14ac:dyDescent="0.3">
      <c r="A1983" s="32" t="s">
        <v>851</v>
      </c>
      <c r="B1983" s="24" t="s">
        <v>325</v>
      </c>
      <c r="C1983" s="26" t="s">
        <v>1029</v>
      </c>
      <c r="D1983" s="26">
        <v>4</v>
      </c>
      <c r="E1983" s="17" t="s">
        <v>2845</v>
      </c>
      <c r="F1983" s="24">
        <v>3301</v>
      </c>
      <c r="G1983" s="24"/>
      <c r="H1983" s="24"/>
      <c r="I1983" s="26" t="s">
        <v>1029</v>
      </c>
      <c r="J1983" s="26" t="s">
        <v>1123</v>
      </c>
      <c r="K1983" s="34" t="s">
        <v>1124</v>
      </c>
    </row>
    <row r="1984" spans="1:11" ht="15.75" thickBot="1" x14ac:dyDescent="0.3">
      <c r="A1984" s="32" t="s">
        <v>851</v>
      </c>
      <c r="B1984" s="24" t="s">
        <v>325</v>
      </c>
      <c r="C1984" s="26" t="s">
        <v>1029</v>
      </c>
      <c r="D1984" s="26">
        <v>4</v>
      </c>
      <c r="E1984" s="17" t="s">
        <v>872</v>
      </c>
      <c r="F1984" s="24">
        <v>3309</v>
      </c>
      <c r="G1984" s="24"/>
      <c r="H1984" s="24"/>
      <c r="I1984" s="26" t="s">
        <v>1029</v>
      </c>
      <c r="J1984" s="26" t="s">
        <v>1123</v>
      </c>
      <c r="K1984" s="34" t="s">
        <v>1123</v>
      </c>
    </row>
    <row r="1985" spans="1:11" ht="15.75" thickBot="1" x14ac:dyDescent="0.3">
      <c r="A1985" s="32" t="s">
        <v>851</v>
      </c>
      <c r="B1985" s="24" t="s">
        <v>325</v>
      </c>
      <c r="C1985" s="26" t="s">
        <v>1029</v>
      </c>
      <c r="D1985" s="26">
        <v>4</v>
      </c>
      <c r="E1985" s="17" t="s">
        <v>2846</v>
      </c>
      <c r="F1985" s="24">
        <v>3342</v>
      </c>
      <c r="G1985" s="24"/>
      <c r="H1985" s="24"/>
      <c r="I1985" s="26" t="s">
        <v>1029</v>
      </c>
      <c r="J1985" s="26" t="s">
        <v>1123</v>
      </c>
      <c r="K1985" s="34" t="s">
        <v>1124</v>
      </c>
    </row>
    <row r="1986" spans="1:11" ht="15.75" thickBot="1" x14ac:dyDescent="0.3">
      <c r="A1986" s="32" t="s">
        <v>851</v>
      </c>
      <c r="B1986" s="24" t="s">
        <v>325</v>
      </c>
      <c r="C1986" s="26" t="s">
        <v>1029</v>
      </c>
      <c r="D1986" s="26">
        <v>4</v>
      </c>
      <c r="E1986" s="17" t="s">
        <v>2847</v>
      </c>
      <c r="F1986" s="24">
        <v>3363</v>
      </c>
      <c r="G1986" s="24"/>
      <c r="H1986" s="24"/>
      <c r="I1986" s="26" t="s">
        <v>1029</v>
      </c>
      <c r="J1986" s="26" t="s">
        <v>1123</v>
      </c>
      <c r="K1986" s="34" t="s">
        <v>1124</v>
      </c>
    </row>
    <row r="1987" spans="1:11" ht="15.75" thickBot="1" x14ac:dyDescent="0.3">
      <c r="A1987" s="32" t="s">
        <v>851</v>
      </c>
      <c r="B1987" s="24" t="s">
        <v>325</v>
      </c>
      <c r="C1987" s="26" t="s">
        <v>1029</v>
      </c>
      <c r="D1987" s="26">
        <v>4</v>
      </c>
      <c r="E1987" s="17" t="s">
        <v>2848</v>
      </c>
      <c r="F1987" s="24">
        <v>5326</v>
      </c>
      <c r="G1987" s="24"/>
      <c r="H1987" s="24"/>
      <c r="I1987" s="26" t="s">
        <v>1029</v>
      </c>
      <c r="J1987" s="26" t="s">
        <v>1118</v>
      </c>
      <c r="K1987" s="34" t="s">
        <v>1132</v>
      </c>
    </row>
    <row r="1988" spans="1:11" ht="15.75" thickBot="1" x14ac:dyDescent="0.3">
      <c r="A1988" s="32" t="s">
        <v>851</v>
      </c>
      <c r="B1988" s="24" t="s">
        <v>325</v>
      </c>
      <c r="C1988" s="26" t="s">
        <v>1029</v>
      </c>
      <c r="D1988" s="26">
        <v>4</v>
      </c>
      <c r="E1988" s="17" t="s">
        <v>1851</v>
      </c>
      <c r="F1988" s="24">
        <v>3463</v>
      </c>
      <c r="G1988" s="24"/>
      <c r="H1988" s="24"/>
      <c r="I1988" s="26" t="s">
        <v>1029</v>
      </c>
      <c r="J1988" s="26" t="s">
        <v>1123</v>
      </c>
      <c r="K1988" s="34" t="s">
        <v>1124</v>
      </c>
    </row>
    <row r="1989" spans="1:11" ht="15.75" thickBot="1" x14ac:dyDescent="0.3">
      <c r="A1989" s="32" t="s">
        <v>851</v>
      </c>
      <c r="B1989" s="24" t="s">
        <v>325</v>
      </c>
      <c r="C1989" s="26" t="s">
        <v>1029</v>
      </c>
      <c r="D1989" s="26">
        <v>4</v>
      </c>
      <c r="E1989" s="17" t="s">
        <v>2503</v>
      </c>
      <c r="F1989" s="24">
        <v>3483</v>
      </c>
      <c r="G1989" s="24"/>
      <c r="H1989" s="24"/>
      <c r="I1989" s="26" t="s">
        <v>1029</v>
      </c>
      <c r="J1989" s="26" t="s">
        <v>1123</v>
      </c>
      <c r="K1989" s="34" t="s">
        <v>1124</v>
      </c>
    </row>
    <row r="1990" spans="1:11" ht="15.75" thickBot="1" x14ac:dyDescent="0.3">
      <c r="A1990" s="32" t="s">
        <v>851</v>
      </c>
      <c r="B1990" s="24" t="s">
        <v>325</v>
      </c>
      <c r="C1990" s="26" t="s">
        <v>1029</v>
      </c>
      <c r="D1990" s="26">
        <v>4</v>
      </c>
      <c r="E1990" s="17" t="s">
        <v>2849</v>
      </c>
      <c r="F1990" s="24">
        <v>3507</v>
      </c>
      <c r="G1990" s="24"/>
      <c r="H1990" s="24"/>
      <c r="I1990" s="26" t="s">
        <v>1029</v>
      </c>
      <c r="J1990" s="26" t="s">
        <v>1123</v>
      </c>
      <c r="K1990" s="34" t="s">
        <v>1124</v>
      </c>
    </row>
    <row r="1991" spans="1:11" ht="15.75" thickBot="1" x14ac:dyDescent="0.3">
      <c r="A1991" s="32" t="s">
        <v>851</v>
      </c>
      <c r="B1991" s="24" t="s">
        <v>325</v>
      </c>
      <c r="C1991" s="26" t="s">
        <v>1029</v>
      </c>
      <c r="D1991" s="26">
        <v>4</v>
      </c>
      <c r="E1991" s="17" t="s">
        <v>2850</v>
      </c>
      <c r="F1991" s="24">
        <v>3525</v>
      </c>
      <c r="G1991" s="24"/>
      <c r="H1991" s="24"/>
      <c r="I1991" s="26" t="s">
        <v>1029</v>
      </c>
      <c r="J1991" s="26" t="s">
        <v>1123</v>
      </c>
      <c r="K1991" s="34" t="s">
        <v>1124</v>
      </c>
    </row>
    <row r="1992" spans="1:11" ht="15.75" thickBot="1" x14ac:dyDescent="0.3">
      <c r="A1992" s="32" t="s">
        <v>851</v>
      </c>
      <c r="B1992" s="24" t="s">
        <v>325</v>
      </c>
      <c r="C1992" s="26" t="s">
        <v>1029</v>
      </c>
      <c r="D1992" s="26">
        <v>4</v>
      </c>
      <c r="E1992" s="17" t="s">
        <v>2851</v>
      </c>
      <c r="F1992" s="24">
        <v>3319</v>
      </c>
      <c r="G1992" s="24"/>
      <c r="H1992" s="24"/>
      <c r="I1992" s="26" t="s">
        <v>1029</v>
      </c>
      <c r="J1992" s="26" t="s">
        <v>1123</v>
      </c>
      <c r="K1992" s="34" t="s">
        <v>1123</v>
      </c>
    </row>
    <row r="1993" spans="1:11" ht="15.75" thickBot="1" x14ac:dyDescent="0.3">
      <c r="A1993" s="32" t="s">
        <v>851</v>
      </c>
      <c r="B1993" s="24" t="s">
        <v>325</v>
      </c>
      <c r="C1993" s="26" t="s">
        <v>1029</v>
      </c>
      <c r="D1993" s="26">
        <v>4</v>
      </c>
      <c r="E1993" s="17" t="s">
        <v>2852</v>
      </c>
      <c r="F1993" s="24">
        <v>3416</v>
      </c>
      <c r="G1993" s="24"/>
      <c r="H1993" s="24"/>
      <c r="I1993" s="26" t="s">
        <v>1029</v>
      </c>
      <c r="J1993" s="26" t="s">
        <v>1123</v>
      </c>
      <c r="K1993" s="34" t="s">
        <v>1123</v>
      </c>
    </row>
    <row r="1994" spans="1:11" ht="15.75" thickBot="1" x14ac:dyDescent="0.3">
      <c r="A1994" s="32" t="s">
        <v>851</v>
      </c>
      <c r="B1994" s="24" t="s">
        <v>325</v>
      </c>
      <c r="C1994" s="26" t="s">
        <v>1029</v>
      </c>
      <c r="D1994" s="26">
        <v>4</v>
      </c>
      <c r="E1994" s="17" t="s">
        <v>2526</v>
      </c>
      <c r="F1994" s="24">
        <v>3520</v>
      </c>
      <c r="G1994" s="24"/>
      <c r="H1994" s="24"/>
      <c r="I1994" s="26" t="s">
        <v>1029</v>
      </c>
      <c r="J1994" s="26" t="s">
        <v>1123</v>
      </c>
      <c r="K1994" s="34" t="s">
        <v>1124</v>
      </c>
    </row>
    <row r="1995" spans="1:11" ht="15.75" thickBot="1" x14ac:dyDescent="0.3">
      <c r="A1995" s="32" t="s">
        <v>851</v>
      </c>
      <c r="B1995" s="24" t="s">
        <v>325</v>
      </c>
      <c r="C1995" s="26" t="s">
        <v>1029</v>
      </c>
      <c r="D1995" s="26">
        <v>4</v>
      </c>
      <c r="E1995" s="17" t="s">
        <v>2853</v>
      </c>
      <c r="F1995" s="24">
        <v>3482</v>
      </c>
      <c r="G1995" s="24"/>
      <c r="H1995" s="24"/>
      <c r="I1995" s="26" t="s">
        <v>1029</v>
      </c>
      <c r="J1995" s="26" t="s">
        <v>1123</v>
      </c>
      <c r="K1995" s="34" t="s">
        <v>1124</v>
      </c>
    </row>
    <row r="1996" spans="1:11" ht="15.75" thickBot="1" x14ac:dyDescent="0.3">
      <c r="A1996" s="32" t="s">
        <v>851</v>
      </c>
      <c r="B1996" s="24" t="s">
        <v>325</v>
      </c>
      <c r="C1996" s="26" t="s">
        <v>1029</v>
      </c>
      <c r="D1996" s="26">
        <v>4</v>
      </c>
      <c r="E1996" s="17" t="s">
        <v>2854</v>
      </c>
      <c r="F1996" s="24">
        <v>3310</v>
      </c>
      <c r="G1996" s="24"/>
      <c r="H1996" s="24"/>
      <c r="I1996" s="26" t="s">
        <v>1029</v>
      </c>
      <c r="J1996" s="26" t="s">
        <v>1123</v>
      </c>
      <c r="K1996" s="34" t="s">
        <v>1124</v>
      </c>
    </row>
    <row r="1997" spans="1:11" ht="15.75" thickBot="1" x14ac:dyDescent="0.3">
      <c r="A1997" s="32" t="s">
        <v>851</v>
      </c>
      <c r="B1997" s="24" t="s">
        <v>325</v>
      </c>
      <c r="C1997" s="26" t="s">
        <v>1029</v>
      </c>
      <c r="D1997" s="26">
        <v>4</v>
      </c>
      <c r="E1997" s="17" t="s">
        <v>2855</v>
      </c>
      <c r="F1997" s="24">
        <v>3453</v>
      </c>
      <c r="G1997" s="24"/>
      <c r="H1997" s="24"/>
      <c r="I1997" s="26" t="s">
        <v>1029</v>
      </c>
      <c r="J1997" s="26" t="s">
        <v>1123</v>
      </c>
      <c r="K1997" s="34" t="s">
        <v>1123</v>
      </c>
    </row>
    <row r="1998" spans="1:11" ht="15.75" thickBot="1" x14ac:dyDescent="0.3">
      <c r="A1998" s="32" t="s">
        <v>851</v>
      </c>
      <c r="B1998" s="24" t="s">
        <v>325</v>
      </c>
      <c r="C1998" s="26" t="s">
        <v>1029</v>
      </c>
      <c r="D1998" s="26">
        <v>4</v>
      </c>
      <c r="E1998" s="17" t="s">
        <v>2856</v>
      </c>
      <c r="F1998" s="24">
        <v>3365</v>
      </c>
      <c r="G1998" s="24"/>
      <c r="H1998" s="24"/>
      <c r="I1998" s="26" t="s">
        <v>1029</v>
      </c>
      <c r="J1998" s="26" t="s">
        <v>1123</v>
      </c>
      <c r="K1998" s="34" t="s">
        <v>1124</v>
      </c>
    </row>
    <row r="1999" spans="1:11" ht="15.75" thickBot="1" x14ac:dyDescent="0.3">
      <c r="A1999" s="32" t="s">
        <v>851</v>
      </c>
      <c r="B1999" s="24" t="s">
        <v>325</v>
      </c>
      <c r="C1999" s="26" t="s">
        <v>1029</v>
      </c>
      <c r="D1999" s="26">
        <v>4</v>
      </c>
      <c r="E1999" s="17" t="s">
        <v>2857</v>
      </c>
      <c r="F1999" s="24">
        <v>3382</v>
      </c>
      <c r="G1999" s="24"/>
      <c r="H1999" s="24"/>
      <c r="I1999" s="26" t="s">
        <v>1029</v>
      </c>
      <c r="J1999" s="26" t="s">
        <v>1123</v>
      </c>
      <c r="K1999" s="34" t="s">
        <v>1124</v>
      </c>
    </row>
    <row r="2000" spans="1:11" ht="15.75" thickBot="1" x14ac:dyDescent="0.3">
      <c r="A2000" s="32" t="s">
        <v>851</v>
      </c>
      <c r="B2000" s="24" t="s">
        <v>325</v>
      </c>
      <c r="C2000" s="26" t="s">
        <v>1029</v>
      </c>
      <c r="D2000" s="26">
        <v>4</v>
      </c>
      <c r="E2000" s="17" t="s">
        <v>2858</v>
      </c>
      <c r="F2000" s="24">
        <v>3355</v>
      </c>
      <c r="G2000" s="24"/>
      <c r="H2000" s="24"/>
      <c r="I2000" s="26" t="s">
        <v>1029</v>
      </c>
      <c r="J2000" s="26" t="s">
        <v>1123</v>
      </c>
      <c r="K2000" s="34" t="s">
        <v>1124</v>
      </c>
    </row>
    <row r="2001" spans="1:11" ht="15.75" thickBot="1" x14ac:dyDescent="0.3">
      <c r="A2001" s="32" t="s">
        <v>851</v>
      </c>
      <c r="B2001" s="24" t="s">
        <v>325</v>
      </c>
      <c r="C2001" s="26" t="s">
        <v>1029</v>
      </c>
      <c r="D2001" s="26">
        <v>4</v>
      </c>
      <c r="E2001" s="17" t="s">
        <v>1596</v>
      </c>
      <c r="F2001" s="24">
        <v>3299</v>
      </c>
      <c r="G2001" s="24"/>
      <c r="H2001" s="24"/>
      <c r="I2001" s="26" t="s">
        <v>1029</v>
      </c>
      <c r="J2001" s="26" t="s">
        <v>1123</v>
      </c>
      <c r="K2001" s="34" t="s">
        <v>1124</v>
      </c>
    </row>
    <row r="2002" spans="1:11" ht="15.75" thickBot="1" x14ac:dyDescent="0.3">
      <c r="A2002" s="32" t="s">
        <v>851</v>
      </c>
      <c r="B2002" s="24" t="s">
        <v>325</v>
      </c>
      <c r="C2002" s="26" t="s">
        <v>1029</v>
      </c>
      <c r="D2002" s="26">
        <v>4</v>
      </c>
      <c r="E2002" s="17" t="s">
        <v>2859</v>
      </c>
      <c r="F2002" s="24">
        <v>3298</v>
      </c>
      <c r="G2002" s="24"/>
      <c r="H2002" s="24"/>
      <c r="I2002" s="26" t="s">
        <v>1029</v>
      </c>
      <c r="J2002" s="26" t="s">
        <v>1123</v>
      </c>
      <c r="K2002" s="34" t="s">
        <v>1123</v>
      </c>
    </row>
    <row r="2003" spans="1:11" ht="15.75" thickBot="1" x14ac:dyDescent="0.3">
      <c r="A2003" s="32" t="s">
        <v>851</v>
      </c>
      <c r="B2003" s="24" t="s">
        <v>325</v>
      </c>
      <c r="C2003" s="26" t="s">
        <v>1029</v>
      </c>
      <c r="D2003" s="26">
        <v>4</v>
      </c>
      <c r="E2003" s="17" t="s">
        <v>2860</v>
      </c>
      <c r="F2003" s="24">
        <v>3280</v>
      </c>
      <c r="G2003" s="24"/>
      <c r="H2003" s="24"/>
      <c r="I2003" s="26" t="s">
        <v>1029</v>
      </c>
      <c r="J2003" s="26" t="s">
        <v>1123</v>
      </c>
      <c r="K2003" s="34" t="s">
        <v>1124</v>
      </c>
    </row>
    <row r="2004" spans="1:11" ht="15.75" thickBot="1" x14ac:dyDescent="0.3">
      <c r="A2004" s="32" t="s">
        <v>851</v>
      </c>
      <c r="B2004" s="24" t="s">
        <v>325</v>
      </c>
      <c r="C2004" s="26" t="s">
        <v>1029</v>
      </c>
      <c r="D2004" s="26">
        <v>4</v>
      </c>
      <c r="E2004" s="17" t="s">
        <v>2861</v>
      </c>
      <c r="F2004" s="24">
        <v>3515</v>
      </c>
      <c r="G2004" s="24"/>
      <c r="H2004" s="24"/>
      <c r="I2004" s="26" t="s">
        <v>1029</v>
      </c>
      <c r="J2004" s="26" t="s">
        <v>1118</v>
      </c>
      <c r="K2004" s="34" t="s">
        <v>1132</v>
      </c>
    </row>
    <row r="2005" spans="1:11" ht="15.75" thickBot="1" x14ac:dyDescent="0.3">
      <c r="A2005" s="32" t="s">
        <v>851</v>
      </c>
      <c r="B2005" s="24" t="s">
        <v>325</v>
      </c>
      <c r="C2005" s="26" t="s">
        <v>1029</v>
      </c>
      <c r="D2005" s="26">
        <v>4</v>
      </c>
      <c r="E2005" s="17" t="s">
        <v>2862</v>
      </c>
      <c r="F2005" s="24">
        <v>3441</v>
      </c>
      <c r="G2005" s="24"/>
      <c r="H2005" s="24"/>
      <c r="I2005" s="26" t="s">
        <v>1029</v>
      </c>
      <c r="J2005" s="26" t="s">
        <v>1123</v>
      </c>
      <c r="K2005" s="34" t="s">
        <v>1124</v>
      </c>
    </row>
    <row r="2006" spans="1:11" ht="15.75" thickBot="1" x14ac:dyDescent="0.3">
      <c r="A2006" s="32" t="s">
        <v>851</v>
      </c>
      <c r="B2006" s="24" t="s">
        <v>325</v>
      </c>
      <c r="C2006" s="26" t="s">
        <v>1029</v>
      </c>
      <c r="D2006" s="26">
        <v>5</v>
      </c>
      <c r="E2006" s="17" t="s">
        <v>2863</v>
      </c>
      <c r="F2006" s="24">
        <v>3306</v>
      </c>
      <c r="G2006" s="24"/>
      <c r="H2006" s="24"/>
      <c r="I2006" s="26" t="s">
        <v>1029</v>
      </c>
      <c r="J2006" s="26" t="s">
        <v>1123</v>
      </c>
      <c r="K2006" s="34" t="s">
        <v>2864</v>
      </c>
    </row>
    <row r="2007" spans="1:11" ht="15.75" thickBot="1" x14ac:dyDescent="0.3">
      <c r="A2007" s="32" t="s">
        <v>851</v>
      </c>
      <c r="B2007" s="24" t="s">
        <v>325</v>
      </c>
      <c r="C2007" s="26" t="s">
        <v>1029</v>
      </c>
      <c r="D2007" s="26">
        <v>5</v>
      </c>
      <c r="E2007" s="17" t="s">
        <v>2865</v>
      </c>
      <c r="F2007" s="24">
        <v>3433</v>
      </c>
      <c r="G2007" s="24"/>
      <c r="H2007" s="24"/>
      <c r="I2007" s="26" t="s">
        <v>1029</v>
      </c>
      <c r="J2007" s="26" t="s">
        <v>1123</v>
      </c>
      <c r="K2007" s="34" t="s">
        <v>2864</v>
      </c>
    </row>
    <row r="2008" spans="1:11" ht="15.75" thickBot="1" x14ac:dyDescent="0.3">
      <c r="A2008" s="32" t="s">
        <v>851</v>
      </c>
      <c r="B2008" s="24" t="s">
        <v>325</v>
      </c>
      <c r="C2008" s="26" t="s">
        <v>1029</v>
      </c>
      <c r="D2008" s="26">
        <v>5</v>
      </c>
      <c r="E2008" s="17" t="s">
        <v>2866</v>
      </c>
      <c r="F2008" s="24">
        <v>3333</v>
      </c>
      <c r="G2008" s="24"/>
      <c r="H2008" s="24"/>
      <c r="I2008" s="26" t="s">
        <v>1029</v>
      </c>
      <c r="J2008" s="26" t="s">
        <v>1123</v>
      </c>
      <c r="K2008" s="34" t="s">
        <v>1123</v>
      </c>
    </row>
    <row r="2009" spans="1:11" ht="15.75" thickBot="1" x14ac:dyDescent="0.3">
      <c r="A2009" s="32" t="s">
        <v>851</v>
      </c>
      <c r="B2009" s="24" t="s">
        <v>325</v>
      </c>
      <c r="C2009" s="26" t="s">
        <v>1029</v>
      </c>
      <c r="D2009" s="26">
        <v>5</v>
      </c>
      <c r="E2009" s="17" t="s">
        <v>2867</v>
      </c>
      <c r="F2009" s="24">
        <v>3339</v>
      </c>
      <c r="G2009" s="24"/>
      <c r="H2009" s="24"/>
      <c r="I2009" s="26" t="s">
        <v>1029</v>
      </c>
      <c r="J2009" s="26" t="s">
        <v>1123</v>
      </c>
      <c r="K2009" s="34" t="s">
        <v>2864</v>
      </c>
    </row>
    <row r="2010" spans="1:11" ht="15.75" thickBot="1" x14ac:dyDescent="0.3">
      <c r="A2010" s="32" t="s">
        <v>851</v>
      </c>
      <c r="B2010" s="24" t="s">
        <v>325</v>
      </c>
      <c r="C2010" s="26" t="s">
        <v>1029</v>
      </c>
      <c r="D2010" s="26">
        <v>5</v>
      </c>
      <c r="E2010" s="17" t="s">
        <v>2868</v>
      </c>
      <c r="F2010" s="24">
        <v>3323</v>
      </c>
      <c r="G2010" s="24"/>
      <c r="H2010" s="24"/>
      <c r="I2010" s="26" t="s">
        <v>1029</v>
      </c>
      <c r="J2010" s="26" t="s">
        <v>1123</v>
      </c>
      <c r="K2010" s="34" t="s">
        <v>2864</v>
      </c>
    </row>
    <row r="2011" spans="1:11" ht="15.75" thickBot="1" x14ac:dyDescent="0.3">
      <c r="A2011" s="32" t="s">
        <v>851</v>
      </c>
      <c r="B2011" s="24" t="s">
        <v>325</v>
      </c>
      <c r="C2011" s="26" t="s">
        <v>1029</v>
      </c>
      <c r="D2011" s="26">
        <v>5</v>
      </c>
      <c r="E2011" s="17" t="s">
        <v>913</v>
      </c>
      <c r="F2011" s="24">
        <v>3396</v>
      </c>
      <c r="G2011" s="24"/>
      <c r="H2011" s="24"/>
      <c r="I2011" s="26" t="s">
        <v>1029</v>
      </c>
      <c r="J2011" s="26" t="s">
        <v>1123</v>
      </c>
      <c r="K2011" s="34" t="s">
        <v>2864</v>
      </c>
    </row>
    <row r="2012" spans="1:11" ht="15.75" thickBot="1" x14ac:dyDescent="0.3">
      <c r="A2012" s="32" t="s">
        <v>851</v>
      </c>
      <c r="B2012" s="24" t="s">
        <v>325</v>
      </c>
      <c r="C2012" s="26" t="s">
        <v>1029</v>
      </c>
      <c r="D2012" s="26">
        <v>5</v>
      </c>
      <c r="E2012" s="17" t="s">
        <v>1473</v>
      </c>
      <c r="F2012" s="24">
        <v>3504</v>
      </c>
      <c r="G2012" s="24"/>
      <c r="H2012" s="24"/>
      <c r="I2012" s="26" t="s">
        <v>1029</v>
      </c>
      <c r="J2012" s="26" t="s">
        <v>1123</v>
      </c>
      <c r="K2012" s="34" t="s">
        <v>1123</v>
      </c>
    </row>
    <row r="2013" spans="1:11" ht="15.75" thickBot="1" x14ac:dyDescent="0.3">
      <c r="A2013" s="32" t="s">
        <v>851</v>
      </c>
      <c r="B2013" s="24" t="s">
        <v>325</v>
      </c>
      <c r="C2013" s="26" t="s">
        <v>1029</v>
      </c>
      <c r="D2013" s="26">
        <v>5</v>
      </c>
      <c r="E2013" s="17" t="s">
        <v>2869</v>
      </c>
      <c r="F2013" s="24">
        <v>3487</v>
      </c>
      <c r="G2013" s="24"/>
      <c r="H2013" s="24"/>
      <c r="I2013" s="26" t="s">
        <v>1029</v>
      </c>
      <c r="J2013" s="26" t="s">
        <v>1123</v>
      </c>
      <c r="K2013" s="34" t="s">
        <v>1123</v>
      </c>
    </row>
    <row r="2014" spans="1:11" ht="15.75" thickBot="1" x14ac:dyDescent="0.3">
      <c r="A2014" s="32" t="s">
        <v>851</v>
      </c>
      <c r="B2014" s="24" t="s">
        <v>325</v>
      </c>
      <c r="C2014" s="26" t="s">
        <v>1029</v>
      </c>
      <c r="D2014" s="26">
        <v>5</v>
      </c>
      <c r="E2014" s="17" t="s">
        <v>2155</v>
      </c>
      <c r="F2014" s="24">
        <v>3415</v>
      </c>
      <c r="G2014" s="24"/>
      <c r="H2014" s="24"/>
      <c r="I2014" s="26" t="s">
        <v>1029</v>
      </c>
      <c r="J2014" s="26" t="s">
        <v>1123</v>
      </c>
      <c r="K2014" s="34" t="s">
        <v>1123</v>
      </c>
    </row>
    <row r="2015" spans="1:11" ht="15.75" thickBot="1" x14ac:dyDescent="0.3">
      <c r="A2015" s="32" t="s">
        <v>851</v>
      </c>
      <c r="B2015" s="24" t="s">
        <v>325</v>
      </c>
      <c r="C2015" s="26" t="s">
        <v>1029</v>
      </c>
      <c r="D2015" s="26">
        <v>5</v>
      </c>
      <c r="E2015" s="17" t="s">
        <v>2870</v>
      </c>
      <c r="F2015" s="24">
        <v>3322</v>
      </c>
      <c r="G2015" s="24"/>
      <c r="H2015" s="24"/>
      <c r="I2015" s="26" t="s">
        <v>1029</v>
      </c>
      <c r="J2015" s="26" t="s">
        <v>1123</v>
      </c>
      <c r="K2015" s="34" t="s">
        <v>2864</v>
      </c>
    </row>
    <row r="2016" spans="1:11" ht="15.75" thickBot="1" x14ac:dyDescent="0.3">
      <c r="A2016" s="32" t="s">
        <v>851</v>
      </c>
      <c r="B2016" s="24" t="s">
        <v>325</v>
      </c>
      <c r="C2016" s="26" t="s">
        <v>1029</v>
      </c>
      <c r="D2016" s="26">
        <v>5</v>
      </c>
      <c r="E2016" s="17" t="s">
        <v>2871</v>
      </c>
      <c r="F2016" s="24">
        <v>3522</v>
      </c>
      <c r="G2016" s="24"/>
      <c r="H2016" s="24"/>
      <c r="I2016" s="26" t="s">
        <v>1029</v>
      </c>
      <c r="J2016" s="26" t="s">
        <v>1123</v>
      </c>
      <c r="K2016" s="34" t="s">
        <v>2864</v>
      </c>
    </row>
    <row r="2017" spans="1:11" ht="15.75" thickBot="1" x14ac:dyDescent="0.3">
      <c r="A2017" s="32" t="s">
        <v>851</v>
      </c>
      <c r="B2017" s="24" t="s">
        <v>325</v>
      </c>
      <c r="C2017" s="26" t="s">
        <v>1029</v>
      </c>
      <c r="D2017" s="26">
        <v>5</v>
      </c>
      <c r="E2017" s="17" t="s">
        <v>2872</v>
      </c>
      <c r="F2017" s="24">
        <v>3417</v>
      </c>
      <c r="G2017" s="24"/>
      <c r="H2017" s="24"/>
      <c r="I2017" s="26" t="s">
        <v>1029</v>
      </c>
      <c r="J2017" s="26" t="s">
        <v>1123</v>
      </c>
      <c r="K2017" s="34" t="s">
        <v>1123</v>
      </c>
    </row>
    <row r="2018" spans="1:11" ht="15.75" thickBot="1" x14ac:dyDescent="0.3">
      <c r="A2018" s="32" t="s">
        <v>851</v>
      </c>
      <c r="B2018" s="24" t="s">
        <v>325</v>
      </c>
      <c r="C2018" s="26" t="s">
        <v>1029</v>
      </c>
      <c r="D2018" s="26">
        <v>5</v>
      </c>
      <c r="E2018" s="17" t="s">
        <v>2872</v>
      </c>
      <c r="F2018" s="24">
        <v>4772</v>
      </c>
      <c r="G2018" s="24"/>
      <c r="H2018" s="24"/>
      <c r="I2018" s="26" t="s">
        <v>1029</v>
      </c>
      <c r="J2018" s="26" t="s">
        <v>1123</v>
      </c>
      <c r="K2018" s="34" t="s">
        <v>1123</v>
      </c>
    </row>
    <row r="2019" spans="1:11" ht="15.75" thickBot="1" x14ac:dyDescent="0.3">
      <c r="A2019" s="32" t="s">
        <v>851</v>
      </c>
      <c r="B2019" s="24" t="s">
        <v>325</v>
      </c>
      <c r="C2019" s="26" t="s">
        <v>1029</v>
      </c>
      <c r="D2019" s="26">
        <v>5</v>
      </c>
      <c r="E2019" s="17" t="s">
        <v>2873</v>
      </c>
      <c r="F2019" s="24">
        <v>3289</v>
      </c>
      <c r="G2019" s="24"/>
      <c r="H2019" s="24"/>
      <c r="I2019" s="26" t="s">
        <v>1029</v>
      </c>
      <c r="J2019" s="26" t="s">
        <v>1123</v>
      </c>
      <c r="K2019" s="34" t="s">
        <v>1123</v>
      </c>
    </row>
    <row r="2020" spans="1:11" ht="15.75" thickBot="1" x14ac:dyDescent="0.3">
      <c r="A2020" s="32" t="s">
        <v>851</v>
      </c>
      <c r="B2020" s="24" t="s">
        <v>325</v>
      </c>
      <c r="C2020" s="26" t="s">
        <v>1029</v>
      </c>
      <c r="D2020" s="26">
        <v>5</v>
      </c>
      <c r="E2020" s="17" t="s">
        <v>2874</v>
      </c>
      <c r="F2020" s="24">
        <v>3350</v>
      </c>
      <c r="G2020" s="24"/>
      <c r="H2020" s="24"/>
      <c r="I2020" s="26" t="s">
        <v>1029</v>
      </c>
      <c r="J2020" s="26" t="s">
        <v>1123</v>
      </c>
      <c r="K2020" s="34" t="s">
        <v>1123</v>
      </c>
    </row>
    <row r="2021" spans="1:11" ht="15.75" thickBot="1" x14ac:dyDescent="0.3">
      <c r="A2021" s="32" t="s">
        <v>851</v>
      </c>
      <c r="B2021" s="24" t="s">
        <v>325</v>
      </c>
      <c r="C2021" s="26" t="s">
        <v>1029</v>
      </c>
      <c r="D2021" s="26">
        <v>5</v>
      </c>
      <c r="E2021" s="17" t="s">
        <v>1831</v>
      </c>
      <c r="F2021" s="24">
        <v>3397</v>
      </c>
      <c r="G2021" s="24"/>
      <c r="H2021" s="24"/>
      <c r="I2021" s="26" t="s">
        <v>1029</v>
      </c>
      <c r="J2021" s="26" t="s">
        <v>1123</v>
      </c>
      <c r="K2021" s="34" t="s">
        <v>1123</v>
      </c>
    </row>
    <row r="2022" spans="1:11" ht="15.75" thickBot="1" x14ac:dyDescent="0.3">
      <c r="A2022" s="32" t="s">
        <v>851</v>
      </c>
      <c r="B2022" s="24" t="s">
        <v>325</v>
      </c>
      <c r="C2022" s="26" t="s">
        <v>1029</v>
      </c>
      <c r="D2022" s="26">
        <v>5</v>
      </c>
      <c r="E2022" s="17" t="s">
        <v>2875</v>
      </c>
      <c r="F2022" s="24">
        <v>3286</v>
      </c>
      <c r="G2022" s="24"/>
      <c r="H2022" s="24"/>
      <c r="I2022" s="26" t="s">
        <v>1029</v>
      </c>
      <c r="J2022" s="26" t="s">
        <v>1123</v>
      </c>
      <c r="K2022" s="34" t="s">
        <v>1123</v>
      </c>
    </row>
    <row r="2023" spans="1:11" ht="15.75" thickBot="1" x14ac:dyDescent="0.3">
      <c r="A2023" s="32" t="s">
        <v>851</v>
      </c>
      <c r="B2023" s="24" t="s">
        <v>325</v>
      </c>
      <c r="C2023" s="26" t="s">
        <v>1029</v>
      </c>
      <c r="D2023" s="26">
        <v>5</v>
      </c>
      <c r="E2023" s="17" t="s">
        <v>1735</v>
      </c>
      <c r="F2023" s="24">
        <v>3436</v>
      </c>
      <c r="G2023" s="24"/>
      <c r="H2023" s="24"/>
      <c r="I2023" s="26" t="s">
        <v>1029</v>
      </c>
      <c r="J2023" s="26" t="s">
        <v>1123</v>
      </c>
      <c r="K2023" s="34" t="s">
        <v>1123</v>
      </c>
    </row>
    <row r="2024" spans="1:11" ht="15.75" thickBot="1" x14ac:dyDescent="0.3">
      <c r="A2024" s="32" t="s">
        <v>851</v>
      </c>
      <c r="B2024" s="24" t="s">
        <v>325</v>
      </c>
      <c r="C2024" s="26" t="s">
        <v>1029</v>
      </c>
      <c r="D2024" s="26">
        <v>5</v>
      </c>
      <c r="E2024" s="17" t="s">
        <v>1089</v>
      </c>
      <c r="F2024" s="24">
        <v>3438</v>
      </c>
      <c r="G2024" s="24"/>
      <c r="H2024" s="24"/>
      <c r="I2024" s="26" t="s">
        <v>1029</v>
      </c>
      <c r="J2024" s="26" t="s">
        <v>1123</v>
      </c>
      <c r="K2024" s="34" t="s">
        <v>1123</v>
      </c>
    </row>
    <row r="2025" spans="1:11" ht="15.75" thickBot="1" x14ac:dyDescent="0.3">
      <c r="A2025" s="32" t="s">
        <v>851</v>
      </c>
      <c r="B2025" s="24" t="s">
        <v>325</v>
      </c>
      <c r="C2025" s="26" t="s">
        <v>1029</v>
      </c>
      <c r="D2025" s="26">
        <v>5</v>
      </c>
      <c r="E2025" s="17" t="s">
        <v>2876</v>
      </c>
      <c r="F2025" s="24">
        <v>3344</v>
      </c>
      <c r="G2025" s="24"/>
      <c r="H2025" s="24"/>
      <c r="I2025" s="26" t="s">
        <v>1029</v>
      </c>
      <c r="J2025" s="26" t="s">
        <v>1123</v>
      </c>
      <c r="K2025" s="34" t="s">
        <v>2864</v>
      </c>
    </row>
    <row r="2026" spans="1:11" ht="15.75" thickBot="1" x14ac:dyDescent="0.3">
      <c r="A2026" s="32" t="s">
        <v>851</v>
      </c>
      <c r="B2026" s="24" t="s">
        <v>325</v>
      </c>
      <c r="C2026" s="26" t="s">
        <v>1029</v>
      </c>
      <c r="D2026" s="26">
        <v>5</v>
      </c>
      <c r="E2026" s="17" t="s">
        <v>2877</v>
      </c>
      <c r="F2026" s="24">
        <v>3371</v>
      </c>
      <c r="G2026" s="24"/>
      <c r="H2026" s="24"/>
      <c r="I2026" s="26" t="s">
        <v>1029</v>
      </c>
      <c r="J2026" s="26" t="s">
        <v>1123</v>
      </c>
      <c r="K2026" s="34" t="s">
        <v>2864</v>
      </c>
    </row>
    <row r="2027" spans="1:11" ht="15.75" thickBot="1" x14ac:dyDescent="0.3">
      <c r="A2027" s="32" t="s">
        <v>851</v>
      </c>
      <c r="B2027" s="24" t="s">
        <v>325</v>
      </c>
      <c r="C2027" s="26" t="s">
        <v>1029</v>
      </c>
      <c r="D2027" s="26">
        <v>5</v>
      </c>
      <c r="E2027" s="17" t="s">
        <v>2878</v>
      </c>
      <c r="F2027" s="24">
        <v>3399</v>
      </c>
      <c r="G2027" s="24"/>
      <c r="H2027" s="24"/>
      <c r="I2027" s="26" t="s">
        <v>1029</v>
      </c>
      <c r="J2027" s="26" t="s">
        <v>1123</v>
      </c>
      <c r="K2027" s="34" t="s">
        <v>1123</v>
      </c>
    </row>
    <row r="2028" spans="1:11" ht="15.75" thickBot="1" x14ac:dyDescent="0.3">
      <c r="A2028" s="32" t="s">
        <v>851</v>
      </c>
      <c r="B2028" s="24" t="s">
        <v>325</v>
      </c>
      <c r="C2028" s="26" t="s">
        <v>1029</v>
      </c>
      <c r="D2028" s="26">
        <v>5</v>
      </c>
      <c r="E2028" s="17" t="s">
        <v>2879</v>
      </c>
      <c r="F2028" s="24">
        <v>3400</v>
      </c>
      <c r="G2028" s="24"/>
      <c r="H2028" s="24"/>
      <c r="I2028" s="26" t="s">
        <v>1029</v>
      </c>
      <c r="J2028" s="26" t="s">
        <v>1123</v>
      </c>
      <c r="K2028" s="34" t="s">
        <v>2864</v>
      </c>
    </row>
    <row r="2029" spans="1:11" ht="15.75" thickBot="1" x14ac:dyDescent="0.3">
      <c r="A2029" s="32" t="s">
        <v>851</v>
      </c>
      <c r="B2029" s="24" t="s">
        <v>325</v>
      </c>
      <c r="C2029" s="26" t="s">
        <v>1029</v>
      </c>
      <c r="D2029" s="26">
        <v>5</v>
      </c>
      <c r="E2029" s="17" t="s">
        <v>2880</v>
      </c>
      <c r="F2029" s="24">
        <v>5033</v>
      </c>
      <c r="G2029" s="24"/>
      <c r="H2029" s="24"/>
      <c r="I2029" s="26" t="s">
        <v>1029</v>
      </c>
      <c r="J2029" s="26" t="s">
        <v>1123</v>
      </c>
      <c r="K2029" s="34" t="s">
        <v>2864</v>
      </c>
    </row>
    <row r="2030" spans="1:11" ht="15.75" thickBot="1" x14ac:dyDescent="0.3">
      <c r="A2030" s="32" t="s">
        <v>851</v>
      </c>
      <c r="B2030" s="24" t="s">
        <v>325</v>
      </c>
      <c r="C2030" s="26" t="s">
        <v>1029</v>
      </c>
      <c r="D2030" s="26">
        <v>5</v>
      </c>
      <c r="E2030" s="17" t="s">
        <v>2881</v>
      </c>
      <c r="F2030" s="24">
        <v>3318</v>
      </c>
      <c r="G2030" s="24"/>
      <c r="H2030" s="24"/>
      <c r="I2030" s="26" t="s">
        <v>1029</v>
      </c>
      <c r="J2030" s="26" t="s">
        <v>1123</v>
      </c>
      <c r="K2030" s="34" t="s">
        <v>2864</v>
      </c>
    </row>
    <row r="2031" spans="1:11" ht="15.75" thickBot="1" x14ac:dyDescent="0.3">
      <c r="A2031" s="32" t="s">
        <v>851</v>
      </c>
      <c r="B2031" s="24" t="s">
        <v>325</v>
      </c>
      <c r="C2031" s="26" t="s">
        <v>1029</v>
      </c>
      <c r="D2031" s="26">
        <v>5</v>
      </c>
      <c r="E2031" s="17" t="s">
        <v>2882</v>
      </c>
      <c r="F2031" s="24">
        <v>3478</v>
      </c>
      <c r="G2031" s="24"/>
      <c r="H2031" s="24"/>
      <c r="I2031" s="26" t="s">
        <v>1029</v>
      </c>
      <c r="J2031" s="26" t="s">
        <v>1123</v>
      </c>
      <c r="K2031" s="34" t="s">
        <v>1123</v>
      </c>
    </row>
    <row r="2032" spans="1:11" ht="15.75" thickBot="1" x14ac:dyDescent="0.3">
      <c r="A2032" s="32" t="s">
        <v>851</v>
      </c>
      <c r="B2032" s="24" t="s">
        <v>325</v>
      </c>
      <c r="C2032" s="26" t="s">
        <v>1029</v>
      </c>
      <c r="D2032" s="26">
        <v>5</v>
      </c>
      <c r="E2032" s="17" t="s">
        <v>945</v>
      </c>
      <c r="F2032" s="24">
        <v>3516</v>
      </c>
      <c r="G2032" s="24"/>
      <c r="H2032" s="24"/>
      <c r="I2032" s="26" t="s">
        <v>1029</v>
      </c>
      <c r="J2032" s="26" t="s">
        <v>1123</v>
      </c>
      <c r="K2032" s="34" t="s">
        <v>1123</v>
      </c>
    </row>
    <row r="2033" spans="1:11" ht="15.75" thickBot="1" x14ac:dyDescent="0.3">
      <c r="A2033" s="32" t="s">
        <v>851</v>
      </c>
      <c r="B2033" s="24" t="s">
        <v>325</v>
      </c>
      <c r="C2033" s="26" t="s">
        <v>1029</v>
      </c>
      <c r="D2033" s="26">
        <v>5</v>
      </c>
      <c r="E2033" s="17" t="s">
        <v>2883</v>
      </c>
      <c r="F2033" s="24">
        <v>3352</v>
      </c>
      <c r="G2033" s="24"/>
      <c r="H2033" s="24"/>
      <c r="I2033" s="26" t="s">
        <v>1029</v>
      </c>
      <c r="J2033" s="26" t="s">
        <v>1123</v>
      </c>
      <c r="K2033" s="34" t="s">
        <v>1123</v>
      </c>
    </row>
    <row r="2034" spans="1:11" ht="15.75" thickBot="1" x14ac:dyDescent="0.3">
      <c r="A2034" s="32" t="s">
        <v>851</v>
      </c>
      <c r="B2034" s="24" t="s">
        <v>325</v>
      </c>
      <c r="C2034" s="26" t="s">
        <v>1029</v>
      </c>
      <c r="D2034" s="26">
        <v>5</v>
      </c>
      <c r="E2034" s="17" t="s">
        <v>2884</v>
      </c>
      <c r="F2034" s="24">
        <v>3492</v>
      </c>
      <c r="G2034" s="24"/>
      <c r="H2034" s="24"/>
      <c r="I2034" s="26" t="s">
        <v>1029</v>
      </c>
      <c r="J2034" s="26" t="s">
        <v>1123</v>
      </c>
      <c r="K2034" s="34" t="s">
        <v>1123</v>
      </c>
    </row>
    <row r="2035" spans="1:11" ht="15.75" thickBot="1" x14ac:dyDescent="0.3">
      <c r="A2035" s="32" t="s">
        <v>851</v>
      </c>
      <c r="B2035" s="24" t="s">
        <v>325</v>
      </c>
      <c r="C2035" s="26" t="s">
        <v>1029</v>
      </c>
      <c r="D2035" s="26">
        <v>5</v>
      </c>
      <c r="E2035" s="17" t="s">
        <v>2885</v>
      </c>
      <c r="F2035" s="24">
        <v>3317</v>
      </c>
      <c r="G2035" s="24"/>
      <c r="H2035" s="24"/>
      <c r="I2035" s="26" t="s">
        <v>1029</v>
      </c>
      <c r="J2035" s="26" t="s">
        <v>1123</v>
      </c>
      <c r="K2035" s="34" t="s">
        <v>1123</v>
      </c>
    </row>
    <row r="2036" spans="1:11" ht="15.75" thickBot="1" x14ac:dyDescent="0.3">
      <c r="A2036" s="32" t="s">
        <v>851</v>
      </c>
      <c r="B2036" s="24" t="s">
        <v>325</v>
      </c>
      <c r="C2036" s="26" t="s">
        <v>1029</v>
      </c>
      <c r="D2036" s="26">
        <v>5</v>
      </c>
      <c r="E2036" s="17" t="s">
        <v>2886</v>
      </c>
      <c r="F2036" s="24">
        <v>3290</v>
      </c>
      <c r="G2036" s="24"/>
      <c r="H2036" s="24"/>
      <c r="I2036" s="26" t="s">
        <v>1029</v>
      </c>
      <c r="J2036" s="26" t="s">
        <v>1123</v>
      </c>
      <c r="K2036" s="34" t="s">
        <v>1123</v>
      </c>
    </row>
    <row r="2037" spans="1:11" ht="15.75" thickBot="1" x14ac:dyDescent="0.3">
      <c r="A2037" s="32" t="s">
        <v>851</v>
      </c>
      <c r="B2037" s="24" t="s">
        <v>325</v>
      </c>
      <c r="C2037" s="26" t="s">
        <v>1029</v>
      </c>
      <c r="D2037" s="26">
        <v>5</v>
      </c>
      <c r="E2037" s="17" t="s">
        <v>2887</v>
      </c>
      <c r="F2037" s="24">
        <v>3428</v>
      </c>
      <c r="G2037" s="24"/>
      <c r="H2037" s="24"/>
      <c r="I2037" s="26" t="s">
        <v>1029</v>
      </c>
      <c r="J2037" s="26" t="s">
        <v>1123</v>
      </c>
      <c r="K2037" s="34" t="s">
        <v>2864</v>
      </c>
    </row>
    <row r="2038" spans="1:11" ht="15.75" thickBot="1" x14ac:dyDescent="0.3">
      <c r="A2038" s="32" t="s">
        <v>851</v>
      </c>
      <c r="B2038" s="24" t="s">
        <v>325</v>
      </c>
      <c r="C2038" s="26" t="s">
        <v>1029</v>
      </c>
      <c r="D2038" s="26">
        <v>6</v>
      </c>
      <c r="E2038" s="17" t="s">
        <v>2888</v>
      </c>
      <c r="F2038" s="24">
        <v>3271</v>
      </c>
      <c r="G2038" s="24"/>
      <c r="H2038" s="24"/>
      <c r="I2038" s="26" t="s">
        <v>1029</v>
      </c>
      <c r="J2038" s="26" t="s">
        <v>1123</v>
      </c>
      <c r="K2038" s="34" t="s">
        <v>2889</v>
      </c>
    </row>
    <row r="2039" spans="1:11" ht="15.75" thickBot="1" x14ac:dyDescent="0.3">
      <c r="A2039" s="32" t="s">
        <v>851</v>
      </c>
      <c r="B2039" s="24" t="s">
        <v>325</v>
      </c>
      <c r="C2039" s="26" t="s">
        <v>1029</v>
      </c>
      <c r="D2039" s="26">
        <v>6</v>
      </c>
      <c r="E2039" s="17" t="s">
        <v>2890</v>
      </c>
      <c r="F2039" s="24">
        <v>5026</v>
      </c>
      <c r="G2039" s="24"/>
      <c r="H2039" s="24"/>
      <c r="I2039" s="26" t="s">
        <v>1029</v>
      </c>
      <c r="J2039" s="26" t="s">
        <v>1123</v>
      </c>
      <c r="K2039" s="34" t="s">
        <v>2891</v>
      </c>
    </row>
    <row r="2040" spans="1:11" ht="15.75" thickBot="1" x14ac:dyDescent="0.3">
      <c r="A2040" s="32" t="s">
        <v>851</v>
      </c>
      <c r="B2040" s="24" t="s">
        <v>325</v>
      </c>
      <c r="C2040" s="26" t="s">
        <v>1029</v>
      </c>
      <c r="D2040" s="26">
        <v>6</v>
      </c>
      <c r="E2040" s="17" t="s">
        <v>2892</v>
      </c>
      <c r="F2040" s="24">
        <v>3418</v>
      </c>
      <c r="G2040" s="24"/>
      <c r="H2040" s="24"/>
      <c r="I2040" s="26" t="s">
        <v>1029</v>
      </c>
      <c r="J2040" s="26" t="s">
        <v>1123</v>
      </c>
      <c r="K2040" s="34" t="s">
        <v>2893</v>
      </c>
    </row>
    <row r="2041" spans="1:11" ht="15.75" thickBot="1" x14ac:dyDescent="0.3">
      <c r="A2041" s="32" t="s">
        <v>851</v>
      </c>
      <c r="B2041" s="24" t="s">
        <v>325</v>
      </c>
      <c r="C2041" s="26" t="s">
        <v>1029</v>
      </c>
      <c r="D2041" s="26">
        <v>6</v>
      </c>
      <c r="E2041" s="17" t="s">
        <v>922</v>
      </c>
      <c r="F2041" s="24">
        <v>3439</v>
      </c>
      <c r="G2041" s="24"/>
      <c r="H2041" s="24"/>
      <c r="I2041" s="26" t="s">
        <v>1029</v>
      </c>
      <c r="J2041" s="26" t="s">
        <v>1123</v>
      </c>
      <c r="K2041" s="34" t="s">
        <v>2891</v>
      </c>
    </row>
    <row r="2042" spans="1:11" ht="15.75" thickBot="1" x14ac:dyDescent="0.3">
      <c r="A2042" s="32" t="s">
        <v>851</v>
      </c>
      <c r="B2042" s="24" t="s">
        <v>325</v>
      </c>
      <c r="C2042" s="26" t="s">
        <v>1029</v>
      </c>
      <c r="D2042" s="26">
        <v>6</v>
      </c>
      <c r="E2042" s="17" t="s">
        <v>2894</v>
      </c>
      <c r="F2042" s="24">
        <v>3311</v>
      </c>
      <c r="G2042" s="24"/>
      <c r="H2042" s="24"/>
      <c r="I2042" s="26" t="s">
        <v>1029</v>
      </c>
      <c r="J2042" s="26" t="s">
        <v>1123</v>
      </c>
      <c r="K2042" s="34" t="s">
        <v>2895</v>
      </c>
    </row>
    <row r="2043" spans="1:11" ht="15.75" thickBot="1" x14ac:dyDescent="0.3">
      <c r="A2043" s="32" t="s">
        <v>851</v>
      </c>
      <c r="B2043" s="24" t="s">
        <v>325</v>
      </c>
      <c r="C2043" s="26" t="s">
        <v>1029</v>
      </c>
      <c r="D2043" s="26">
        <v>6</v>
      </c>
      <c r="E2043" s="17" t="s">
        <v>2544</v>
      </c>
      <c r="F2043" s="24">
        <v>3292</v>
      </c>
      <c r="G2043" s="24"/>
      <c r="H2043" s="24"/>
      <c r="I2043" s="26" t="s">
        <v>1029</v>
      </c>
      <c r="J2043" s="26" t="s">
        <v>1123</v>
      </c>
      <c r="K2043" s="34" t="s">
        <v>2893</v>
      </c>
    </row>
    <row r="2044" spans="1:11" ht="15.75" thickBot="1" x14ac:dyDescent="0.3">
      <c r="A2044" s="32" t="s">
        <v>851</v>
      </c>
      <c r="B2044" s="24" t="s">
        <v>325</v>
      </c>
      <c r="C2044" s="26" t="s">
        <v>1029</v>
      </c>
      <c r="D2044" s="26">
        <v>6</v>
      </c>
      <c r="E2044" s="17" t="s">
        <v>2896</v>
      </c>
      <c r="F2044" s="24">
        <v>3471</v>
      </c>
      <c r="G2044" s="24"/>
      <c r="H2044" s="24"/>
      <c r="I2044" s="26" t="s">
        <v>1029</v>
      </c>
      <c r="J2044" s="26" t="s">
        <v>1123</v>
      </c>
      <c r="K2044" s="34" t="s">
        <v>2891</v>
      </c>
    </row>
    <row r="2045" spans="1:11" ht="15.75" thickBot="1" x14ac:dyDescent="0.3">
      <c r="A2045" s="32" t="s">
        <v>851</v>
      </c>
      <c r="B2045" s="24" t="s">
        <v>325</v>
      </c>
      <c r="C2045" s="26" t="s">
        <v>1029</v>
      </c>
      <c r="D2045" s="26">
        <v>6</v>
      </c>
      <c r="E2045" s="17" t="s">
        <v>2332</v>
      </c>
      <c r="F2045" s="24">
        <v>3448</v>
      </c>
      <c r="G2045" s="24"/>
      <c r="H2045" s="24"/>
      <c r="I2045" s="26" t="s">
        <v>1029</v>
      </c>
      <c r="J2045" s="26" t="s">
        <v>1123</v>
      </c>
      <c r="K2045" s="34" t="s">
        <v>2891</v>
      </c>
    </row>
    <row r="2046" spans="1:11" ht="15.75" thickBot="1" x14ac:dyDescent="0.3">
      <c r="A2046" s="32" t="s">
        <v>851</v>
      </c>
      <c r="B2046" s="24" t="s">
        <v>325</v>
      </c>
      <c r="C2046" s="26" t="s">
        <v>1029</v>
      </c>
      <c r="D2046" s="26">
        <v>6</v>
      </c>
      <c r="E2046" s="17" t="s">
        <v>1403</v>
      </c>
      <c r="F2046" s="24">
        <v>3440</v>
      </c>
      <c r="G2046" s="24"/>
      <c r="H2046" s="24"/>
      <c r="I2046" s="26" t="s">
        <v>1029</v>
      </c>
      <c r="J2046" s="26" t="s">
        <v>1123</v>
      </c>
      <c r="K2046" s="34" t="s">
        <v>2895</v>
      </c>
    </row>
    <row r="2047" spans="1:11" ht="15.75" thickBot="1" x14ac:dyDescent="0.3">
      <c r="A2047" s="32" t="s">
        <v>851</v>
      </c>
      <c r="B2047" s="24" t="s">
        <v>325</v>
      </c>
      <c r="C2047" s="26" t="s">
        <v>1029</v>
      </c>
      <c r="D2047" s="26">
        <v>6</v>
      </c>
      <c r="E2047" s="17" t="s">
        <v>2897</v>
      </c>
      <c r="F2047" s="24">
        <v>3425</v>
      </c>
      <c r="G2047" s="24"/>
      <c r="H2047" s="24"/>
      <c r="I2047" s="26" t="s">
        <v>1029</v>
      </c>
      <c r="J2047" s="26" t="s">
        <v>1123</v>
      </c>
      <c r="K2047" s="34" t="s">
        <v>2889</v>
      </c>
    </row>
    <row r="2048" spans="1:11" ht="15.75" thickBot="1" x14ac:dyDescent="0.3">
      <c r="A2048" s="32" t="s">
        <v>851</v>
      </c>
      <c r="B2048" s="24" t="s">
        <v>325</v>
      </c>
      <c r="C2048" s="26" t="s">
        <v>1029</v>
      </c>
      <c r="D2048" s="26">
        <v>6</v>
      </c>
      <c r="E2048" s="17" t="s">
        <v>2898</v>
      </c>
      <c r="F2048" s="24">
        <v>3412</v>
      </c>
      <c r="G2048" s="24"/>
      <c r="H2048" s="24"/>
      <c r="I2048" s="26" t="s">
        <v>1029</v>
      </c>
      <c r="J2048" s="26" t="s">
        <v>1123</v>
      </c>
      <c r="K2048" s="34" t="s">
        <v>2891</v>
      </c>
    </row>
    <row r="2049" spans="1:11" ht="15.75" thickBot="1" x14ac:dyDescent="0.3">
      <c r="A2049" s="32" t="s">
        <v>851</v>
      </c>
      <c r="B2049" s="24" t="s">
        <v>325</v>
      </c>
      <c r="C2049" s="26" t="s">
        <v>1029</v>
      </c>
      <c r="D2049" s="26">
        <v>6</v>
      </c>
      <c r="E2049" s="17" t="s">
        <v>2899</v>
      </c>
      <c r="F2049" s="24">
        <v>5028</v>
      </c>
      <c r="G2049" s="24"/>
      <c r="H2049" s="24"/>
      <c r="I2049" s="26" t="s">
        <v>1029</v>
      </c>
      <c r="J2049" s="26" t="s">
        <v>1123</v>
      </c>
      <c r="K2049" s="34" t="s">
        <v>2893</v>
      </c>
    </row>
    <row r="2050" spans="1:11" ht="15.75" thickBot="1" x14ac:dyDescent="0.3">
      <c r="A2050" s="32" t="s">
        <v>851</v>
      </c>
      <c r="B2050" s="24" t="s">
        <v>325</v>
      </c>
      <c r="C2050" s="26" t="s">
        <v>1029</v>
      </c>
      <c r="D2050" s="26">
        <v>6</v>
      </c>
      <c r="E2050" s="17" t="s">
        <v>2900</v>
      </c>
      <c r="F2050" s="24">
        <v>3282</v>
      </c>
      <c r="G2050" s="24"/>
      <c r="H2050" s="24"/>
      <c r="I2050" s="26" t="s">
        <v>1029</v>
      </c>
      <c r="J2050" s="26" t="s">
        <v>1123</v>
      </c>
      <c r="K2050" s="34" t="s">
        <v>2895</v>
      </c>
    </row>
    <row r="2051" spans="1:11" ht="15.75" thickBot="1" x14ac:dyDescent="0.3">
      <c r="A2051" s="32" t="s">
        <v>851</v>
      </c>
      <c r="B2051" s="24" t="s">
        <v>325</v>
      </c>
      <c r="C2051" s="26" t="s">
        <v>1029</v>
      </c>
      <c r="D2051" s="26">
        <v>6</v>
      </c>
      <c r="E2051" s="17" t="s">
        <v>2901</v>
      </c>
      <c r="F2051" s="24">
        <v>3313</v>
      </c>
      <c r="G2051" s="24"/>
      <c r="H2051" s="24"/>
      <c r="I2051" s="26" t="s">
        <v>1029</v>
      </c>
      <c r="J2051" s="26" t="s">
        <v>1123</v>
      </c>
      <c r="K2051" s="34" t="s">
        <v>2895</v>
      </c>
    </row>
    <row r="2052" spans="1:11" ht="15.75" thickBot="1" x14ac:dyDescent="0.3">
      <c r="A2052" s="32" t="s">
        <v>851</v>
      </c>
      <c r="B2052" s="24" t="s">
        <v>325</v>
      </c>
      <c r="C2052" s="26" t="s">
        <v>1029</v>
      </c>
      <c r="D2052" s="26">
        <v>6</v>
      </c>
      <c r="E2052" s="17" t="s">
        <v>2902</v>
      </c>
      <c r="F2052" s="24">
        <v>3426</v>
      </c>
      <c r="G2052" s="24"/>
      <c r="H2052" s="24"/>
      <c r="I2052" s="26" t="s">
        <v>1029</v>
      </c>
      <c r="J2052" s="26" t="s">
        <v>1123</v>
      </c>
      <c r="K2052" s="34" t="s">
        <v>2895</v>
      </c>
    </row>
    <row r="2053" spans="1:11" ht="15.75" thickBot="1" x14ac:dyDescent="0.3">
      <c r="A2053" s="32" t="s">
        <v>851</v>
      </c>
      <c r="B2053" s="24" t="s">
        <v>325</v>
      </c>
      <c r="C2053" s="26" t="s">
        <v>1029</v>
      </c>
      <c r="D2053" s="26">
        <v>6</v>
      </c>
      <c r="E2053" s="17" t="s">
        <v>2903</v>
      </c>
      <c r="F2053" s="24">
        <v>3427</v>
      </c>
      <c r="G2053" s="24"/>
      <c r="H2053" s="24"/>
      <c r="I2053" s="26" t="s">
        <v>1029</v>
      </c>
      <c r="J2053" s="26" t="s">
        <v>1123</v>
      </c>
      <c r="K2053" s="34" t="s">
        <v>2891</v>
      </c>
    </row>
    <row r="2054" spans="1:11" ht="15.75" thickBot="1" x14ac:dyDescent="0.3">
      <c r="A2054" s="32" t="s">
        <v>851</v>
      </c>
      <c r="B2054" s="24" t="s">
        <v>325</v>
      </c>
      <c r="C2054" s="26" t="s">
        <v>1029</v>
      </c>
      <c r="D2054" s="26">
        <v>6</v>
      </c>
      <c r="E2054" s="17" t="s">
        <v>2903</v>
      </c>
      <c r="F2054" s="24">
        <v>6169</v>
      </c>
      <c r="G2054" s="24"/>
      <c r="H2054" s="24"/>
      <c r="I2054" s="26" t="s">
        <v>1029</v>
      </c>
      <c r="J2054" s="26" t="s">
        <v>1123</v>
      </c>
      <c r="K2054" s="34" t="s">
        <v>2891</v>
      </c>
    </row>
    <row r="2055" spans="1:11" ht="15.75" thickBot="1" x14ac:dyDescent="0.3">
      <c r="A2055" s="32" t="s">
        <v>851</v>
      </c>
      <c r="B2055" s="24" t="s">
        <v>325</v>
      </c>
      <c r="C2055" s="26" t="s">
        <v>1029</v>
      </c>
      <c r="D2055" s="26">
        <v>6</v>
      </c>
      <c r="E2055" s="17" t="s">
        <v>2904</v>
      </c>
      <c r="F2055" s="24">
        <v>3502</v>
      </c>
      <c r="G2055" s="24"/>
      <c r="H2055" s="24"/>
      <c r="I2055" s="26" t="s">
        <v>1029</v>
      </c>
      <c r="J2055" s="26" t="s">
        <v>1123</v>
      </c>
      <c r="K2055" s="34" t="s">
        <v>2893</v>
      </c>
    </row>
    <row r="2056" spans="1:11" ht="15.75" thickBot="1" x14ac:dyDescent="0.3">
      <c r="A2056" s="32" t="s">
        <v>851</v>
      </c>
      <c r="B2056" s="24" t="s">
        <v>325</v>
      </c>
      <c r="C2056" s="26" t="s">
        <v>1029</v>
      </c>
      <c r="D2056" s="26">
        <v>6</v>
      </c>
      <c r="E2056" s="17" t="s">
        <v>2905</v>
      </c>
      <c r="F2056" s="24">
        <v>3274</v>
      </c>
      <c r="G2056" s="24"/>
      <c r="H2056" s="24"/>
      <c r="I2056" s="26" t="s">
        <v>1029</v>
      </c>
      <c r="J2056" s="26" t="s">
        <v>1123</v>
      </c>
      <c r="K2056" s="34" t="s">
        <v>2895</v>
      </c>
    </row>
    <row r="2057" spans="1:11" ht="15.75" thickBot="1" x14ac:dyDescent="0.3">
      <c r="A2057" s="32" t="s">
        <v>851</v>
      </c>
      <c r="B2057" s="24" t="s">
        <v>325</v>
      </c>
      <c r="C2057" s="26" t="s">
        <v>1029</v>
      </c>
      <c r="D2057" s="26">
        <v>6</v>
      </c>
      <c r="E2057" s="17" t="s">
        <v>2906</v>
      </c>
      <c r="F2057" s="24">
        <v>3462</v>
      </c>
      <c r="G2057" s="24"/>
      <c r="H2057" s="24"/>
      <c r="I2057" s="26" t="s">
        <v>1029</v>
      </c>
      <c r="J2057" s="26" t="s">
        <v>1123</v>
      </c>
      <c r="K2057" s="34" t="s">
        <v>2889</v>
      </c>
    </row>
    <row r="2058" spans="1:11" ht="15.75" thickBot="1" x14ac:dyDescent="0.3">
      <c r="A2058" s="32" t="s">
        <v>851</v>
      </c>
      <c r="B2058" s="24" t="s">
        <v>325</v>
      </c>
      <c r="C2058" s="26" t="s">
        <v>1029</v>
      </c>
      <c r="D2058" s="26">
        <v>6</v>
      </c>
      <c r="E2058" s="17" t="s">
        <v>2907</v>
      </c>
      <c r="F2058" s="24">
        <v>3514</v>
      </c>
      <c r="G2058" s="24"/>
      <c r="H2058" s="24"/>
      <c r="I2058" s="26" t="s">
        <v>1029</v>
      </c>
      <c r="J2058" s="26" t="s">
        <v>1123</v>
      </c>
      <c r="K2058" s="34" t="s">
        <v>2893</v>
      </c>
    </row>
    <row r="2059" spans="1:11" ht="15.75" thickBot="1" x14ac:dyDescent="0.3">
      <c r="A2059" s="32" t="s">
        <v>851</v>
      </c>
      <c r="B2059" s="24" t="s">
        <v>325</v>
      </c>
      <c r="C2059" s="26" t="s">
        <v>1029</v>
      </c>
      <c r="D2059" s="26">
        <v>6</v>
      </c>
      <c r="E2059" s="17" t="s">
        <v>2317</v>
      </c>
      <c r="F2059" s="24">
        <v>3419</v>
      </c>
      <c r="G2059" s="24"/>
      <c r="H2059" s="24"/>
      <c r="I2059" s="26" t="s">
        <v>1029</v>
      </c>
      <c r="J2059" s="26" t="s">
        <v>1123</v>
      </c>
      <c r="K2059" s="34" t="s">
        <v>2889</v>
      </c>
    </row>
    <row r="2060" spans="1:11" ht="15.75" thickBot="1" x14ac:dyDescent="0.3">
      <c r="A2060" s="32" t="s">
        <v>851</v>
      </c>
      <c r="B2060" s="24" t="s">
        <v>325</v>
      </c>
      <c r="C2060" s="26" t="s">
        <v>1029</v>
      </c>
      <c r="D2060" s="26">
        <v>6</v>
      </c>
      <c r="E2060" s="17" t="s">
        <v>2908</v>
      </c>
      <c r="F2060" s="24">
        <v>3564</v>
      </c>
      <c r="G2060" s="24"/>
      <c r="H2060" s="24"/>
      <c r="I2060" s="26" t="s">
        <v>1029</v>
      </c>
      <c r="J2060" s="26" t="s">
        <v>2517</v>
      </c>
      <c r="K2060" s="34" t="s">
        <v>2518</v>
      </c>
    </row>
    <row r="2061" spans="1:11" ht="15.75" thickBot="1" x14ac:dyDescent="0.3">
      <c r="A2061" s="32" t="s">
        <v>851</v>
      </c>
      <c r="B2061" s="24" t="s">
        <v>325</v>
      </c>
      <c r="C2061" s="26" t="s">
        <v>1029</v>
      </c>
      <c r="D2061" s="26">
        <v>6</v>
      </c>
      <c r="E2061" s="17" t="s">
        <v>997</v>
      </c>
      <c r="F2061" s="24">
        <v>3491</v>
      </c>
      <c r="G2061" s="24"/>
      <c r="H2061" s="24"/>
      <c r="I2061" s="26" t="s">
        <v>1029</v>
      </c>
      <c r="J2061" s="26" t="s">
        <v>1123</v>
      </c>
      <c r="K2061" s="34" t="s">
        <v>2889</v>
      </c>
    </row>
    <row r="2062" spans="1:11" ht="15.75" thickBot="1" x14ac:dyDescent="0.3">
      <c r="A2062" s="32" t="s">
        <v>851</v>
      </c>
      <c r="B2062" s="24" t="s">
        <v>325</v>
      </c>
      <c r="C2062" s="26" t="s">
        <v>1029</v>
      </c>
      <c r="D2062" s="26">
        <v>6</v>
      </c>
      <c r="E2062" s="17" t="s">
        <v>944</v>
      </c>
      <c r="F2062" s="24">
        <v>3547</v>
      </c>
      <c r="G2062" s="24"/>
      <c r="H2062" s="24"/>
      <c r="I2062" s="26" t="s">
        <v>1029</v>
      </c>
      <c r="J2062" s="26" t="s">
        <v>2517</v>
      </c>
      <c r="K2062" s="34" t="s">
        <v>2518</v>
      </c>
    </row>
    <row r="2063" spans="1:11" ht="15.75" thickBot="1" x14ac:dyDescent="0.3">
      <c r="A2063" s="32" t="s">
        <v>851</v>
      </c>
      <c r="B2063" s="24" t="s">
        <v>325</v>
      </c>
      <c r="C2063" s="26" t="s">
        <v>1029</v>
      </c>
      <c r="D2063" s="26">
        <v>6</v>
      </c>
      <c r="E2063" s="17" t="s">
        <v>2909</v>
      </c>
      <c r="F2063" s="24">
        <v>3481</v>
      </c>
      <c r="G2063" s="24"/>
      <c r="H2063" s="24"/>
      <c r="I2063" s="26" t="s">
        <v>1029</v>
      </c>
      <c r="J2063" s="26" t="s">
        <v>1123</v>
      </c>
      <c r="K2063" s="34" t="s">
        <v>2893</v>
      </c>
    </row>
    <row r="2064" spans="1:11" ht="15.75" thickBot="1" x14ac:dyDescent="0.3">
      <c r="A2064" s="32" t="s">
        <v>851</v>
      </c>
      <c r="B2064" s="24" t="s">
        <v>325</v>
      </c>
      <c r="C2064" s="26" t="s">
        <v>1029</v>
      </c>
      <c r="D2064" s="26">
        <v>6</v>
      </c>
      <c r="E2064" s="17" t="s">
        <v>2910</v>
      </c>
      <c r="F2064" s="24">
        <v>3475</v>
      </c>
      <c r="G2064" s="24"/>
      <c r="H2064" s="24"/>
      <c r="I2064" s="26" t="s">
        <v>1029</v>
      </c>
      <c r="J2064" s="26" t="s">
        <v>1123</v>
      </c>
      <c r="K2064" s="34" t="s">
        <v>2889</v>
      </c>
    </row>
    <row r="2065" spans="1:11" ht="15.75" thickBot="1" x14ac:dyDescent="0.3">
      <c r="A2065" s="32" t="s">
        <v>851</v>
      </c>
      <c r="B2065" s="24" t="s">
        <v>325</v>
      </c>
      <c r="C2065" s="26" t="s">
        <v>1029</v>
      </c>
      <c r="D2065" s="26">
        <v>6</v>
      </c>
      <c r="E2065" s="17" t="s">
        <v>2911</v>
      </c>
      <c r="F2065" s="24">
        <v>3328</v>
      </c>
      <c r="G2065" s="24"/>
      <c r="H2065" s="24"/>
      <c r="I2065" s="26" t="s">
        <v>1029</v>
      </c>
      <c r="J2065" s="26" t="s">
        <v>1123</v>
      </c>
      <c r="K2065" s="34" t="s">
        <v>2895</v>
      </c>
    </row>
    <row r="2066" spans="1:11" ht="15.75" thickBot="1" x14ac:dyDescent="0.3">
      <c r="A2066" s="32" t="s">
        <v>851</v>
      </c>
      <c r="B2066" s="24" t="s">
        <v>325</v>
      </c>
      <c r="C2066" s="26" t="s">
        <v>1029</v>
      </c>
      <c r="D2066" s="26">
        <v>6</v>
      </c>
      <c r="E2066" s="17" t="s">
        <v>2912</v>
      </c>
      <c r="F2066" s="24">
        <v>3393</v>
      </c>
      <c r="G2066" s="24"/>
      <c r="H2066" s="24"/>
      <c r="I2066" s="26" t="s">
        <v>1029</v>
      </c>
      <c r="J2066" s="26" t="s">
        <v>1123</v>
      </c>
      <c r="K2066" s="34" t="s">
        <v>2895</v>
      </c>
    </row>
    <row r="2067" spans="1:11" ht="15.75" thickBot="1" x14ac:dyDescent="0.3">
      <c r="A2067" s="32" t="s">
        <v>851</v>
      </c>
      <c r="B2067" s="24" t="s">
        <v>325</v>
      </c>
      <c r="C2067" s="26" t="s">
        <v>1029</v>
      </c>
      <c r="D2067" s="26">
        <v>6</v>
      </c>
      <c r="E2067" s="17" t="s">
        <v>2912</v>
      </c>
      <c r="F2067" s="24">
        <v>5752</v>
      </c>
      <c r="G2067" s="24"/>
      <c r="H2067" s="24"/>
      <c r="I2067" s="26" t="s">
        <v>1029</v>
      </c>
      <c r="J2067" s="26" t="s">
        <v>1123</v>
      </c>
      <c r="K2067" s="34" t="s">
        <v>2895</v>
      </c>
    </row>
    <row r="2068" spans="1:11" ht="15.75" thickBot="1" x14ac:dyDescent="0.3">
      <c r="A2068" s="32" t="s">
        <v>851</v>
      </c>
      <c r="B2068" s="24" t="s">
        <v>325</v>
      </c>
      <c r="C2068" s="26" t="s">
        <v>1029</v>
      </c>
      <c r="D2068" s="26">
        <v>6</v>
      </c>
      <c r="E2068" s="17" t="s">
        <v>2913</v>
      </c>
      <c r="F2068" s="24">
        <v>3273</v>
      </c>
      <c r="G2068" s="24"/>
      <c r="H2068" s="24"/>
      <c r="I2068" s="26" t="s">
        <v>1029</v>
      </c>
      <c r="J2068" s="26" t="s">
        <v>1123</v>
      </c>
      <c r="K2068" s="34" t="s">
        <v>2893</v>
      </c>
    </row>
    <row r="2069" spans="1:11" ht="15.75" thickBot="1" x14ac:dyDescent="0.3">
      <c r="A2069" s="32" t="s">
        <v>851</v>
      </c>
      <c r="B2069" s="24" t="s">
        <v>325</v>
      </c>
      <c r="C2069" s="26" t="s">
        <v>1029</v>
      </c>
      <c r="D2069" s="26">
        <v>7</v>
      </c>
      <c r="E2069" s="17" t="s">
        <v>2914</v>
      </c>
      <c r="F2069" s="24">
        <v>3320</v>
      </c>
      <c r="G2069" s="24"/>
      <c r="H2069" s="24"/>
      <c r="I2069" s="26" t="s">
        <v>1029</v>
      </c>
      <c r="J2069" s="26" t="s">
        <v>1029</v>
      </c>
      <c r="K2069" s="34" t="s">
        <v>2915</v>
      </c>
    </row>
    <row r="2070" spans="1:11" ht="15.75" thickBot="1" x14ac:dyDescent="0.3">
      <c r="A2070" s="32" t="s">
        <v>851</v>
      </c>
      <c r="B2070" s="24" t="s">
        <v>325</v>
      </c>
      <c r="C2070" s="26" t="s">
        <v>1029</v>
      </c>
      <c r="D2070" s="26">
        <v>7</v>
      </c>
      <c r="E2070" s="17" t="s">
        <v>2916</v>
      </c>
      <c r="F2070" s="24">
        <v>3278</v>
      </c>
      <c r="G2070" s="24"/>
      <c r="H2070" s="24"/>
      <c r="I2070" s="26" t="s">
        <v>1029</v>
      </c>
      <c r="J2070" s="26" t="s">
        <v>1029</v>
      </c>
      <c r="K2070" s="34" t="s">
        <v>2915</v>
      </c>
    </row>
    <row r="2071" spans="1:11" ht="15.75" thickBot="1" x14ac:dyDescent="0.3">
      <c r="A2071" s="32" t="s">
        <v>851</v>
      </c>
      <c r="B2071" s="24" t="s">
        <v>325</v>
      </c>
      <c r="C2071" s="26" t="s">
        <v>1029</v>
      </c>
      <c r="D2071" s="26">
        <v>7</v>
      </c>
      <c r="E2071" s="17" t="s">
        <v>1731</v>
      </c>
      <c r="F2071" s="24">
        <v>3508</v>
      </c>
      <c r="G2071" s="24"/>
      <c r="H2071" s="24"/>
      <c r="I2071" s="26" t="s">
        <v>1029</v>
      </c>
      <c r="J2071" s="26" t="s">
        <v>1118</v>
      </c>
      <c r="K2071" s="34" t="s">
        <v>1119</v>
      </c>
    </row>
    <row r="2072" spans="1:11" ht="15.75" thickBot="1" x14ac:dyDescent="0.3">
      <c r="A2072" s="32" t="s">
        <v>851</v>
      </c>
      <c r="B2072" s="24" t="s">
        <v>325</v>
      </c>
      <c r="C2072" s="26" t="s">
        <v>1029</v>
      </c>
      <c r="D2072" s="26">
        <v>7</v>
      </c>
      <c r="E2072" s="17" t="s">
        <v>2917</v>
      </c>
      <c r="F2072" s="24">
        <v>3437</v>
      </c>
      <c r="G2072" s="24"/>
      <c r="H2072" s="24"/>
      <c r="I2072" s="26" t="s">
        <v>1029</v>
      </c>
      <c r="J2072" s="26" t="s">
        <v>1118</v>
      </c>
      <c r="K2072" s="34" t="s">
        <v>1119</v>
      </c>
    </row>
    <row r="2073" spans="1:11" ht="15.75" thickBot="1" x14ac:dyDescent="0.3">
      <c r="A2073" s="32" t="s">
        <v>851</v>
      </c>
      <c r="B2073" s="24" t="s">
        <v>325</v>
      </c>
      <c r="C2073" s="26" t="s">
        <v>1029</v>
      </c>
      <c r="D2073" s="26">
        <v>7</v>
      </c>
      <c r="E2073" s="17" t="s">
        <v>2918</v>
      </c>
      <c r="F2073" s="24">
        <v>3457</v>
      </c>
      <c r="G2073" s="24"/>
      <c r="H2073" s="24"/>
      <c r="I2073" s="26" t="s">
        <v>1029</v>
      </c>
      <c r="J2073" s="26" t="s">
        <v>1029</v>
      </c>
      <c r="K2073" s="34" t="s">
        <v>2915</v>
      </c>
    </row>
    <row r="2074" spans="1:11" ht="15.75" thickBot="1" x14ac:dyDescent="0.3">
      <c r="A2074" s="32" t="s">
        <v>851</v>
      </c>
      <c r="B2074" s="24" t="s">
        <v>325</v>
      </c>
      <c r="C2074" s="26" t="s">
        <v>1029</v>
      </c>
      <c r="D2074" s="26">
        <v>7</v>
      </c>
      <c r="E2074" s="17" t="s">
        <v>2919</v>
      </c>
      <c r="F2074" s="24">
        <v>4784</v>
      </c>
      <c r="G2074" s="24"/>
      <c r="H2074" s="24"/>
      <c r="I2074" s="26" t="s">
        <v>1029</v>
      </c>
      <c r="J2074" s="26" t="s">
        <v>1029</v>
      </c>
      <c r="K2074" s="34" t="s">
        <v>2915</v>
      </c>
    </row>
    <row r="2075" spans="1:11" ht="15.75" thickBot="1" x14ac:dyDescent="0.3">
      <c r="A2075" s="32" t="s">
        <v>851</v>
      </c>
      <c r="B2075" s="24" t="s">
        <v>325</v>
      </c>
      <c r="C2075" s="26" t="s">
        <v>1029</v>
      </c>
      <c r="D2075" s="26">
        <v>7</v>
      </c>
      <c r="E2075" s="17" t="s">
        <v>2920</v>
      </c>
      <c r="F2075" s="24">
        <v>3385</v>
      </c>
      <c r="G2075" s="24"/>
      <c r="H2075" s="24"/>
      <c r="I2075" s="26" t="s">
        <v>1029</v>
      </c>
      <c r="J2075" s="26" t="s">
        <v>1029</v>
      </c>
      <c r="K2075" s="34" t="s">
        <v>2915</v>
      </c>
    </row>
    <row r="2076" spans="1:11" ht="15.75" thickBot="1" x14ac:dyDescent="0.3">
      <c r="A2076" s="32" t="s">
        <v>851</v>
      </c>
      <c r="B2076" s="24" t="s">
        <v>325</v>
      </c>
      <c r="C2076" s="26" t="s">
        <v>1029</v>
      </c>
      <c r="D2076" s="26">
        <v>7</v>
      </c>
      <c r="E2076" s="17" t="s">
        <v>2921</v>
      </c>
      <c r="F2076" s="24">
        <v>3375</v>
      </c>
      <c r="G2076" s="24"/>
      <c r="H2076" s="24"/>
      <c r="I2076" s="26" t="s">
        <v>1029</v>
      </c>
      <c r="J2076" s="26" t="s">
        <v>1029</v>
      </c>
      <c r="K2076" s="34" t="s">
        <v>2915</v>
      </c>
    </row>
    <row r="2077" spans="1:11" ht="15.75" thickBot="1" x14ac:dyDescent="0.3">
      <c r="A2077" s="32" t="s">
        <v>851</v>
      </c>
      <c r="B2077" s="24" t="s">
        <v>325</v>
      </c>
      <c r="C2077" s="26" t="s">
        <v>1029</v>
      </c>
      <c r="D2077" s="26">
        <v>7</v>
      </c>
      <c r="E2077" s="17" t="s">
        <v>2922</v>
      </c>
      <c r="F2077" s="24">
        <v>6743</v>
      </c>
      <c r="G2077" s="24"/>
      <c r="H2077" s="24"/>
      <c r="I2077" s="26" t="s">
        <v>1029</v>
      </c>
      <c r="J2077" s="26" t="s">
        <v>1029</v>
      </c>
      <c r="K2077" s="34" t="s">
        <v>2915</v>
      </c>
    </row>
    <row r="2078" spans="1:11" ht="15.75" thickBot="1" x14ac:dyDescent="0.3">
      <c r="A2078" s="32" t="s">
        <v>851</v>
      </c>
      <c r="B2078" s="24" t="s">
        <v>325</v>
      </c>
      <c r="C2078" s="26" t="s">
        <v>1029</v>
      </c>
      <c r="D2078" s="26">
        <v>7</v>
      </c>
      <c r="E2078" s="17" t="s">
        <v>2923</v>
      </c>
      <c r="F2078" s="24">
        <v>3509</v>
      </c>
      <c r="G2078" s="24"/>
      <c r="H2078" s="24"/>
      <c r="I2078" s="26" t="s">
        <v>1029</v>
      </c>
      <c r="J2078" s="26" t="s">
        <v>1118</v>
      </c>
      <c r="K2078" s="34" t="s">
        <v>1119</v>
      </c>
    </row>
    <row r="2079" spans="1:11" ht="15.75" thickBot="1" x14ac:dyDescent="0.3">
      <c r="A2079" s="32" t="s">
        <v>851</v>
      </c>
      <c r="B2079" s="24" t="s">
        <v>325</v>
      </c>
      <c r="C2079" s="26" t="s">
        <v>1029</v>
      </c>
      <c r="D2079" s="26">
        <v>7</v>
      </c>
      <c r="E2079" s="17" t="s">
        <v>942</v>
      </c>
      <c r="F2079" s="24">
        <v>3501</v>
      </c>
      <c r="G2079" s="24"/>
      <c r="H2079" s="24"/>
      <c r="I2079" s="26" t="s">
        <v>1029</v>
      </c>
      <c r="J2079" s="26" t="s">
        <v>1029</v>
      </c>
      <c r="K2079" s="34" t="s">
        <v>2915</v>
      </c>
    </row>
    <row r="2080" spans="1:11" ht="15.75" thickBot="1" x14ac:dyDescent="0.3">
      <c r="A2080" s="32" t="s">
        <v>851</v>
      </c>
      <c r="B2080" s="24" t="s">
        <v>325</v>
      </c>
      <c r="C2080" s="26" t="s">
        <v>1029</v>
      </c>
      <c r="D2080" s="26">
        <v>7</v>
      </c>
      <c r="E2080" s="17" t="s">
        <v>2924</v>
      </c>
      <c r="F2080" s="24">
        <v>3374</v>
      </c>
      <c r="G2080" s="24"/>
      <c r="H2080" s="24"/>
      <c r="I2080" s="26" t="s">
        <v>1029</v>
      </c>
      <c r="J2080" s="26" t="s">
        <v>1118</v>
      </c>
      <c r="K2080" s="34" t="s">
        <v>1119</v>
      </c>
    </row>
    <row r="2081" spans="1:11" ht="15.75" thickBot="1" x14ac:dyDescent="0.3">
      <c r="A2081" s="32" t="s">
        <v>851</v>
      </c>
      <c r="B2081" s="24" t="s">
        <v>325</v>
      </c>
      <c r="C2081" s="26" t="s">
        <v>1029</v>
      </c>
      <c r="D2081" s="26">
        <v>7</v>
      </c>
      <c r="E2081" s="17" t="s">
        <v>2925</v>
      </c>
      <c r="F2081" s="24">
        <v>3470</v>
      </c>
      <c r="G2081" s="24"/>
      <c r="H2081" s="24"/>
      <c r="I2081" s="26" t="s">
        <v>1029</v>
      </c>
      <c r="J2081" s="26" t="s">
        <v>1029</v>
      </c>
      <c r="K2081" s="34" t="s">
        <v>2915</v>
      </c>
    </row>
    <row r="2082" spans="1:11" ht="15.75" thickBot="1" x14ac:dyDescent="0.3">
      <c r="A2082" s="32" t="s">
        <v>851</v>
      </c>
      <c r="B2082" s="24" t="s">
        <v>325</v>
      </c>
      <c r="C2082" s="26" t="s">
        <v>1029</v>
      </c>
      <c r="D2082" s="26">
        <v>7</v>
      </c>
      <c r="E2082" s="17" t="s">
        <v>2926</v>
      </c>
      <c r="F2082" s="24">
        <v>3360</v>
      </c>
      <c r="G2082" s="24"/>
      <c r="H2082" s="24"/>
      <c r="I2082" s="26" t="s">
        <v>1029</v>
      </c>
      <c r="J2082" s="26" t="s">
        <v>1118</v>
      </c>
      <c r="K2082" s="34" t="s">
        <v>1119</v>
      </c>
    </row>
    <row r="2083" spans="1:11" ht="15.75" thickBot="1" x14ac:dyDescent="0.3">
      <c r="A2083" s="32" t="s">
        <v>851</v>
      </c>
      <c r="B2083" s="24" t="s">
        <v>325</v>
      </c>
      <c r="C2083" s="26" t="s">
        <v>1029</v>
      </c>
      <c r="D2083" s="26">
        <v>7</v>
      </c>
      <c r="E2083" s="17" t="s">
        <v>2927</v>
      </c>
      <c r="F2083" s="24">
        <v>3411</v>
      </c>
      <c r="G2083" s="24"/>
      <c r="H2083" s="24"/>
      <c r="I2083" s="26" t="s">
        <v>1029</v>
      </c>
      <c r="J2083" s="26" t="s">
        <v>1029</v>
      </c>
      <c r="K2083" s="34" t="s">
        <v>2915</v>
      </c>
    </row>
    <row r="2084" spans="1:11" ht="15.75" thickBot="1" x14ac:dyDescent="0.3">
      <c r="A2084" s="32" t="s">
        <v>851</v>
      </c>
      <c r="B2084" s="24" t="s">
        <v>325</v>
      </c>
      <c r="C2084" s="26" t="s">
        <v>1029</v>
      </c>
      <c r="D2084" s="26">
        <v>7</v>
      </c>
      <c r="E2084" s="17" t="s">
        <v>2928</v>
      </c>
      <c r="F2084" s="24">
        <v>3340</v>
      </c>
      <c r="G2084" s="24"/>
      <c r="H2084" s="24"/>
      <c r="I2084" s="26" t="s">
        <v>1029</v>
      </c>
      <c r="J2084" s="26" t="s">
        <v>1029</v>
      </c>
      <c r="K2084" s="34" t="s">
        <v>2915</v>
      </c>
    </row>
    <row r="2085" spans="1:11" ht="15.75" thickBot="1" x14ac:dyDescent="0.3">
      <c r="A2085" s="32" t="s">
        <v>851</v>
      </c>
      <c r="B2085" s="24" t="s">
        <v>325</v>
      </c>
      <c r="C2085" s="26" t="s">
        <v>1029</v>
      </c>
      <c r="D2085" s="26">
        <v>7</v>
      </c>
      <c r="E2085" s="17" t="s">
        <v>2929</v>
      </c>
      <c r="F2085" s="24">
        <v>3476</v>
      </c>
      <c r="G2085" s="24"/>
      <c r="H2085" s="24"/>
      <c r="I2085" s="26" t="s">
        <v>1029</v>
      </c>
      <c r="J2085" s="26" t="s">
        <v>1118</v>
      </c>
      <c r="K2085" s="34" t="s">
        <v>1119</v>
      </c>
    </row>
    <row r="2086" spans="1:11" ht="15.75" thickBot="1" x14ac:dyDescent="0.3">
      <c r="A2086" s="32" t="s">
        <v>851</v>
      </c>
      <c r="B2086" s="24" t="s">
        <v>325</v>
      </c>
      <c r="C2086" s="26" t="s">
        <v>1029</v>
      </c>
      <c r="D2086" s="26">
        <v>7</v>
      </c>
      <c r="E2086" s="17" t="s">
        <v>916</v>
      </c>
      <c r="F2086" s="24">
        <v>3387</v>
      </c>
      <c r="G2086" s="24"/>
      <c r="H2086" s="24"/>
      <c r="I2086" s="26" t="s">
        <v>1029</v>
      </c>
      <c r="J2086" s="26" t="s">
        <v>1118</v>
      </c>
      <c r="K2086" s="34" t="s">
        <v>1119</v>
      </c>
    </row>
    <row r="2087" spans="1:11" ht="15.75" thickBot="1" x14ac:dyDescent="0.3">
      <c r="A2087" s="32" t="s">
        <v>851</v>
      </c>
      <c r="B2087" s="24" t="s">
        <v>325</v>
      </c>
      <c r="C2087" s="26" t="s">
        <v>1029</v>
      </c>
      <c r="D2087" s="26">
        <v>7</v>
      </c>
      <c r="E2087" s="17" t="s">
        <v>1562</v>
      </c>
      <c r="F2087" s="24">
        <v>3472</v>
      </c>
      <c r="G2087" s="24"/>
      <c r="H2087" s="24"/>
      <c r="I2087" s="26" t="s">
        <v>1029</v>
      </c>
      <c r="J2087" s="26" t="s">
        <v>1029</v>
      </c>
      <c r="K2087" s="34" t="s">
        <v>2915</v>
      </c>
    </row>
    <row r="2088" spans="1:11" ht="15.75" thickBot="1" x14ac:dyDescent="0.3">
      <c r="A2088" s="32" t="s">
        <v>851</v>
      </c>
      <c r="B2088" s="24" t="s">
        <v>325</v>
      </c>
      <c r="C2088" s="26" t="s">
        <v>1029</v>
      </c>
      <c r="D2088" s="26">
        <v>7</v>
      </c>
      <c r="E2088" s="17" t="s">
        <v>2930</v>
      </c>
      <c r="F2088" s="24">
        <v>3446</v>
      </c>
      <c r="G2088" s="24"/>
      <c r="H2088" s="24"/>
      <c r="I2088" s="26" t="s">
        <v>1029</v>
      </c>
      <c r="J2088" s="26" t="s">
        <v>1029</v>
      </c>
      <c r="K2088" s="34" t="s">
        <v>2915</v>
      </c>
    </row>
    <row r="2089" spans="1:11" ht="15.75" thickBot="1" x14ac:dyDescent="0.3">
      <c r="A2089" s="32" t="s">
        <v>851</v>
      </c>
      <c r="B2089" s="24" t="s">
        <v>325</v>
      </c>
      <c r="C2089" s="26" t="s">
        <v>1029</v>
      </c>
      <c r="D2089" s="26">
        <v>8</v>
      </c>
      <c r="E2089" s="17" t="s">
        <v>2931</v>
      </c>
      <c r="F2089" s="24">
        <v>3314</v>
      </c>
      <c r="G2089" s="24"/>
      <c r="H2089" s="24"/>
      <c r="I2089" s="26" t="s">
        <v>1029</v>
      </c>
      <c r="J2089" s="26" t="s">
        <v>1030</v>
      </c>
      <c r="K2089" s="34" t="s">
        <v>1031</v>
      </c>
    </row>
    <row r="2090" spans="1:11" ht="15.75" thickBot="1" x14ac:dyDescent="0.3">
      <c r="A2090" s="32" t="s">
        <v>851</v>
      </c>
      <c r="B2090" s="24" t="s">
        <v>325</v>
      </c>
      <c r="C2090" s="26" t="s">
        <v>1029</v>
      </c>
      <c r="D2090" s="26">
        <v>8</v>
      </c>
      <c r="E2090" s="17" t="s">
        <v>2932</v>
      </c>
      <c r="F2090" s="24">
        <v>3324</v>
      </c>
      <c r="G2090" s="24"/>
      <c r="H2090" s="24"/>
      <c r="I2090" s="26" t="s">
        <v>1029</v>
      </c>
      <c r="J2090" s="26" t="s">
        <v>1030</v>
      </c>
      <c r="K2090" s="34" t="s">
        <v>1031</v>
      </c>
    </row>
    <row r="2091" spans="1:11" ht="15.75" thickBot="1" x14ac:dyDescent="0.3">
      <c r="A2091" s="32" t="s">
        <v>851</v>
      </c>
      <c r="B2091" s="24" t="s">
        <v>325</v>
      </c>
      <c r="C2091" s="26" t="s">
        <v>1029</v>
      </c>
      <c r="D2091" s="26">
        <v>8</v>
      </c>
      <c r="E2091" s="17" t="s">
        <v>2933</v>
      </c>
      <c r="F2091" s="24">
        <v>3327</v>
      </c>
      <c r="G2091" s="24"/>
      <c r="H2091" s="24"/>
      <c r="I2091" s="26" t="s">
        <v>1029</v>
      </c>
      <c r="J2091" s="26" t="s">
        <v>1030</v>
      </c>
      <c r="K2091" s="34" t="s">
        <v>1031</v>
      </c>
    </row>
    <row r="2092" spans="1:11" ht="15.75" thickBot="1" x14ac:dyDescent="0.3">
      <c r="A2092" s="32" t="s">
        <v>851</v>
      </c>
      <c r="B2092" s="24" t="s">
        <v>325</v>
      </c>
      <c r="C2092" s="26" t="s">
        <v>1029</v>
      </c>
      <c r="D2092" s="26">
        <v>8</v>
      </c>
      <c r="E2092" s="17" t="s">
        <v>2934</v>
      </c>
      <c r="F2092" s="24">
        <v>3288</v>
      </c>
      <c r="G2092" s="24"/>
      <c r="H2092" s="24"/>
      <c r="I2092" s="26" t="s">
        <v>1029</v>
      </c>
      <c r="J2092" s="26" t="s">
        <v>1030</v>
      </c>
      <c r="K2092" s="34" t="s">
        <v>1041</v>
      </c>
    </row>
    <row r="2093" spans="1:11" ht="15.75" thickBot="1" x14ac:dyDescent="0.3">
      <c r="A2093" s="32" t="s">
        <v>851</v>
      </c>
      <c r="B2093" s="24" t="s">
        <v>325</v>
      </c>
      <c r="C2093" s="26" t="s">
        <v>1029</v>
      </c>
      <c r="D2093" s="26">
        <v>8</v>
      </c>
      <c r="E2093" s="17" t="s">
        <v>2935</v>
      </c>
      <c r="F2093" s="24">
        <v>5644</v>
      </c>
      <c r="G2093" s="24"/>
      <c r="H2093" s="24"/>
      <c r="I2093" s="26" t="s">
        <v>1029</v>
      </c>
      <c r="J2093" s="26" t="s">
        <v>1030</v>
      </c>
      <c r="K2093" s="34" t="s">
        <v>1031</v>
      </c>
    </row>
    <row r="2094" spans="1:11" ht="15.75" thickBot="1" x14ac:dyDescent="0.3">
      <c r="A2094" s="32" t="s">
        <v>851</v>
      </c>
      <c r="B2094" s="24" t="s">
        <v>325</v>
      </c>
      <c r="C2094" s="26" t="s">
        <v>1029</v>
      </c>
      <c r="D2094" s="26">
        <v>8</v>
      </c>
      <c r="E2094" s="17" t="s">
        <v>2936</v>
      </c>
      <c r="F2094" s="24">
        <v>3364</v>
      </c>
      <c r="G2094" s="24"/>
      <c r="H2094" s="24"/>
      <c r="I2094" s="26" t="s">
        <v>1029</v>
      </c>
      <c r="J2094" s="26" t="s">
        <v>1030</v>
      </c>
      <c r="K2094" s="34" t="s">
        <v>1041</v>
      </c>
    </row>
    <row r="2095" spans="1:11" ht="15.75" thickBot="1" x14ac:dyDescent="0.3">
      <c r="A2095" s="32" t="s">
        <v>851</v>
      </c>
      <c r="B2095" s="24" t="s">
        <v>325</v>
      </c>
      <c r="C2095" s="26" t="s">
        <v>1029</v>
      </c>
      <c r="D2095" s="26">
        <v>8</v>
      </c>
      <c r="E2095" s="17" t="s">
        <v>2937</v>
      </c>
      <c r="F2095" s="24">
        <v>3366</v>
      </c>
      <c r="G2095" s="24"/>
      <c r="H2095" s="24"/>
      <c r="I2095" s="26" t="s">
        <v>1029</v>
      </c>
      <c r="J2095" s="26" t="s">
        <v>1030</v>
      </c>
      <c r="K2095" s="34" t="s">
        <v>1031</v>
      </c>
    </row>
    <row r="2096" spans="1:11" ht="15.75" thickBot="1" x14ac:dyDescent="0.3">
      <c r="A2096" s="32" t="s">
        <v>851</v>
      </c>
      <c r="B2096" s="24" t="s">
        <v>325</v>
      </c>
      <c r="C2096" s="26" t="s">
        <v>1029</v>
      </c>
      <c r="D2096" s="26">
        <v>8</v>
      </c>
      <c r="E2096" s="17" t="s">
        <v>2568</v>
      </c>
      <c r="F2096" s="24">
        <v>3294</v>
      </c>
      <c r="G2096" s="24"/>
      <c r="H2096" s="24"/>
      <c r="I2096" s="26" t="s">
        <v>1029</v>
      </c>
      <c r="J2096" s="26" t="s">
        <v>1030</v>
      </c>
      <c r="K2096" s="34" t="s">
        <v>1041</v>
      </c>
    </row>
    <row r="2097" spans="1:11" ht="15.75" thickBot="1" x14ac:dyDescent="0.3">
      <c r="A2097" s="32" t="s">
        <v>851</v>
      </c>
      <c r="B2097" s="24" t="s">
        <v>325</v>
      </c>
      <c r="C2097" s="26" t="s">
        <v>1029</v>
      </c>
      <c r="D2097" s="26">
        <v>8</v>
      </c>
      <c r="E2097" s="17" t="s">
        <v>2938</v>
      </c>
      <c r="F2097" s="24">
        <v>3404</v>
      </c>
      <c r="G2097" s="24"/>
      <c r="H2097" s="24"/>
      <c r="I2097" s="26" t="s">
        <v>1029</v>
      </c>
      <c r="J2097" s="26" t="s">
        <v>1030</v>
      </c>
      <c r="K2097" s="34" t="s">
        <v>1041</v>
      </c>
    </row>
    <row r="2098" spans="1:11" ht="15.75" thickBot="1" x14ac:dyDescent="0.3">
      <c r="A2098" s="32" t="s">
        <v>851</v>
      </c>
      <c r="B2098" s="24" t="s">
        <v>325</v>
      </c>
      <c r="C2098" s="26" t="s">
        <v>1029</v>
      </c>
      <c r="D2098" s="26">
        <v>8</v>
      </c>
      <c r="E2098" s="17" t="s">
        <v>2939</v>
      </c>
      <c r="F2098" s="24">
        <v>3432</v>
      </c>
      <c r="G2098" s="24"/>
      <c r="H2098" s="24"/>
      <c r="I2098" s="26" t="s">
        <v>1029</v>
      </c>
      <c r="J2098" s="26" t="s">
        <v>1030</v>
      </c>
      <c r="K2098" s="34" t="s">
        <v>1041</v>
      </c>
    </row>
    <row r="2099" spans="1:11" ht="15.75" thickBot="1" x14ac:dyDescent="0.3">
      <c r="A2099" s="32" t="s">
        <v>851</v>
      </c>
      <c r="B2099" s="24" t="s">
        <v>325</v>
      </c>
      <c r="C2099" s="26" t="s">
        <v>1029</v>
      </c>
      <c r="D2099" s="26">
        <v>8</v>
      </c>
      <c r="E2099" s="17" t="s">
        <v>2940</v>
      </c>
      <c r="F2099" s="24">
        <v>3283</v>
      </c>
      <c r="G2099" s="24"/>
      <c r="H2099" s="24"/>
      <c r="I2099" s="26" t="s">
        <v>1029</v>
      </c>
      <c r="J2099" s="26" t="s">
        <v>1030</v>
      </c>
      <c r="K2099" s="34" t="s">
        <v>1041</v>
      </c>
    </row>
    <row r="2100" spans="1:11" ht="15.75" thickBot="1" x14ac:dyDescent="0.3">
      <c r="A2100" s="32" t="s">
        <v>851</v>
      </c>
      <c r="B2100" s="24" t="s">
        <v>325</v>
      </c>
      <c r="C2100" s="26" t="s">
        <v>1029</v>
      </c>
      <c r="D2100" s="26">
        <v>8</v>
      </c>
      <c r="E2100" s="17" t="s">
        <v>2941</v>
      </c>
      <c r="F2100" s="24">
        <v>3373</v>
      </c>
      <c r="G2100" s="24"/>
      <c r="H2100" s="24"/>
      <c r="I2100" s="26" t="s">
        <v>1029</v>
      </c>
      <c r="J2100" s="26" t="s">
        <v>1030</v>
      </c>
      <c r="K2100" s="34" t="s">
        <v>1031</v>
      </c>
    </row>
    <row r="2101" spans="1:11" ht="15.75" thickBot="1" x14ac:dyDescent="0.3">
      <c r="A2101" s="32" t="s">
        <v>851</v>
      </c>
      <c r="B2101" s="24" t="s">
        <v>325</v>
      </c>
      <c r="C2101" s="26" t="s">
        <v>1029</v>
      </c>
      <c r="D2101" s="26">
        <v>8</v>
      </c>
      <c r="E2101" s="17" t="s">
        <v>2942</v>
      </c>
      <c r="F2101" s="24">
        <v>3523</v>
      </c>
      <c r="G2101" s="24"/>
      <c r="H2101" s="24"/>
      <c r="I2101" s="26" t="s">
        <v>1029</v>
      </c>
      <c r="J2101" s="26" t="s">
        <v>1030</v>
      </c>
      <c r="K2101" s="34" t="s">
        <v>1041</v>
      </c>
    </row>
    <row r="2102" spans="1:11" ht="15.75" thickBot="1" x14ac:dyDescent="0.3">
      <c r="A2102" s="32" t="s">
        <v>851</v>
      </c>
      <c r="B2102" s="24" t="s">
        <v>325</v>
      </c>
      <c r="C2102" s="26" t="s">
        <v>1029</v>
      </c>
      <c r="D2102" s="26">
        <v>8</v>
      </c>
      <c r="E2102" s="17" t="s">
        <v>1425</v>
      </c>
      <c r="F2102" s="24">
        <v>6002</v>
      </c>
      <c r="G2102" s="24"/>
      <c r="H2102" s="24"/>
      <c r="I2102" s="26" t="s">
        <v>1029</v>
      </c>
      <c r="J2102" s="26" t="s">
        <v>1030</v>
      </c>
      <c r="K2102" s="34" t="s">
        <v>1041</v>
      </c>
    </row>
    <row r="2103" spans="1:11" ht="15.75" thickBot="1" x14ac:dyDescent="0.3">
      <c r="A2103" s="32" t="s">
        <v>851</v>
      </c>
      <c r="B2103" s="24" t="s">
        <v>325</v>
      </c>
      <c r="C2103" s="26" t="s">
        <v>1029</v>
      </c>
      <c r="D2103" s="26">
        <v>8</v>
      </c>
      <c r="E2103" s="17" t="s">
        <v>1198</v>
      </c>
      <c r="F2103" s="24">
        <v>3442</v>
      </c>
      <c r="G2103" s="24"/>
      <c r="H2103" s="24"/>
      <c r="I2103" s="26" t="s">
        <v>1029</v>
      </c>
      <c r="J2103" s="26" t="s">
        <v>1030</v>
      </c>
      <c r="K2103" s="34" t="s">
        <v>1041</v>
      </c>
    </row>
    <row r="2104" spans="1:11" ht="15.75" thickBot="1" x14ac:dyDescent="0.3">
      <c r="A2104" s="32" t="s">
        <v>851</v>
      </c>
      <c r="B2104" s="24" t="s">
        <v>325</v>
      </c>
      <c r="C2104" s="26" t="s">
        <v>1029</v>
      </c>
      <c r="D2104" s="26">
        <v>8</v>
      </c>
      <c r="E2104" s="17" t="s">
        <v>2943</v>
      </c>
      <c r="F2104" s="24">
        <v>3444</v>
      </c>
      <c r="G2104" s="24"/>
      <c r="H2104" s="24"/>
      <c r="I2104" s="26" t="s">
        <v>1029</v>
      </c>
      <c r="J2104" s="26" t="s">
        <v>1030</v>
      </c>
      <c r="K2104" s="34" t="s">
        <v>1041</v>
      </c>
    </row>
    <row r="2105" spans="1:11" ht="15.75" thickBot="1" x14ac:dyDescent="0.3">
      <c r="A2105" s="32" t="s">
        <v>851</v>
      </c>
      <c r="B2105" s="24" t="s">
        <v>325</v>
      </c>
      <c r="C2105" s="26" t="s">
        <v>1029</v>
      </c>
      <c r="D2105" s="26">
        <v>8</v>
      </c>
      <c r="E2105" s="17" t="s">
        <v>2944</v>
      </c>
      <c r="F2105" s="24">
        <v>3372</v>
      </c>
      <c r="G2105" s="24"/>
      <c r="H2105" s="24"/>
      <c r="I2105" s="26" t="s">
        <v>1029</v>
      </c>
      <c r="J2105" s="26" t="s">
        <v>1030</v>
      </c>
      <c r="K2105" s="34" t="s">
        <v>1031</v>
      </c>
    </row>
    <row r="2106" spans="1:11" ht="15.75" thickBot="1" x14ac:dyDescent="0.3">
      <c r="A2106" s="32" t="s">
        <v>851</v>
      </c>
      <c r="B2106" s="24" t="s">
        <v>325</v>
      </c>
      <c r="C2106" s="26" t="s">
        <v>1029</v>
      </c>
      <c r="D2106" s="26">
        <v>8</v>
      </c>
      <c r="E2106" s="17" t="s">
        <v>2945</v>
      </c>
      <c r="F2106" s="24">
        <v>3455</v>
      </c>
      <c r="G2106" s="24"/>
      <c r="H2106" s="24"/>
      <c r="I2106" s="26" t="s">
        <v>1029</v>
      </c>
      <c r="J2106" s="26" t="s">
        <v>1030</v>
      </c>
      <c r="K2106" s="34" t="s">
        <v>1035</v>
      </c>
    </row>
    <row r="2107" spans="1:11" ht="15.75" thickBot="1" x14ac:dyDescent="0.3">
      <c r="A2107" s="32" t="s">
        <v>851</v>
      </c>
      <c r="B2107" s="24" t="s">
        <v>325</v>
      </c>
      <c r="C2107" s="26" t="s">
        <v>1029</v>
      </c>
      <c r="D2107" s="26">
        <v>8</v>
      </c>
      <c r="E2107" s="17" t="s">
        <v>1739</v>
      </c>
      <c r="F2107" s="24">
        <v>3461</v>
      </c>
      <c r="G2107" s="24"/>
      <c r="H2107" s="24"/>
      <c r="I2107" s="26" t="s">
        <v>1029</v>
      </c>
      <c r="J2107" s="26" t="s">
        <v>1030</v>
      </c>
      <c r="K2107" s="34" t="s">
        <v>1041</v>
      </c>
    </row>
    <row r="2108" spans="1:11" ht="15.75" thickBot="1" x14ac:dyDescent="0.3">
      <c r="A2108" s="32" t="s">
        <v>851</v>
      </c>
      <c r="B2108" s="24" t="s">
        <v>325</v>
      </c>
      <c r="C2108" s="26" t="s">
        <v>1029</v>
      </c>
      <c r="D2108" s="26">
        <v>8</v>
      </c>
      <c r="E2108" s="17" t="s">
        <v>2946</v>
      </c>
      <c r="F2108" s="24">
        <v>3384</v>
      </c>
      <c r="G2108" s="24"/>
      <c r="H2108" s="24"/>
      <c r="I2108" s="26" t="s">
        <v>1029</v>
      </c>
      <c r="J2108" s="26" t="s">
        <v>1030</v>
      </c>
      <c r="K2108" s="34" t="s">
        <v>1031</v>
      </c>
    </row>
    <row r="2109" spans="1:11" ht="15.75" thickBot="1" x14ac:dyDescent="0.3">
      <c r="A2109" s="32" t="s">
        <v>851</v>
      </c>
      <c r="B2109" s="24" t="s">
        <v>325</v>
      </c>
      <c r="C2109" s="26" t="s">
        <v>1029</v>
      </c>
      <c r="D2109" s="26">
        <v>8</v>
      </c>
      <c r="E2109" s="17" t="s">
        <v>2947</v>
      </c>
      <c r="F2109" s="24">
        <v>3392</v>
      </c>
      <c r="G2109" s="24"/>
      <c r="H2109" s="24"/>
      <c r="I2109" s="26" t="s">
        <v>1029</v>
      </c>
      <c r="J2109" s="26" t="s">
        <v>1030</v>
      </c>
      <c r="K2109" s="34" t="s">
        <v>1031</v>
      </c>
    </row>
    <row r="2110" spans="1:11" ht="15.75" thickBot="1" x14ac:dyDescent="0.3">
      <c r="A2110" s="32" t="s">
        <v>851</v>
      </c>
      <c r="B2110" s="24" t="s">
        <v>325</v>
      </c>
      <c r="C2110" s="26" t="s">
        <v>1029</v>
      </c>
      <c r="D2110" s="26">
        <v>8</v>
      </c>
      <c r="E2110" s="17" t="s">
        <v>2948</v>
      </c>
      <c r="F2110" s="24">
        <v>3284</v>
      </c>
      <c r="G2110" s="24"/>
      <c r="H2110" s="24"/>
      <c r="I2110" s="26" t="s">
        <v>1029</v>
      </c>
      <c r="J2110" s="26" t="s">
        <v>1030</v>
      </c>
      <c r="K2110" s="34" t="s">
        <v>1041</v>
      </c>
    </row>
    <row r="2111" spans="1:11" ht="15.75" thickBot="1" x14ac:dyDescent="0.3">
      <c r="A2111" s="32" t="s">
        <v>851</v>
      </c>
      <c r="B2111" s="24" t="s">
        <v>325</v>
      </c>
      <c r="C2111" s="26" t="s">
        <v>1029</v>
      </c>
      <c r="D2111" s="26">
        <v>8</v>
      </c>
      <c r="E2111" s="17" t="s">
        <v>2949</v>
      </c>
      <c r="F2111" s="24">
        <v>3391</v>
      </c>
      <c r="G2111" s="24"/>
      <c r="H2111" s="24"/>
      <c r="I2111" s="26" t="s">
        <v>1029</v>
      </c>
      <c r="J2111" s="26" t="s">
        <v>1030</v>
      </c>
      <c r="K2111" s="34" t="s">
        <v>1031</v>
      </c>
    </row>
    <row r="2112" spans="1:11" ht="15.75" thickBot="1" x14ac:dyDescent="0.3">
      <c r="A2112" s="32" t="s">
        <v>851</v>
      </c>
      <c r="B2112" s="24" t="s">
        <v>325</v>
      </c>
      <c r="C2112" s="26" t="s">
        <v>1029</v>
      </c>
      <c r="D2112" s="26">
        <v>9</v>
      </c>
      <c r="E2112" s="17" t="s">
        <v>2950</v>
      </c>
      <c r="F2112" s="24">
        <v>3390</v>
      </c>
      <c r="G2112" s="24"/>
      <c r="H2112" s="24"/>
      <c r="I2112" s="26" t="s">
        <v>1029</v>
      </c>
      <c r="J2112" s="26" t="s">
        <v>1118</v>
      </c>
      <c r="K2112" s="34" t="s">
        <v>1132</v>
      </c>
    </row>
    <row r="2113" spans="1:11" ht="15.75" thickBot="1" x14ac:dyDescent="0.3">
      <c r="A2113" s="32" t="s">
        <v>851</v>
      </c>
      <c r="B2113" s="24" t="s">
        <v>325</v>
      </c>
      <c r="C2113" s="26" t="s">
        <v>1029</v>
      </c>
      <c r="D2113" s="26">
        <v>9</v>
      </c>
      <c r="E2113" s="17" t="s">
        <v>2951</v>
      </c>
      <c r="F2113" s="24">
        <v>4773</v>
      </c>
      <c r="G2113" s="24"/>
      <c r="H2113" s="24"/>
      <c r="I2113" s="26" t="s">
        <v>1029</v>
      </c>
      <c r="J2113" s="26" t="s">
        <v>1118</v>
      </c>
      <c r="K2113" s="34" t="s">
        <v>1132</v>
      </c>
    </row>
    <row r="2114" spans="1:11" ht="15.75" thickBot="1" x14ac:dyDescent="0.3">
      <c r="A2114" s="32" t="s">
        <v>851</v>
      </c>
      <c r="B2114" s="24" t="s">
        <v>325</v>
      </c>
      <c r="C2114" s="26" t="s">
        <v>1029</v>
      </c>
      <c r="D2114" s="26">
        <v>9</v>
      </c>
      <c r="E2114" s="17" t="s">
        <v>2952</v>
      </c>
      <c r="F2114" s="24">
        <v>3367</v>
      </c>
      <c r="G2114" s="24"/>
      <c r="H2114" s="24"/>
      <c r="I2114" s="26" t="s">
        <v>1029</v>
      </c>
      <c r="J2114" s="26" t="s">
        <v>1118</v>
      </c>
      <c r="K2114" s="34" t="s">
        <v>1132</v>
      </c>
    </row>
    <row r="2115" spans="1:11" ht="15.75" thickBot="1" x14ac:dyDescent="0.3">
      <c r="A2115" s="32" t="s">
        <v>851</v>
      </c>
      <c r="B2115" s="24" t="s">
        <v>325</v>
      </c>
      <c r="C2115" s="26" t="s">
        <v>1029</v>
      </c>
      <c r="D2115" s="26">
        <v>9</v>
      </c>
      <c r="E2115" s="17" t="s">
        <v>2953</v>
      </c>
      <c r="F2115" s="24">
        <v>3315</v>
      </c>
      <c r="G2115" s="24"/>
      <c r="H2115" s="24"/>
      <c r="I2115" s="26" t="s">
        <v>1029</v>
      </c>
      <c r="J2115" s="26" t="s">
        <v>1118</v>
      </c>
      <c r="K2115" s="34" t="s">
        <v>1119</v>
      </c>
    </row>
    <row r="2116" spans="1:11" ht="15.75" thickBot="1" x14ac:dyDescent="0.3">
      <c r="A2116" s="32" t="s">
        <v>851</v>
      </c>
      <c r="B2116" s="24" t="s">
        <v>325</v>
      </c>
      <c r="C2116" s="26" t="s">
        <v>1029</v>
      </c>
      <c r="D2116" s="26">
        <v>9</v>
      </c>
      <c r="E2116" s="17" t="s">
        <v>2954</v>
      </c>
      <c r="F2116" s="24">
        <v>3370</v>
      </c>
      <c r="G2116" s="24"/>
      <c r="H2116" s="24"/>
      <c r="I2116" s="26" t="s">
        <v>1029</v>
      </c>
      <c r="J2116" s="26" t="s">
        <v>1118</v>
      </c>
      <c r="K2116" s="34" t="s">
        <v>1118</v>
      </c>
    </row>
    <row r="2117" spans="1:11" ht="15.75" thickBot="1" x14ac:dyDescent="0.3">
      <c r="A2117" s="32" t="s">
        <v>851</v>
      </c>
      <c r="B2117" s="24" t="s">
        <v>325</v>
      </c>
      <c r="C2117" s="26" t="s">
        <v>1029</v>
      </c>
      <c r="D2117" s="26">
        <v>9</v>
      </c>
      <c r="E2117" s="17" t="s">
        <v>2955</v>
      </c>
      <c r="F2117" s="24">
        <v>3332</v>
      </c>
      <c r="G2117" s="24"/>
      <c r="H2117" s="24"/>
      <c r="I2117" s="26" t="s">
        <v>1029</v>
      </c>
      <c r="J2117" s="26" t="s">
        <v>1118</v>
      </c>
      <c r="K2117" s="34" t="s">
        <v>1118</v>
      </c>
    </row>
    <row r="2118" spans="1:11" ht="15.75" thickBot="1" x14ac:dyDescent="0.3">
      <c r="A2118" s="32" t="s">
        <v>851</v>
      </c>
      <c r="B2118" s="24" t="s">
        <v>325</v>
      </c>
      <c r="C2118" s="26" t="s">
        <v>1029</v>
      </c>
      <c r="D2118" s="26">
        <v>9</v>
      </c>
      <c r="E2118" s="17" t="s">
        <v>2956</v>
      </c>
      <c r="F2118" s="24">
        <v>3356</v>
      </c>
      <c r="G2118" s="24"/>
      <c r="H2118" s="24"/>
      <c r="I2118" s="26" t="s">
        <v>1029</v>
      </c>
      <c r="J2118" s="26" t="s">
        <v>1118</v>
      </c>
      <c r="K2118" s="34" t="s">
        <v>1118</v>
      </c>
    </row>
    <row r="2119" spans="1:11" ht="15.75" thickBot="1" x14ac:dyDescent="0.3">
      <c r="A2119" s="32" t="s">
        <v>851</v>
      </c>
      <c r="B2119" s="24" t="s">
        <v>325</v>
      </c>
      <c r="C2119" s="26" t="s">
        <v>1029</v>
      </c>
      <c r="D2119" s="26">
        <v>9</v>
      </c>
      <c r="E2119" s="17" t="s">
        <v>2957</v>
      </c>
      <c r="F2119" s="24">
        <v>3506</v>
      </c>
      <c r="G2119" s="24"/>
      <c r="H2119" s="24"/>
      <c r="I2119" s="26" t="s">
        <v>1029</v>
      </c>
      <c r="J2119" s="26" t="s">
        <v>1118</v>
      </c>
      <c r="K2119" s="34" t="s">
        <v>1118</v>
      </c>
    </row>
    <row r="2120" spans="1:11" ht="15.75" thickBot="1" x14ac:dyDescent="0.3">
      <c r="A2120" s="32" t="s">
        <v>851</v>
      </c>
      <c r="B2120" s="24" t="s">
        <v>325</v>
      </c>
      <c r="C2120" s="26" t="s">
        <v>1029</v>
      </c>
      <c r="D2120" s="26">
        <v>9</v>
      </c>
      <c r="E2120" s="17" t="s">
        <v>2958</v>
      </c>
      <c r="F2120" s="24">
        <v>3268</v>
      </c>
      <c r="G2120" s="24"/>
      <c r="H2120" s="24"/>
      <c r="I2120" s="26" t="s">
        <v>1029</v>
      </c>
      <c r="J2120" s="26" t="s">
        <v>1118</v>
      </c>
      <c r="K2120" s="34" t="s">
        <v>1132</v>
      </c>
    </row>
    <row r="2121" spans="1:11" ht="15.75" thickBot="1" x14ac:dyDescent="0.3">
      <c r="A2121" s="32" t="s">
        <v>851</v>
      </c>
      <c r="B2121" s="24" t="s">
        <v>325</v>
      </c>
      <c r="C2121" s="26" t="s">
        <v>1029</v>
      </c>
      <c r="D2121" s="26">
        <v>9</v>
      </c>
      <c r="E2121" s="17" t="s">
        <v>2959</v>
      </c>
      <c r="F2121" s="24">
        <v>3402</v>
      </c>
      <c r="G2121" s="24"/>
      <c r="H2121" s="24"/>
      <c r="I2121" s="26" t="s">
        <v>1029</v>
      </c>
      <c r="J2121" s="26" t="s">
        <v>1118</v>
      </c>
      <c r="K2121" s="34" t="s">
        <v>1119</v>
      </c>
    </row>
    <row r="2122" spans="1:11" ht="15.75" thickBot="1" x14ac:dyDescent="0.3">
      <c r="A2122" s="32" t="s">
        <v>851</v>
      </c>
      <c r="B2122" s="24" t="s">
        <v>325</v>
      </c>
      <c r="C2122" s="26" t="s">
        <v>1029</v>
      </c>
      <c r="D2122" s="26">
        <v>9</v>
      </c>
      <c r="E2122" s="17" t="s">
        <v>2960</v>
      </c>
      <c r="F2122" s="24">
        <v>3394</v>
      </c>
      <c r="G2122" s="24"/>
      <c r="H2122" s="24"/>
      <c r="I2122" s="26" t="s">
        <v>1029</v>
      </c>
      <c r="J2122" s="26" t="s">
        <v>1118</v>
      </c>
      <c r="K2122" s="34" t="s">
        <v>1118</v>
      </c>
    </row>
    <row r="2123" spans="1:11" ht="15.75" thickBot="1" x14ac:dyDescent="0.3">
      <c r="A2123" s="32" t="s">
        <v>851</v>
      </c>
      <c r="B2123" s="24" t="s">
        <v>325</v>
      </c>
      <c r="C2123" s="26" t="s">
        <v>1029</v>
      </c>
      <c r="D2123" s="26">
        <v>9</v>
      </c>
      <c r="E2123" s="17" t="s">
        <v>2961</v>
      </c>
      <c r="F2123" s="24">
        <v>3519</v>
      </c>
      <c r="G2123" s="24"/>
      <c r="H2123" s="24"/>
      <c r="I2123" s="26" t="s">
        <v>1029</v>
      </c>
      <c r="J2123" s="26" t="s">
        <v>1118</v>
      </c>
      <c r="K2123" s="34" t="s">
        <v>1118</v>
      </c>
    </row>
    <row r="2124" spans="1:11" ht="15.75" thickBot="1" x14ac:dyDescent="0.3">
      <c r="A2124" s="32" t="s">
        <v>851</v>
      </c>
      <c r="B2124" s="24" t="s">
        <v>325</v>
      </c>
      <c r="C2124" s="26" t="s">
        <v>1029</v>
      </c>
      <c r="D2124" s="26">
        <v>9</v>
      </c>
      <c r="E2124" s="17" t="s">
        <v>2962</v>
      </c>
      <c r="F2124" s="24">
        <v>3429</v>
      </c>
      <c r="G2124" s="24"/>
      <c r="H2124" s="24"/>
      <c r="I2124" s="26" t="s">
        <v>1029</v>
      </c>
      <c r="J2124" s="26" t="s">
        <v>1118</v>
      </c>
      <c r="K2124" s="34" t="s">
        <v>1132</v>
      </c>
    </row>
    <row r="2125" spans="1:11" ht="15.75" thickBot="1" x14ac:dyDescent="0.3">
      <c r="A2125" s="32" t="s">
        <v>851</v>
      </c>
      <c r="B2125" s="24" t="s">
        <v>325</v>
      </c>
      <c r="C2125" s="26" t="s">
        <v>1029</v>
      </c>
      <c r="D2125" s="26">
        <v>9</v>
      </c>
      <c r="E2125" s="17" t="s">
        <v>2963</v>
      </c>
      <c r="F2125" s="24">
        <v>3272</v>
      </c>
      <c r="G2125" s="24"/>
      <c r="H2125" s="24"/>
      <c r="I2125" s="26" t="s">
        <v>1029</v>
      </c>
      <c r="J2125" s="26" t="s">
        <v>1118</v>
      </c>
      <c r="K2125" s="34" t="s">
        <v>1119</v>
      </c>
    </row>
    <row r="2126" spans="1:11" ht="15.75" thickBot="1" x14ac:dyDescent="0.3">
      <c r="A2126" s="32" t="s">
        <v>851</v>
      </c>
      <c r="B2126" s="24" t="s">
        <v>325</v>
      </c>
      <c r="C2126" s="26" t="s">
        <v>1029</v>
      </c>
      <c r="D2126" s="26">
        <v>9</v>
      </c>
      <c r="E2126" s="17" t="s">
        <v>2964</v>
      </c>
      <c r="F2126" s="24">
        <v>3312</v>
      </c>
      <c r="G2126" s="24"/>
      <c r="H2126" s="24"/>
      <c r="I2126" s="26" t="s">
        <v>1029</v>
      </c>
      <c r="J2126" s="26" t="s">
        <v>1118</v>
      </c>
      <c r="K2126" s="34" t="s">
        <v>1118</v>
      </c>
    </row>
    <row r="2127" spans="1:11" ht="15.75" thickBot="1" x14ac:dyDescent="0.3">
      <c r="A2127" s="32" t="s">
        <v>851</v>
      </c>
      <c r="B2127" s="24" t="s">
        <v>325</v>
      </c>
      <c r="C2127" s="26" t="s">
        <v>1029</v>
      </c>
      <c r="D2127" s="26">
        <v>9</v>
      </c>
      <c r="E2127" s="17" t="s">
        <v>2965</v>
      </c>
      <c r="F2127" s="24">
        <v>3276</v>
      </c>
      <c r="G2127" s="24"/>
      <c r="H2127" s="24"/>
      <c r="I2127" s="26" t="s">
        <v>1029</v>
      </c>
      <c r="J2127" s="26" t="s">
        <v>1118</v>
      </c>
      <c r="K2127" s="34" t="s">
        <v>1132</v>
      </c>
    </row>
    <row r="2128" spans="1:11" ht="15.75" thickBot="1" x14ac:dyDescent="0.3">
      <c r="A2128" s="32" t="s">
        <v>851</v>
      </c>
      <c r="B2128" s="24" t="s">
        <v>325</v>
      </c>
      <c r="C2128" s="26" t="s">
        <v>1029</v>
      </c>
      <c r="D2128" s="26">
        <v>9</v>
      </c>
      <c r="E2128" s="17" t="s">
        <v>2966</v>
      </c>
      <c r="F2128" s="24">
        <v>3376</v>
      </c>
      <c r="G2128" s="24"/>
      <c r="H2128" s="24"/>
      <c r="I2128" s="26" t="s">
        <v>1029</v>
      </c>
      <c r="J2128" s="26" t="s">
        <v>1118</v>
      </c>
      <c r="K2128" s="34" t="s">
        <v>1132</v>
      </c>
    </row>
    <row r="2129" spans="1:11" ht="15.75" thickBot="1" x14ac:dyDescent="0.3">
      <c r="A2129" s="32" t="s">
        <v>851</v>
      </c>
      <c r="B2129" s="24" t="s">
        <v>325</v>
      </c>
      <c r="C2129" s="26" t="s">
        <v>1029</v>
      </c>
      <c r="D2129" s="26">
        <v>9</v>
      </c>
      <c r="E2129" s="17" t="s">
        <v>2967</v>
      </c>
      <c r="F2129" s="24">
        <v>3379</v>
      </c>
      <c r="G2129" s="24"/>
      <c r="H2129" s="24"/>
      <c r="I2129" s="26" t="s">
        <v>1029</v>
      </c>
      <c r="J2129" s="26" t="s">
        <v>1118</v>
      </c>
      <c r="K2129" s="34" t="s">
        <v>1118</v>
      </c>
    </row>
    <row r="2130" spans="1:11" ht="15.75" thickBot="1" x14ac:dyDescent="0.3">
      <c r="A2130" s="32" t="s">
        <v>851</v>
      </c>
      <c r="B2130" s="24" t="s">
        <v>325</v>
      </c>
      <c r="C2130" s="26" t="s">
        <v>1029</v>
      </c>
      <c r="D2130" s="26">
        <v>9</v>
      </c>
      <c r="E2130" s="17" t="s">
        <v>2967</v>
      </c>
      <c r="F2130" s="24">
        <v>4780</v>
      </c>
      <c r="G2130" s="24"/>
      <c r="H2130" s="24"/>
      <c r="I2130" s="26" t="s">
        <v>1029</v>
      </c>
      <c r="J2130" s="26" t="s">
        <v>1118</v>
      </c>
      <c r="K2130" s="34" t="s">
        <v>1118</v>
      </c>
    </row>
    <row r="2131" spans="1:11" ht="15.75" thickBot="1" x14ac:dyDescent="0.3">
      <c r="A2131" s="32" t="s">
        <v>851</v>
      </c>
      <c r="B2131" s="24" t="s">
        <v>325</v>
      </c>
      <c r="C2131" s="26" t="s">
        <v>1029</v>
      </c>
      <c r="D2131" s="26">
        <v>9</v>
      </c>
      <c r="E2131" s="17" t="s">
        <v>2968</v>
      </c>
      <c r="F2131" s="24">
        <v>3334</v>
      </c>
      <c r="G2131" s="24"/>
      <c r="H2131" s="24"/>
      <c r="I2131" s="26" t="s">
        <v>1029</v>
      </c>
      <c r="J2131" s="26" t="s">
        <v>1118</v>
      </c>
      <c r="K2131" s="34" t="s">
        <v>1119</v>
      </c>
    </row>
    <row r="2132" spans="1:11" ht="15.75" thickBot="1" x14ac:dyDescent="0.3">
      <c r="A2132" s="32" t="s">
        <v>851</v>
      </c>
      <c r="B2132" s="24" t="s">
        <v>325</v>
      </c>
      <c r="C2132" s="26" t="s">
        <v>1029</v>
      </c>
      <c r="D2132" s="26">
        <v>9</v>
      </c>
      <c r="E2132" s="17" t="s">
        <v>2969</v>
      </c>
      <c r="F2132" s="24">
        <v>3430</v>
      </c>
      <c r="G2132" s="24"/>
      <c r="H2132" s="24"/>
      <c r="I2132" s="26" t="s">
        <v>1029</v>
      </c>
      <c r="J2132" s="26" t="s">
        <v>1118</v>
      </c>
      <c r="K2132" s="34" t="s">
        <v>1132</v>
      </c>
    </row>
    <row r="2133" spans="1:11" ht="15.75" thickBot="1" x14ac:dyDescent="0.3">
      <c r="A2133" s="32" t="s">
        <v>851</v>
      </c>
      <c r="B2133" s="24" t="s">
        <v>325</v>
      </c>
      <c r="C2133" s="26" t="s">
        <v>1029</v>
      </c>
      <c r="D2133" s="26">
        <v>9</v>
      </c>
      <c r="E2133" s="17" t="s">
        <v>2970</v>
      </c>
      <c r="F2133" s="24">
        <v>3477</v>
      </c>
      <c r="G2133" s="24"/>
      <c r="H2133" s="24"/>
      <c r="I2133" s="26" t="s">
        <v>1029</v>
      </c>
      <c r="J2133" s="26" t="s">
        <v>1118</v>
      </c>
      <c r="K2133" s="34" t="s">
        <v>1132</v>
      </c>
    </row>
    <row r="2134" spans="1:11" ht="15.75" thickBot="1" x14ac:dyDescent="0.3">
      <c r="A2134" s="32" t="s">
        <v>851</v>
      </c>
      <c r="B2134" s="24" t="s">
        <v>325</v>
      </c>
      <c r="C2134" s="26" t="s">
        <v>1029</v>
      </c>
      <c r="D2134" s="26">
        <v>9</v>
      </c>
      <c r="E2134" s="17" t="s">
        <v>2971</v>
      </c>
      <c r="F2134" s="24">
        <v>5025</v>
      </c>
      <c r="G2134" s="24"/>
      <c r="H2134" s="24"/>
      <c r="I2134" s="26" t="s">
        <v>1029</v>
      </c>
      <c r="J2134" s="26" t="s">
        <v>1118</v>
      </c>
      <c r="K2134" s="34" t="s">
        <v>1132</v>
      </c>
    </row>
    <row r="2135" spans="1:11" ht="15.75" thickBot="1" x14ac:dyDescent="0.3">
      <c r="A2135" s="32" t="s">
        <v>851</v>
      </c>
      <c r="B2135" s="24" t="s">
        <v>325</v>
      </c>
      <c r="C2135" s="26" t="s">
        <v>1029</v>
      </c>
      <c r="D2135" s="26">
        <v>9</v>
      </c>
      <c r="E2135" s="17" t="s">
        <v>977</v>
      </c>
      <c r="F2135" s="24">
        <v>3405</v>
      </c>
      <c r="G2135" s="24"/>
      <c r="H2135" s="24"/>
      <c r="I2135" s="26" t="s">
        <v>1029</v>
      </c>
      <c r="J2135" s="26" t="s">
        <v>1118</v>
      </c>
      <c r="K2135" s="34" t="s">
        <v>1132</v>
      </c>
    </row>
    <row r="2136" spans="1:11" ht="15.75" thickBot="1" x14ac:dyDescent="0.3">
      <c r="A2136" s="32" t="s">
        <v>851</v>
      </c>
      <c r="B2136" s="24" t="s">
        <v>325</v>
      </c>
      <c r="C2136" s="26" t="s">
        <v>1029</v>
      </c>
      <c r="D2136" s="26">
        <v>9</v>
      </c>
      <c r="E2136" s="17" t="s">
        <v>2972</v>
      </c>
      <c r="F2136" s="24">
        <v>3503</v>
      </c>
      <c r="G2136" s="24"/>
      <c r="H2136" s="24"/>
      <c r="I2136" s="26" t="s">
        <v>1029</v>
      </c>
      <c r="J2136" s="26" t="s">
        <v>1118</v>
      </c>
      <c r="K2136" s="34" t="s">
        <v>1118</v>
      </c>
    </row>
    <row r="2137" spans="1:11" ht="15.75" thickBot="1" x14ac:dyDescent="0.3">
      <c r="A2137" s="32" t="s">
        <v>851</v>
      </c>
      <c r="B2137" s="24" t="s">
        <v>325</v>
      </c>
      <c r="C2137" s="26" t="s">
        <v>1029</v>
      </c>
      <c r="D2137" s="26">
        <v>9</v>
      </c>
      <c r="E2137" s="17" t="s">
        <v>2973</v>
      </c>
      <c r="F2137" s="24">
        <v>3488</v>
      </c>
      <c r="G2137" s="24"/>
      <c r="H2137" s="24"/>
      <c r="I2137" s="26" t="s">
        <v>1029</v>
      </c>
      <c r="J2137" s="26" t="s">
        <v>1118</v>
      </c>
      <c r="K2137" s="34" t="s">
        <v>1132</v>
      </c>
    </row>
    <row r="2138" spans="1:11" ht="15.75" thickBot="1" x14ac:dyDescent="0.3">
      <c r="A2138" s="32" t="s">
        <v>851</v>
      </c>
      <c r="B2138" s="24" t="s">
        <v>325</v>
      </c>
      <c r="C2138" s="26" t="s">
        <v>1029</v>
      </c>
      <c r="D2138" s="26">
        <v>9</v>
      </c>
      <c r="E2138" s="17" t="s">
        <v>2974</v>
      </c>
      <c r="F2138" s="24">
        <v>3505</v>
      </c>
      <c r="G2138" s="24"/>
      <c r="H2138" s="24"/>
      <c r="I2138" s="26" t="s">
        <v>1029</v>
      </c>
      <c r="J2138" s="26" t="s">
        <v>1118</v>
      </c>
      <c r="K2138" s="34" t="s">
        <v>1132</v>
      </c>
    </row>
    <row r="2139" spans="1:11" ht="15.75" thickBot="1" x14ac:dyDescent="0.3">
      <c r="A2139" s="32" t="s">
        <v>851</v>
      </c>
      <c r="B2139" s="24" t="s">
        <v>325</v>
      </c>
      <c r="C2139" s="26" t="s">
        <v>1029</v>
      </c>
      <c r="D2139" s="26">
        <v>9</v>
      </c>
      <c r="E2139" s="17" t="s">
        <v>2975</v>
      </c>
      <c r="F2139" s="24">
        <v>3368</v>
      </c>
      <c r="G2139" s="24"/>
      <c r="H2139" s="24"/>
      <c r="I2139" s="26" t="s">
        <v>1029</v>
      </c>
      <c r="J2139" s="26" t="s">
        <v>1118</v>
      </c>
      <c r="K2139" s="34" t="s">
        <v>1132</v>
      </c>
    </row>
    <row r="2140" spans="1:11" ht="15.75" thickBot="1" x14ac:dyDescent="0.3">
      <c r="A2140" s="32" t="s">
        <v>851</v>
      </c>
      <c r="B2140" s="24" t="s">
        <v>325</v>
      </c>
      <c r="C2140" s="26" t="s">
        <v>1029</v>
      </c>
      <c r="D2140" s="26">
        <v>9</v>
      </c>
      <c r="E2140" s="17" t="s">
        <v>2459</v>
      </c>
      <c r="F2140" s="24">
        <v>3495</v>
      </c>
      <c r="G2140" s="24"/>
      <c r="H2140" s="24"/>
      <c r="I2140" s="26" t="s">
        <v>1029</v>
      </c>
      <c r="J2140" s="26" t="s">
        <v>1118</v>
      </c>
      <c r="K2140" s="34" t="s">
        <v>1119</v>
      </c>
    </row>
    <row r="2141" spans="1:11" ht="15.75" thickBot="1" x14ac:dyDescent="0.3">
      <c r="A2141" s="32" t="s">
        <v>851</v>
      </c>
      <c r="B2141" s="24" t="s">
        <v>325</v>
      </c>
      <c r="C2141" s="26" t="s">
        <v>1029</v>
      </c>
      <c r="D2141" s="26">
        <v>9</v>
      </c>
      <c r="E2141" s="17" t="s">
        <v>2976</v>
      </c>
      <c r="F2141" s="24">
        <v>3389</v>
      </c>
      <c r="G2141" s="24"/>
      <c r="H2141" s="24"/>
      <c r="I2141" s="26" t="s">
        <v>1029</v>
      </c>
      <c r="J2141" s="26" t="s">
        <v>1118</v>
      </c>
      <c r="K2141" s="34" t="s">
        <v>1119</v>
      </c>
    </row>
    <row r="2142" spans="1:11" ht="15.75" thickBot="1" x14ac:dyDescent="0.3">
      <c r="A2142" s="32" t="s">
        <v>851</v>
      </c>
      <c r="B2142" s="24" t="s">
        <v>325</v>
      </c>
      <c r="C2142" s="26" t="s">
        <v>2977</v>
      </c>
      <c r="D2142" s="26">
        <v>1</v>
      </c>
      <c r="E2142" s="17" t="s">
        <v>2978</v>
      </c>
      <c r="F2142" s="24">
        <v>1741</v>
      </c>
      <c r="G2142" s="24"/>
      <c r="H2142" s="24"/>
      <c r="I2142" s="26" t="s">
        <v>854</v>
      </c>
      <c r="J2142" s="26" t="s">
        <v>1394</v>
      </c>
      <c r="K2142" s="34" t="s">
        <v>2979</v>
      </c>
    </row>
    <row r="2143" spans="1:11" ht="15.75" thickBot="1" x14ac:dyDescent="0.3">
      <c r="A2143" s="32" t="s">
        <v>851</v>
      </c>
      <c r="B2143" s="24" t="s">
        <v>325</v>
      </c>
      <c r="C2143" s="26" t="s">
        <v>2977</v>
      </c>
      <c r="D2143" s="26">
        <v>1</v>
      </c>
      <c r="E2143" s="17" t="s">
        <v>2980</v>
      </c>
      <c r="F2143" s="24">
        <v>1834</v>
      </c>
      <c r="G2143" s="24"/>
      <c r="H2143" s="24"/>
      <c r="I2143" s="26" t="s">
        <v>854</v>
      </c>
      <c r="J2143" s="26" t="s">
        <v>1394</v>
      </c>
      <c r="K2143" s="34" t="s">
        <v>2981</v>
      </c>
    </row>
    <row r="2144" spans="1:11" ht="15.75" thickBot="1" x14ac:dyDescent="0.3">
      <c r="A2144" s="32" t="s">
        <v>851</v>
      </c>
      <c r="B2144" s="24" t="s">
        <v>325</v>
      </c>
      <c r="C2144" s="26" t="s">
        <v>2977</v>
      </c>
      <c r="D2144" s="26">
        <v>1</v>
      </c>
      <c r="E2144" s="17" t="s">
        <v>2982</v>
      </c>
      <c r="F2144" s="24">
        <v>1810</v>
      </c>
      <c r="G2144" s="24"/>
      <c r="H2144" s="24"/>
      <c r="I2144" s="26" t="s">
        <v>854</v>
      </c>
      <c r="J2144" s="26" t="s">
        <v>1394</v>
      </c>
      <c r="K2144" s="34" t="s">
        <v>2979</v>
      </c>
    </row>
    <row r="2145" spans="1:11" ht="15.75" thickBot="1" x14ac:dyDescent="0.3">
      <c r="A2145" s="32" t="s">
        <v>851</v>
      </c>
      <c r="B2145" s="24" t="s">
        <v>325</v>
      </c>
      <c r="C2145" s="26" t="s">
        <v>2977</v>
      </c>
      <c r="D2145" s="26">
        <v>1</v>
      </c>
      <c r="E2145" s="17" t="s">
        <v>2983</v>
      </c>
      <c r="F2145" s="24">
        <v>1798</v>
      </c>
      <c r="G2145" s="24"/>
      <c r="H2145" s="24"/>
      <c r="I2145" s="26" t="s">
        <v>854</v>
      </c>
      <c r="J2145" s="26" t="s">
        <v>1394</v>
      </c>
      <c r="K2145" s="34" t="s">
        <v>2981</v>
      </c>
    </row>
    <row r="2146" spans="1:11" ht="15.75" thickBot="1" x14ac:dyDescent="0.3">
      <c r="A2146" s="32" t="s">
        <v>851</v>
      </c>
      <c r="B2146" s="24" t="s">
        <v>325</v>
      </c>
      <c r="C2146" s="26" t="s">
        <v>2977</v>
      </c>
      <c r="D2146" s="26">
        <v>1</v>
      </c>
      <c r="E2146" s="17" t="s">
        <v>1485</v>
      </c>
      <c r="F2146" s="24">
        <v>1802</v>
      </c>
      <c r="G2146" s="24"/>
      <c r="H2146" s="24"/>
      <c r="I2146" s="26" t="s">
        <v>854</v>
      </c>
      <c r="J2146" s="26" t="s">
        <v>1394</v>
      </c>
      <c r="K2146" s="34" t="s">
        <v>2981</v>
      </c>
    </row>
    <row r="2147" spans="1:11" ht="15.75" thickBot="1" x14ac:dyDescent="0.3">
      <c r="A2147" s="32" t="s">
        <v>851</v>
      </c>
      <c r="B2147" s="24" t="s">
        <v>325</v>
      </c>
      <c r="C2147" s="26" t="s">
        <v>2977</v>
      </c>
      <c r="D2147" s="26">
        <v>1</v>
      </c>
      <c r="E2147" s="17" t="s">
        <v>1823</v>
      </c>
      <c r="F2147" s="24">
        <v>6555</v>
      </c>
      <c r="G2147" s="24"/>
      <c r="H2147" s="24"/>
      <c r="I2147" s="26" t="s">
        <v>854</v>
      </c>
      <c r="J2147" s="26" t="s">
        <v>1394</v>
      </c>
      <c r="K2147" s="34" t="s">
        <v>2981</v>
      </c>
    </row>
    <row r="2148" spans="1:11" ht="15.75" thickBot="1" x14ac:dyDescent="0.3">
      <c r="A2148" s="32" t="s">
        <v>851</v>
      </c>
      <c r="B2148" s="24" t="s">
        <v>325</v>
      </c>
      <c r="C2148" s="26" t="s">
        <v>2977</v>
      </c>
      <c r="D2148" s="26">
        <v>1</v>
      </c>
      <c r="E2148" s="17" t="s">
        <v>2984</v>
      </c>
      <c r="F2148" s="24">
        <v>1815</v>
      </c>
      <c r="G2148" s="24"/>
      <c r="H2148" s="24"/>
      <c r="I2148" s="26" t="s">
        <v>854</v>
      </c>
      <c r="J2148" s="26" t="s">
        <v>1394</v>
      </c>
      <c r="K2148" s="34" t="s">
        <v>1395</v>
      </c>
    </row>
    <row r="2149" spans="1:11" ht="15.75" thickBot="1" x14ac:dyDescent="0.3">
      <c r="A2149" s="32" t="s">
        <v>851</v>
      </c>
      <c r="B2149" s="24" t="s">
        <v>325</v>
      </c>
      <c r="C2149" s="26" t="s">
        <v>2977</v>
      </c>
      <c r="D2149" s="26">
        <v>1</v>
      </c>
      <c r="E2149" s="17" t="s">
        <v>1858</v>
      </c>
      <c r="F2149" s="24">
        <v>1761</v>
      </c>
      <c r="G2149" s="24"/>
      <c r="H2149" s="24"/>
      <c r="I2149" s="26" t="s">
        <v>854</v>
      </c>
      <c r="J2149" s="26" t="s">
        <v>1394</v>
      </c>
      <c r="K2149" s="34" t="s">
        <v>2981</v>
      </c>
    </row>
    <row r="2150" spans="1:11" ht="15.75" thickBot="1" x14ac:dyDescent="0.3">
      <c r="A2150" s="32" t="s">
        <v>851</v>
      </c>
      <c r="B2150" s="24" t="s">
        <v>325</v>
      </c>
      <c r="C2150" s="26" t="s">
        <v>2977</v>
      </c>
      <c r="D2150" s="26">
        <v>1</v>
      </c>
      <c r="E2150" s="17" t="s">
        <v>995</v>
      </c>
      <c r="F2150" s="24">
        <v>1733</v>
      </c>
      <c r="G2150" s="24"/>
      <c r="H2150" s="24"/>
      <c r="I2150" s="26" t="s">
        <v>854</v>
      </c>
      <c r="J2150" s="26" t="s">
        <v>1394</v>
      </c>
      <c r="K2150" s="34" t="s">
        <v>2981</v>
      </c>
    </row>
    <row r="2151" spans="1:11" ht="15.75" thickBot="1" x14ac:dyDescent="0.3">
      <c r="A2151" s="32" t="s">
        <v>851</v>
      </c>
      <c r="B2151" s="24" t="s">
        <v>325</v>
      </c>
      <c r="C2151" s="26" t="s">
        <v>2977</v>
      </c>
      <c r="D2151" s="26">
        <v>1</v>
      </c>
      <c r="E2151" s="17" t="s">
        <v>1488</v>
      </c>
      <c r="F2151" s="24">
        <v>4556</v>
      </c>
      <c r="G2151" s="24"/>
      <c r="H2151" s="24"/>
      <c r="I2151" s="26" t="s">
        <v>854</v>
      </c>
      <c r="J2151" s="26" t="s">
        <v>1394</v>
      </c>
      <c r="K2151" s="34" t="s">
        <v>2981</v>
      </c>
    </row>
    <row r="2152" spans="1:11" ht="15.75" thickBot="1" x14ac:dyDescent="0.3">
      <c r="A2152" s="32" t="s">
        <v>851</v>
      </c>
      <c r="B2152" s="24" t="s">
        <v>325</v>
      </c>
      <c r="C2152" s="26" t="s">
        <v>2977</v>
      </c>
      <c r="D2152" s="26">
        <v>1</v>
      </c>
      <c r="E2152" s="17" t="s">
        <v>1859</v>
      </c>
      <c r="F2152" s="24">
        <v>1882</v>
      </c>
      <c r="G2152" s="24"/>
      <c r="H2152" s="24"/>
      <c r="I2152" s="26" t="s">
        <v>854</v>
      </c>
      <c r="J2152" s="26" t="s">
        <v>1394</v>
      </c>
      <c r="K2152" s="34" t="s">
        <v>2981</v>
      </c>
    </row>
    <row r="2153" spans="1:11" ht="15.75" thickBot="1" x14ac:dyDescent="0.3">
      <c r="A2153" s="32" t="s">
        <v>851</v>
      </c>
      <c r="B2153" s="24" t="s">
        <v>325</v>
      </c>
      <c r="C2153" s="26" t="s">
        <v>2977</v>
      </c>
      <c r="D2153" s="26">
        <v>1</v>
      </c>
      <c r="E2153" s="17" t="s">
        <v>1089</v>
      </c>
      <c r="F2153" s="24">
        <v>1735</v>
      </c>
      <c r="G2153" s="24"/>
      <c r="H2153" s="24"/>
      <c r="I2153" s="26" t="s">
        <v>854</v>
      </c>
      <c r="J2153" s="26" t="s">
        <v>1394</v>
      </c>
      <c r="K2153" s="34" t="s">
        <v>1395</v>
      </c>
    </row>
    <row r="2154" spans="1:11" ht="15.75" thickBot="1" x14ac:dyDescent="0.3">
      <c r="A2154" s="32" t="s">
        <v>851</v>
      </c>
      <c r="B2154" s="24" t="s">
        <v>325</v>
      </c>
      <c r="C2154" s="26" t="s">
        <v>2977</v>
      </c>
      <c r="D2154" s="26">
        <v>1</v>
      </c>
      <c r="E2154" s="17" t="s">
        <v>1737</v>
      </c>
      <c r="F2154" s="24">
        <v>1905</v>
      </c>
      <c r="G2154" s="24"/>
      <c r="H2154" s="24"/>
      <c r="I2154" s="26" t="s">
        <v>854</v>
      </c>
      <c r="J2154" s="26" t="s">
        <v>1394</v>
      </c>
      <c r="K2154" s="34" t="s">
        <v>1395</v>
      </c>
    </row>
    <row r="2155" spans="1:11" ht="15.75" thickBot="1" x14ac:dyDescent="0.3">
      <c r="A2155" s="32" t="s">
        <v>851</v>
      </c>
      <c r="B2155" s="24" t="s">
        <v>325</v>
      </c>
      <c r="C2155" s="26" t="s">
        <v>2977</v>
      </c>
      <c r="D2155" s="26">
        <v>1</v>
      </c>
      <c r="E2155" s="17" t="s">
        <v>2985</v>
      </c>
      <c r="F2155" s="24">
        <v>1832</v>
      </c>
      <c r="G2155" s="24"/>
      <c r="H2155" s="24"/>
      <c r="I2155" s="26" t="s">
        <v>854</v>
      </c>
      <c r="J2155" s="26" t="s">
        <v>1394</v>
      </c>
      <c r="K2155" s="34" t="s">
        <v>1395</v>
      </c>
    </row>
    <row r="2156" spans="1:11" ht="15.75" thickBot="1" x14ac:dyDescent="0.3">
      <c r="A2156" s="32" t="s">
        <v>851</v>
      </c>
      <c r="B2156" s="24" t="s">
        <v>325</v>
      </c>
      <c r="C2156" s="26" t="s">
        <v>2977</v>
      </c>
      <c r="D2156" s="26">
        <v>1</v>
      </c>
      <c r="E2156" s="17" t="s">
        <v>2986</v>
      </c>
      <c r="F2156" s="24">
        <v>1757</v>
      </c>
      <c r="G2156" s="24"/>
      <c r="H2156" s="24"/>
      <c r="I2156" s="26" t="s">
        <v>854</v>
      </c>
      <c r="J2156" s="26" t="s">
        <v>1394</v>
      </c>
      <c r="K2156" s="34" t="s">
        <v>2979</v>
      </c>
    </row>
    <row r="2157" spans="1:11" ht="15.75" thickBot="1" x14ac:dyDescent="0.3">
      <c r="A2157" s="32" t="s">
        <v>851</v>
      </c>
      <c r="B2157" s="24" t="s">
        <v>325</v>
      </c>
      <c r="C2157" s="26" t="s">
        <v>2977</v>
      </c>
      <c r="D2157" s="26">
        <v>1</v>
      </c>
      <c r="E2157" s="17" t="s">
        <v>2766</v>
      </c>
      <c r="F2157" s="24">
        <v>1736</v>
      </c>
      <c r="G2157" s="24"/>
      <c r="H2157" s="24"/>
      <c r="I2157" s="26" t="s">
        <v>854</v>
      </c>
      <c r="J2157" s="26" t="s">
        <v>1394</v>
      </c>
      <c r="K2157" s="34" t="s">
        <v>1395</v>
      </c>
    </row>
    <row r="2158" spans="1:11" ht="15.75" thickBot="1" x14ac:dyDescent="0.3">
      <c r="A2158" s="32" t="s">
        <v>851</v>
      </c>
      <c r="B2158" s="24" t="s">
        <v>325</v>
      </c>
      <c r="C2158" s="26" t="s">
        <v>2977</v>
      </c>
      <c r="D2158" s="26">
        <v>1</v>
      </c>
      <c r="E2158" s="17" t="s">
        <v>2841</v>
      </c>
      <c r="F2158" s="24">
        <v>1870</v>
      </c>
      <c r="G2158" s="24"/>
      <c r="H2158" s="24"/>
      <c r="I2158" s="26" t="s">
        <v>854</v>
      </c>
      <c r="J2158" s="26" t="s">
        <v>1394</v>
      </c>
      <c r="K2158" s="34" t="s">
        <v>2979</v>
      </c>
    </row>
    <row r="2159" spans="1:11" ht="15.75" thickBot="1" x14ac:dyDescent="0.3">
      <c r="A2159" s="32" t="s">
        <v>851</v>
      </c>
      <c r="B2159" s="24" t="s">
        <v>325</v>
      </c>
      <c r="C2159" s="26" t="s">
        <v>2977</v>
      </c>
      <c r="D2159" s="26">
        <v>1</v>
      </c>
      <c r="E2159" s="17" t="s">
        <v>2414</v>
      </c>
      <c r="F2159" s="24">
        <v>1746</v>
      </c>
      <c r="G2159" s="24"/>
      <c r="H2159" s="24"/>
      <c r="I2159" s="26" t="s">
        <v>854</v>
      </c>
      <c r="J2159" s="26" t="s">
        <v>1394</v>
      </c>
      <c r="K2159" s="34" t="s">
        <v>1395</v>
      </c>
    </row>
    <row r="2160" spans="1:11" ht="15.75" thickBot="1" x14ac:dyDescent="0.3">
      <c r="A2160" s="32" t="s">
        <v>851</v>
      </c>
      <c r="B2160" s="24" t="s">
        <v>325</v>
      </c>
      <c r="C2160" s="26" t="s">
        <v>2977</v>
      </c>
      <c r="D2160" s="26">
        <v>1</v>
      </c>
      <c r="E2160" s="17" t="s">
        <v>2987</v>
      </c>
      <c r="F2160" s="24">
        <v>1874</v>
      </c>
      <c r="G2160" s="24"/>
      <c r="H2160" s="24"/>
      <c r="I2160" s="26" t="s">
        <v>854</v>
      </c>
      <c r="J2160" s="26" t="s">
        <v>1394</v>
      </c>
      <c r="K2160" s="34" t="s">
        <v>2981</v>
      </c>
    </row>
    <row r="2161" spans="1:11" ht="15.75" thickBot="1" x14ac:dyDescent="0.3">
      <c r="A2161" s="32" t="s">
        <v>851</v>
      </c>
      <c r="B2161" s="24" t="s">
        <v>325</v>
      </c>
      <c r="C2161" s="26" t="s">
        <v>2977</v>
      </c>
      <c r="D2161" s="26">
        <v>1</v>
      </c>
      <c r="E2161" s="17" t="s">
        <v>2988</v>
      </c>
      <c r="F2161" s="24">
        <v>4963</v>
      </c>
      <c r="G2161" s="24"/>
      <c r="H2161" s="24"/>
      <c r="I2161" s="26" t="s">
        <v>854</v>
      </c>
      <c r="J2161" s="26" t="s">
        <v>1394</v>
      </c>
      <c r="K2161" s="34" t="s">
        <v>1395</v>
      </c>
    </row>
    <row r="2162" spans="1:11" ht="15.75" thickBot="1" x14ac:dyDescent="0.3">
      <c r="A2162" s="32" t="s">
        <v>851</v>
      </c>
      <c r="B2162" s="24" t="s">
        <v>325</v>
      </c>
      <c r="C2162" s="26" t="s">
        <v>2977</v>
      </c>
      <c r="D2162" s="26">
        <v>1</v>
      </c>
      <c r="E2162" s="17" t="s">
        <v>1658</v>
      </c>
      <c r="F2162" s="24">
        <v>1877</v>
      </c>
      <c r="G2162" s="24"/>
      <c r="H2162" s="24"/>
      <c r="I2162" s="26" t="s">
        <v>854</v>
      </c>
      <c r="J2162" s="26" t="s">
        <v>1394</v>
      </c>
      <c r="K2162" s="34" t="s">
        <v>2979</v>
      </c>
    </row>
    <row r="2163" spans="1:11" ht="15.75" thickBot="1" x14ac:dyDescent="0.3">
      <c r="A2163" s="32" t="s">
        <v>851</v>
      </c>
      <c r="B2163" s="24" t="s">
        <v>325</v>
      </c>
      <c r="C2163" s="26" t="s">
        <v>2977</v>
      </c>
      <c r="D2163" s="26">
        <v>1</v>
      </c>
      <c r="E2163" s="17" t="s">
        <v>2989</v>
      </c>
      <c r="F2163" s="24">
        <v>1881</v>
      </c>
      <c r="G2163" s="24"/>
      <c r="H2163" s="24"/>
      <c r="I2163" s="26" t="s">
        <v>854</v>
      </c>
      <c r="J2163" s="26" t="s">
        <v>1394</v>
      </c>
      <c r="K2163" s="34" t="s">
        <v>1395</v>
      </c>
    </row>
    <row r="2164" spans="1:11" ht="15.75" thickBot="1" x14ac:dyDescent="0.3">
      <c r="A2164" s="32" t="s">
        <v>851</v>
      </c>
      <c r="B2164" s="24" t="s">
        <v>325</v>
      </c>
      <c r="C2164" s="26" t="s">
        <v>2977</v>
      </c>
      <c r="D2164" s="26">
        <v>1</v>
      </c>
      <c r="E2164" s="17" t="s">
        <v>2990</v>
      </c>
      <c r="F2164" s="24">
        <v>1742</v>
      </c>
      <c r="G2164" s="24"/>
      <c r="H2164" s="24"/>
      <c r="I2164" s="26" t="s">
        <v>854</v>
      </c>
      <c r="J2164" s="26" t="s">
        <v>1394</v>
      </c>
      <c r="K2164" s="34" t="s">
        <v>2979</v>
      </c>
    </row>
    <row r="2165" spans="1:11" ht="15.75" thickBot="1" x14ac:dyDescent="0.3">
      <c r="A2165" s="32" t="s">
        <v>851</v>
      </c>
      <c r="B2165" s="24" t="s">
        <v>325</v>
      </c>
      <c r="C2165" s="26" t="s">
        <v>2977</v>
      </c>
      <c r="D2165" s="26">
        <v>1</v>
      </c>
      <c r="E2165" s="17" t="s">
        <v>2991</v>
      </c>
      <c r="F2165" s="24">
        <v>1904</v>
      </c>
      <c r="G2165" s="24"/>
      <c r="H2165" s="24"/>
      <c r="I2165" s="26" t="s">
        <v>854</v>
      </c>
      <c r="J2165" s="26" t="s">
        <v>1394</v>
      </c>
      <c r="K2165" s="34" t="s">
        <v>1395</v>
      </c>
    </row>
    <row r="2166" spans="1:11" ht="15.75" thickBot="1" x14ac:dyDescent="0.3">
      <c r="A2166" s="32" t="s">
        <v>851</v>
      </c>
      <c r="B2166" s="24" t="s">
        <v>325</v>
      </c>
      <c r="C2166" s="26" t="s">
        <v>2977</v>
      </c>
      <c r="D2166" s="26">
        <v>1</v>
      </c>
      <c r="E2166" s="17" t="s">
        <v>2492</v>
      </c>
      <c r="F2166" s="24">
        <v>1888</v>
      </c>
      <c r="G2166" s="24"/>
      <c r="H2166" s="24"/>
      <c r="I2166" s="26" t="s">
        <v>854</v>
      </c>
      <c r="J2166" s="26" t="s">
        <v>1394</v>
      </c>
      <c r="K2166" s="34" t="s">
        <v>2981</v>
      </c>
    </row>
    <row r="2167" spans="1:11" ht="15.75" thickBot="1" x14ac:dyDescent="0.3">
      <c r="A2167" s="32" t="s">
        <v>851</v>
      </c>
      <c r="B2167" s="24" t="s">
        <v>325</v>
      </c>
      <c r="C2167" s="26" t="s">
        <v>2977</v>
      </c>
      <c r="D2167" s="26">
        <v>1</v>
      </c>
      <c r="E2167" s="17" t="s">
        <v>2992</v>
      </c>
      <c r="F2167" s="24">
        <v>1892</v>
      </c>
      <c r="G2167" s="24"/>
      <c r="H2167" s="24"/>
      <c r="I2167" s="26" t="s">
        <v>854</v>
      </c>
      <c r="J2167" s="26" t="s">
        <v>1394</v>
      </c>
      <c r="K2167" s="34" t="s">
        <v>1395</v>
      </c>
    </row>
    <row r="2168" spans="1:11" ht="15.75" thickBot="1" x14ac:dyDescent="0.3">
      <c r="A2168" s="32" t="s">
        <v>851</v>
      </c>
      <c r="B2168" s="24" t="s">
        <v>325</v>
      </c>
      <c r="C2168" s="26" t="s">
        <v>2977</v>
      </c>
      <c r="D2168" s="26">
        <v>1</v>
      </c>
      <c r="E2168" s="17" t="s">
        <v>1413</v>
      </c>
      <c r="F2168" s="24">
        <v>5573</v>
      </c>
      <c r="G2168" s="24"/>
      <c r="H2168" s="24"/>
      <c r="I2168" s="26" t="s">
        <v>854</v>
      </c>
      <c r="J2168" s="26" t="s">
        <v>1394</v>
      </c>
      <c r="K2168" s="34" t="s">
        <v>1395</v>
      </c>
    </row>
    <row r="2169" spans="1:11" ht="15.75" thickBot="1" x14ac:dyDescent="0.3">
      <c r="A2169" s="32" t="s">
        <v>851</v>
      </c>
      <c r="B2169" s="24" t="s">
        <v>325</v>
      </c>
      <c r="C2169" s="26" t="s">
        <v>2977</v>
      </c>
      <c r="D2169" s="26">
        <v>1</v>
      </c>
      <c r="E2169" s="17" t="s">
        <v>2993</v>
      </c>
      <c r="F2169" s="24">
        <v>1799</v>
      </c>
      <c r="G2169" s="24"/>
      <c r="H2169" s="24"/>
      <c r="I2169" s="26" t="s">
        <v>854</v>
      </c>
      <c r="J2169" s="26" t="s">
        <v>1394</v>
      </c>
      <c r="K2169" s="34" t="s">
        <v>1395</v>
      </c>
    </row>
    <row r="2170" spans="1:11" ht="15.75" thickBot="1" x14ac:dyDescent="0.3">
      <c r="A2170" s="32" t="s">
        <v>851</v>
      </c>
      <c r="B2170" s="24" t="s">
        <v>325</v>
      </c>
      <c r="C2170" s="26" t="s">
        <v>2977</v>
      </c>
      <c r="D2170" s="26">
        <v>1</v>
      </c>
      <c r="E2170" s="17" t="s">
        <v>2994</v>
      </c>
      <c r="F2170" s="24">
        <v>1769</v>
      </c>
      <c r="G2170" s="24"/>
      <c r="H2170" s="24"/>
      <c r="I2170" s="26" t="s">
        <v>859</v>
      </c>
      <c r="J2170" s="26" t="s">
        <v>1382</v>
      </c>
      <c r="K2170" s="34" t="s">
        <v>1389</v>
      </c>
    </row>
    <row r="2171" spans="1:11" ht="15.75" thickBot="1" x14ac:dyDescent="0.3">
      <c r="A2171" s="32" t="s">
        <v>851</v>
      </c>
      <c r="B2171" s="24" t="s">
        <v>325</v>
      </c>
      <c r="C2171" s="26" t="s">
        <v>2977</v>
      </c>
      <c r="D2171" s="26">
        <v>1</v>
      </c>
      <c r="E2171" s="17" t="s">
        <v>948</v>
      </c>
      <c r="F2171" s="24">
        <v>1918</v>
      </c>
      <c r="G2171" s="24"/>
      <c r="H2171" s="24"/>
      <c r="I2171" s="26" t="s">
        <v>854</v>
      </c>
      <c r="J2171" s="26" t="s">
        <v>1394</v>
      </c>
      <c r="K2171" s="34" t="s">
        <v>1395</v>
      </c>
    </row>
    <row r="2172" spans="1:11" ht="15.75" thickBot="1" x14ac:dyDescent="0.3">
      <c r="A2172" s="32" t="s">
        <v>851</v>
      </c>
      <c r="B2172" s="24" t="s">
        <v>325</v>
      </c>
      <c r="C2172" s="26" t="s">
        <v>2977</v>
      </c>
      <c r="D2172" s="26">
        <v>1</v>
      </c>
      <c r="E2172" s="17" t="s">
        <v>2995</v>
      </c>
      <c r="F2172" s="24">
        <v>6829</v>
      </c>
      <c r="G2172" s="24"/>
      <c r="H2172" s="24"/>
      <c r="I2172" s="26" t="s">
        <v>854</v>
      </c>
      <c r="J2172" s="26" t="s">
        <v>1394</v>
      </c>
      <c r="K2172" s="34" t="s">
        <v>2981</v>
      </c>
    </row>
    <row r="2173" spans="1:11" ht="15.75" thickBot="1" x14ac:dyDescent="0.3">
      <c r="A2173" s="32" t="s">
        <v>851</v>
      </c>
      <c r="B2173" s="24" t="s">
        <v>325</v>
      </c>
      <c r="C2173" s="26" t="s">
        <v>2977</v>
      </c>
      <c r="D2173" s="26">
        <v>1</v>
      </c>
      <c r="E2173" s="17" t="s">
        <v>1494</v>
      </c>
      <c r="F2173" s="24">
        <v>5558</v>
      </c>
      <c r="G2173" s="24"/>
      <c r="H2173" s="24"/>
      <c r="I2173" s="26" t="s">
        <v>854</v>
      </c>
      <c r="J2173" s="26" t="s">
        <v>1394</v>
      </c>
      <c r="K2173" s="34" t="s">
        <v>2981</v>
      </c>
    </row>
    <row r="2174" spans="1:11" ht="15.75" thickBot="1" x14ac:dyDescent="0.3">
      <c r="A2174" s="32" t="s">
        <v>851</v>
      </c>
      <c r="B2174" s="24" t="s">
        <v>325</v>
      </c>
      <c r="C2174" s="26" t="s">
        <v>2977</v>
      </c>
      <c r="D2174" s="26">
        <v>2</v>
      </c>
      <c r="E2174" s="17" t="s">
        <v>2996</v>
      </c>
      <c r="F2174" s="24">
        <v>1812</v>
      </c>
      <c r="G2174" s="24"/>
      <c r="H2174" s="24"/>
      <c r="I2174" s="26" t="s">
        <v>854</v>
      </c>
      <c r="J2174" s="26" t="s">
        <v>1385</v>
      </c>
      <c r="K2174" s="34" t="s">
        <v>2997</v>
      </c>
    </row>
    <row r="2175" spans="1:11" ht="15.75" thickBot="1" x14ac:dyDescent="0.3">
      <c r="A2175" s="32" t="s">
        <v>851</v>
      </c>
      <c r="B2175" s="24" t="s">
        <v>325</v>
      </c>
      <c r="C2175" s="26" t="s">
        <v>2977</v>
      </c>
      <c r="D2175" s="26">
        <v>2</v>
      </c>
      <c r="E2175" s="17" t="s">
        <v>2565</v>
      </c>
      <c r="F2175" s="24">
        <v>1791</v>
      </c>
      <c r="G2175" s="24"/>
      <c r="H2175" s="24"/>
      <c r="I2175" s="26" t="s">
        <v>854</v>
      </c>
      <c r="J2175" s="26" t="s">
        <v>2250</v>
      </c>
      <c r="K2175" s="34" t="s">
        <v>1375</v>
      </c>
    </row>
    <row r="2176" spans="1:11" ht="15.75" thickBot="1" x14ac:dyDescent="0.3">
      <c r="A2176" s="32" t="s">
        <v>851</v>
      </c>
      <c r="B2176" s="24" t="s">
        <v>325</v>
      </c>
      <c r="C2176" s="26" t="s">
        <v>2977</v>
      </c>
      <c r="D2176" s="26">
        <v>2</v>
      </c>
      <c r="E2176" s="17" t="s">
        <v>1969</v>
      </c>
      <c r="F2176" s="24">
        <v>1795</v>
      </c>
      <c r="G2176" s="24"/>
      <c r="H2176" s="24"/>
      <c r="I2176" s="26" t="s">
        <v>854</v>
      </c>
      <c r="J2176" s="26" t="s">
        <v>1385</v>
      </c>
      <c r="K2176" s="34" t="s">
        <v>2998</v>
      </c>
    </row>
    <row r="2177" spans="1:11" ht="15.75" thickBot="1" x14ac:dyDescent="0.3">
      <c r="A2177" s="32" t="s">
        <v>851</v>
      </c>
      <c r="B2177" s="24" t="s">
        <v>325</v>
      </c>
      <c r="C2177" s="26" t="s">
        <v>2977</v>
      </c>
      <c r="D2177" s="26">
        <v>2</v>
      </c>
      <c r="E2177" s="17" t="s">
        <v>2999</v>
      </c>
      <c r="F2177" s="24">
        <v>1734</v>
      </c>
      <c r="G2177" s="24"/>
      <c r="H2177" s="24"/>
      <c r="I2177" s="26" t="s">
        <v>854</v>
      </c>
      <c r="J2177" s="26" t="s">
        <v>1385</v>
      </c>
      <c r="K2177" s="34" t="s">
        <v>2997</v>
      </c>
    </row>
    <row r="2178" spans="1:11" ht="15.75" thickBot="1" x14ac:dyDescent="0.3">
      <c r="A2178" s="32" t="s">
        <v>851</v>
      </c>
      <c r="B2178" s="24" t="s">
        <v>325</v>
      </c>
      <c r="C2178" s="26" t="s">
        <v>2977</v>
      </c>
      <c r="D2178" s="26">
        <v>2</v>
      </c>
      <c r="E2178" s="17" t="s">
        <v>3000</v>
      </c>
      <c r="F2178" s="24">
        <v>1862</v>
      </c>
      <c r="G2178" s="24"/>
      <c r="H2178" s="24"/>
      <c r="I2178" s="26" t="s">
        <v>1142</v>
      </c>
      <c r="J2178" s="26" t="s">
        <v>1237</v>
      </c>
      <c r="K2178" s="34" t="s">
        <v>1272</v>
      </c>
    </row>
    <row r="2179" spans="1:11" ht="15.75" thickBot="1" x14ac:dyDescent="0.3">
      <c r="A2179" s="32" t="s">
        <v>851</v>
      </c>
      <c r="B2179" s="24" t="s">
        <v>325</v>
      </c>
      <c r="C2179" s="26" t="s">
        <v>2977</v>
      </c>
      <c r="D2179" s="26">
        <v>2</v>
      </c>
      <c r="E2179" s="17" t="s">
        <v>1919</v>
      </c>
      <c r="F2179" s="24">
        <v>1748</v>
      </c>
      <c r="G2179" s="24"/>
      <c r="H2179" s="24"/>
      <c r="I2179" s="26" t="s">
        <v>854</v>
      </c>
      <c r="J2179" s="26" t="s">
        <v>1215</v>
      </c>
      <c r="K2179" s="34" t="s">
        <v>1820</v>
      </c>
    </row>
    <row r="2180" spans="1:11" ht="15.75" thickBot="1" x14ac:dyDescent="0.3">
      <c r="A2180" s="32" t="s">
        <v>851</v>
      </c>
      <c r="B2180" s="24" t="s">
        <v>325</v>
      </c>
      <c r="C2180" s="26" t="s">
        <v>2977</v>
      </c>
      <c r="D2180" s="26">
        <v>2</v>
      </c>
      <c r="E2180" s="17" t="s">
        <v>3001</v>
      </c>
      <c r="F2180" s="24">
        <v>1922</v>
      </c>
      <c r="G2180" s="24"/>
      <c r="H2180" s="24"/>
      <c r="I2180" s="26" t="s">
        <v>854</v>
      </c>
      <c r="J2180" s="26" t="s">
        <v>1385</v>
      </c>
      <c r="K2180" s="34" t="s">
        <v>2997</v>
      </c>
    </row>
    <row r="2181" spans="1:11" ht="15.75" thickBot="1" x14ac:dyDescent="0.3">
      <c r="A2181" s="32" t="s">
        <v>851</v>
      </c>
      <c r="B2181" s="24" t="s">
        <v>325</v>
      </c>
      <c r="C2181" s="26" t="s">
        <v>2977</v>
      </c>
      <c r="D2181" s="26">
        <v>2</v>
      </c>
      <c r="E2181" s="17" t="s">
        <v>2239</v>
      </c>
      <c r="F2181" s="24">
        <v>1821</v>
      </c>
      <c r="G2181" s="24"/>
      <c r="H2181" s="24"/>
      <c r="I2181" s="26" t="s">
        <v>854</v>
      </c>
      <c r="J2181" s="26" t="s">
        <v>1385</v>
      </c>
      <c r="K2181" s="34" t="s">
        <v>2997</v>
      </c>
    </row>
    <row r="2182" spans="1:11" ht="15.75" thickBot="1" x14ac:dyDescent="0.3">
      <c r="A2182" s="32" t="s">
        <v>851</v>
      </c>
      <c r="B2182" s="24" t="s">
        <v>325</v>
      </c>
      <c r="C2182" s="26" t="s">
        <v>2977</v>
      </c>
      <c r="D2182" s="26">
        <v>2</v>
      </c>
      <c r="E2182" s="17" t="s">
        <v>3002</v>
      </c>
      <c r="F2182" s="24">
        <v>1863</v>
      </c>
      <c r="G2182" s="24"/>
      <c r="H2182" s="24"/>
      <c r="I2182" s="26" t="s">
        <v>1142</v>
      </c>
      <c r="J2182" s="26" t="s">
        <v>1237</v>
      </c>
      <c r="K2182" s="34" t="s">
        <v>1272</v>
      </c>
    </row>
    <row r="2183" spans="1:11" ht="15.75" thickBot="1" x14ac:dyDescent="0.3">
      <c r="A2183" s="32" t="s">
        <v>851</v>
      </c>
      <c r="B2183" s="24" t="s">
        <v>325</v>
      </c>
      <c r="C2183" s="26" t="s">
        <v>2977</v>
      </c>
      <c r="D2183" s="26">
        <v>2</v>
      </c>
      <c r="E2183" s="17" t="s">
        <v>2212</v>
      </c>
      <c r="F2183" s="24">
        <v>1789</v>
      </c>
      <c r="G2183" s="24"/>
      <c r="H2183" s="24"/>
      <c r="I2183" s="26" t="s">
        <v>1142</v>
      </c>
      <c r="J2183" s="26" t="s">
        <v>1237</v>
      </c>
      <c r="K2183" s="34" t="s">
        <v>1272</v>
      </c>
    </row>
    <row r="2184" spans="1:11" ht="15.75" thickBot="1" x14ac:dyDescent="0.3">
      <c r="A2184" s="32" t="s">
        <v>851</v>
      </c>
      <c r="B2184" s="24" t="s">
        <v>325</v>
      </c>
      <c r="C2184" s="26" t="s">
        <v>2977</v>
      </c>
      <c r="D2184" s="26">
        <v>2</v>
      </c>
      <c r="E2184" s="17" t="s">
        <v>3003</v>
      </c>
      <c r="F2184" s="24">
        <v>1830</v>
      </c>
      <c r="G2184" s="24"/>
      <c r="H2184" s="24"/>
      <c r="I2184" s="26" t="s">
        <v>1142</v>
      </c>
      <c r="J2184" s="26" t="s">
        <v>1237</v>
      </c>
      <c r="K2184" s="34" t="s">
        <v>1272</v>
      </c>
    </row>
    <row r="2185" spans="1:11" ht="15.75" thickBot="1" x14ac:dyDescent="0.3">
      <c r="A2185" s="32" t="s">
        <v>851</v>
      </c>
      <c r="B2185" s="24" t="s">
        <v>325</v>
      </c>
      <c r="C2185" s="26" t="s">
        <v>2977</v>
      </c>
      <c r="D2185" s="26">
        <v>2</v>
      </c>
      <c r="E2185" s="17" t="s">
        <v>3004</v>
      </c>
      <c r="F2185" s="24">
        <v>1792</v>
      </c>
      <c r="G2185" s="24"/>
      <c r="H2185" s="24"/>
      <c r="I2185" s="26" t="s">
        <v>854</v>
      </c>
      <c r="J2185" s="26" t="s">
        <v>1385</v>
      </c>
      <c r="K2185" s="34" t="s">
        <v>2997</v>
      </c>
    </row>
    <row r="2186" spans="1:11" ht="15.75" thickBot="1" x14ac:dyDescent="0.3">
      <c r="A2186" s="32" t="s">
        <v>851</v>
      </c>
      <c r="B2186" s="24" t="s">
        <v>325</v>
      </c>
      <c r="C2186" s="26" t="s">
        <v>2977</v>
      </c>
      <c r="D2186" s="26">
        <v>2</v>
      </c>
      <c r="E2186" s="17" t="s">
        <v>3005</v>
      </c>
      <c r="F2186" s="24">
        <v>1820</v>
      </c>
      <c r="G2186" s="24"/>
      <c r="H2186" s="24"/>
      <c r="I2186" s="26" t="s">
        <v>854</v>
      </c>
      <c r="J2186" s="26" t="s">
        <v>1385</v>
      </c>
      <c r="K2186" s="34" t="s">
        <v>2997</v>
      </c>
    </row>
    <row r="2187" spans="1:11" ht="15.75" thickBot="1" x14ac:dyDescent="0.3">
      <c r="A2187" s="32" t="s">
        <v>851</v>
      </c>
      <c r="B2187" s="24" t="s">
        <v>325</v>
      </c>
      <c r="C2187" s="26" t="s">
        <v>2977</v>
      </c>
      <c r="D2187" s="26">
        <v>2</v>
      </c>
      <c r="E2187" s="17" t="s">
        <v>3006</v>
      </c>
      <c r="F2187" s="24">
        <v>4553</v>
      </c>
      <c r="G2187" s="24"/>
      <c r="H2187" s="24"/>
      <c r="I2187" s="26" t="s">
        <v>854</v>
      </c>
      <c r="J2187" s="26" t="s">
        <v>1385</v>
      </c>
      <c r="K2187" s="34" t="s">
        <v>1386</v>
      </c>
    </row>
    <row r="2188" spans="1:11" ht="15.75" thickBot="1" x14ac:dyDescent="0.3">
      <c r="A2188" s="32" t="s">
        <v>851</v>
      </c>
      <c r="B2188" s="24" t="s">
        <v>325</v>
      </c>
      <c r="C2188" s="26" t="s">
        <v>2977</v>
      </c>
      <c r="D2188" s="26">
        <v>2</v>
      </c>
      <c r="E2188" s="17" t="s">
        <v>3007</v>
      </c>
      <c r="F2188" s="24">
        <v>1907</v>
      </c>
      <c r="G2188" s="24"/>
      <c r="H2188" s="24"/>
      <c r="I2188" s="26" t="s">
        <v>854</v>
      </c>
      <c r="J2188" s="26" t="s">
        <v>1385</v>
      </c>
      <c r="K2188" s="34" t="s">
        <v>1386</v>
      </c>
    </row>
    <row r="2189" spans="1:11" ht="15.75" thickBot="1" x14ac:dyDescent="0.3">
      <c r="A2189" s="32" t="s">
        <v>851</v>
      </c>
      <c r="B2189" s="24" t="s">
        <v>325</v>
      </c>
      <c r="C2189" s="26" t="s">
        <v>2977</v>
      </c>
      <c r="D2189" s="26">
        <v>2</v>
      </c>
      <c r="E2189" s="17" t="s">
        <v>2925</v>
      </c>
      <c r="F2189" s="24">
        <v>1867</v>
      </c>
      <c r="G2189" s="24"/>
      <c r="H2189" s="24"/>
      <c r="I2189" s="26" t="s">
        <v>854</v>
      </c>
      <c r="J2189" s="26" t="s">
        <v>1385</v>
      </c>
      <c r="K2189" s="34" t="s">
        <v>2997</v>
      </c>
    </row>
    <row r="2190" spans="1:11" ht="15.75" thickBot="1" x14ac:dyDescent="0.3">
      <c r="A2190" s="32" t="s">
        <v>851</v>
      </c>
      <c r="B2190" s="24" t="s">
        <v>325</v>
      </c>
      <c r="C2190" s="26" t="s">
        <v>2977</v>
      </c>
      <c r="D2190" s="26">
        <v>2</v>
      </c>
      <c r="E2190" s="17" t="s">
        <v>945</v>
      </c>
      <c r="F2190" s="24">
        <v>1878</v>
      </c>
      <c r="G2190" s="24"/>
      <c r="H2190" s="24"/>
      <c r="I2190" s="26" t="s">
        <v>854</v>
      </c>
      <c r="J2190" s="26" t="s">
        <v>1394</v>
      </c>
      <c r="K2190" s="34" t="s">
        <v>1395</v>
      </c>
    </row>
    <row r="2191" spans="1:11" ht="15.75" thickBot="1" x14ac:dyDescent="0.3">
      <c r="A2191" s="32" t="s">
        <v>851</v>
      </c>
      <c r="B2191" s="24" t="s">
        <v>325</v>
      </c>
      <c r="C2191" s="26" t="s">
        <v>2977</v>
      </c>
      <c r="D2191" s="26">
        <v>2</v>
      </c>
      <c r="E2191" s="17" t="s">
        <v>2138</v>
      </c>
      <c r="F2191" s="24">
        <v>1883</v>
      </c>
      <c r="G2191" s="24"/>
      <c r="H2191" s="24"/>
      <c r="I2191" s="26" t="s">
        <v>854</v>
      </c>
      <c r="J2191" s="26" t="s">
        <v>2250</v>
      </c>
      <c r="K2191" s="34" t="s">
        <v>1375</v>
      </c>
    </row>
    <row r="2192" spans="1:11" ht="15.75" thickBot="1" x14ac:dyDescent="0.3">
      <c r="A2192" s="32" t="s">
        <v>851</v>
      </c>
      <c r="B2192" s="24" t="s">
        <v>325</v>
      </c>
      <c r="C2192" s="26" t="s">
        <v>2977</v>
      </c>
      <c r="D2192" s="26">
        <v>2</v>
      </c>
      <c r="E2192" s="17" t="s">
        <v>1677</v>
      </c>
      <c r="F2192" s="24">
        <v>4964</v>
      </c>
      <c r="G2192" s="24"/>
      <c r="H2192" s="24"/>
      <c r="I2192" s="26" t="s">
        <v>854</v>
      </c>
      <c r="J2192" s="26" t="s">
        <v>1385</v>
      </c>
      <c r="K2192" s="34" t="s">
        <v>1386</v>
      </c>
    </row>
    <row r="2193" spans="1:11" ht="15.75" thickBot="1" x14ac:dyDescent="0.3">
      <c r="A2193" s="32" t="s">
        <v>851</v>
      </c>
      <c r="B2193" s="24" t="s">
        <v>325</v>
      </c>
      <c r="C2193" s="26" t="s">
        <v>2977</v>
      </c>
      <c r="D2193" s="26">
        <v>3</v>
      </c>
      <c r="E2193" s="17" t="s">
        <v>3008</v>
      </c>
      <c r="F2193" s="24">
        <v>1747</v>
      </c>
      <c r="G2193" s="24"/>
      <c r="H2193" s="24"/>
      <c r="I2193" s="26" t="s">
        <v>854</v>
      </c>
      <c r="J2193" s="26" t="s">
        <v>2250</v>
      </c>
      <c r="K2193" s="34" t="s">
        <v>1272</v>
      </c>
    </row>
    <row r="2194" spans="1:11" ht="15.75" thickBot="1" x14ac:dyDescent="0.3">
      <c r="A2194" s="32" t="s">
        <v>851</v>
      </c>
      <c r="B2194" s="24" t="s">
        <v>325</v>
      </c>
      <c r="C2194" s="26" t="s">
        <v>2977</v>
      </c>
      <c r="D2194" s="26">
        <v>3</v>
      </c>
      <c r="E2194" s="17" t="s">
        <v>3009</v>
      </c>
      <c r="F2194" s="24">
        <v>1745</v>
      </c>
      <c r="G2194" s="24"/>
      <c r="H2194" s="24"/>
      <c r="I2194" s="26" t="s">
        <v>854</v>
      </c>
      <c r="J2194" s="26" t="s">
        <v>2250</v>
      </c>
      <c r="K2194" s="34" t="s">
        <v>3010</v>
      </c>
    </row>
    <row r="2195" spans="1:11" ht="15.75" thickBot="1" x14ac:dyDescent="0.3">
      <c r="A2195" s="32" t="s">
        <v>851</v>
      </c>
      <c r="B2195" s="24" t="s">
        <v>325</v>
      </c>
      <c r="C2195" s="26" t="s">
        <v>2977</v>
      </c>
      <c r="D2195" s="26">
        <v>3</v>
      </c>
      <c r="E2195" s="17" t="s">
        <v>3011</v>
      </c>
      <c r="F2195" s="24">
        <v>487</v>
      </c>
      <c r="G2195" s="24"/>
      <c r="H2195" s="24"/>
      <c r="I2195" s="26" t="s">
        <v>854</v>
      </c>
      <c r="J2195" s="26" t="s">
        <v>2204</v>
      </c>
      <c r="K2195" s="34" t="s">
        <v>2235</v>
      </c>
    </row>
    <row r="2196" spans="1:11" ht="15.75" thickBot="1" x14ac:dyDescent="0.3">
      <c r="A2196" s="32" t="s">
        <v>851</v>
      </c>
      <c r="B2196" s="24" t="s">
        <v>325</v>
      </c>
      <c r="C2196" s="26" t="s">
        <v>2977</v>
      </c>
      <c r="D2196" s="26">
        <v>3</v>
      </c>
      <c r="E2196" s="17" t="s">
        <v>3012</v>
      </c>
      <c r="F2196" s="24">
        <v>1895</v>
      </c>
      <c r="G2196" s="24"/>
      <c r="H2196" s="24"/>
      <c r="I2196" s="26" t="s">
        <v>854</v>
      </c>
      <c r="J2196" s="26" t="s">
        <v>2250</v>
      </c>
      <c r="K2196" s="34" t="s">
        <v>1375</v>
      </c>
    </row>
    <row r="2197" spans="1:11" ht="15.75" thickBot="1" x14ac:dyDescent="0.3">
      <c r="A2197" s="32" t="s">
        <v>851</v>
      </c>
      <c r="B2197" s="24" t="s">
        <v>325</v>
      </c>
      <c r="C2197" s="26" t="s">
        <v>2977</v>
      </c>
      <c r="D2197" s="26">
        <v>3</v>
      </c>
      <c r="E2197" s="17" t="s">
        <v>3013</v>
      </c>
      <c r="F2197" s="24">
        <v>1766</v>
      </c>
      <c r="G2197" s="24"/>
      <c r="H2197" s="24"/>
      <c r="I2197" s="26" t="s">
        <v>854</v>
      </c>
      <c r="J2197" s="26" t="s">
        <v>2250</v>
      </c>
      <c r="K2197" s="34" t="s">
        <v>1270</v>
      </c>
    </row>
    <row r="2198" spans="1:11" ht="15.75" thickBot="1" x14ac:dyDescent="0.3">
      <c r="A2198" s="32" t="s">
        <v>851</v>
      </c>
      <c r="B2198" s="24" t="s">
        <v>325</v>
      </c>
      <c r="C2198" s="26" t="s">
        <v>2977</v>
      </c>
      <c r="D2198" s="26">
        <v>3</v>
      </c>
      <c r="E2198" s="17" t="s">
        <v>3014</v>
      </c>
      <c r="F2198" s="24">
        <v>1924</v>
      </c>
      <c r="G2198" s="24"/>
      <c r="H2198" s="24"/>
      <c r="I2198" s="26" t="s">
        <v>854</v>
      </c>
      <c r="J2198" s="26" t="s">
        <v>2250</v>
      </c>
      <c r="K2198" s="34" t="s">
        <v>3010</v>
      </c>
    </row>
    <row r="2199" spans="1:11" ht="15.75" thickBot="1" x14ac:dyDescent="0.3">
      <c r="A2199" s="32" t="s">
        <v>851</v>
      </c>
      <c r="B2199" s="24" t="s">
        <v>325</v>
      </c>
      <c r="C2199" s="26" t="s">
        <v>2977</v>
      </c>
      <c r="D2199" s="26">
        <v>3</v>
      </c>
      <c r="E2199" s="17" t="s">
        <v>3015</v>
      </c>
      <c r="F2199" s="24">
        <v>1811</v>
      </c>
      <c r="G2199" s="24"/>
      <c r="H2199" s="24"/>
      <c r="I2199" s="26" t="s">
        <v>854</v>
      </c>
      <c r="J2199" s="26" t="s">
        <v>2250</v>
      </c>
      <c r="K2199" s="34" t="s">
        <v>3010</v>
      </c>
    </row>
    <row r="2200" spans="1:11" ht="15.75" thickBot="1" x14ac:dyDescent="0.3">
      <c r="A2200" s="32" t="s">
        <v>851</v>
      </c>
      <c r="B2200" s="24" t="s">
        <v>325</v>
      </c>
      <c r="C2200" s="26" t="s">
        <v>2977</v>
      </c>
      <c r="D2200" s="26">
        <v>3</v>
      </c>
      <c r="E2200" s="17" t="s">
        <v>3016</v>
      </c>
      <c r="F2200" s="24">
        <v>1903</v>
      </c>
      <c r="G2200" s="24"/>
      <c r="H2200" s="24"/>
      <c r="I2200" s="26" t="s">
        <v>854</v>
      </c>
      <c r="J2200" s="26" t="s">
        <v>2250</v>
      </c>
      <c r="K2200" s="34" t="s">
        <v>3017</v>
      </c>
    </row>
    <row r="2201" spans="1:11" ht="15.75" thickBot="1" x14ac:dyDescent="0.3">
      <c r="A2201" s="32" t="s">
        <v>851</v>
      </c>
      <c r="B2201" s="24" t="s">
        <v>325</v>
      </c>
      <c r="C2201" s="26" t="s">
        <v>2977</v>
      </c>
      <c r="D2201" s="26">
        <v>3</v>
      </c>
      <c r="E2201" s="17" t="s">
        <v>3018</v>
      </c>
      <c r="F2201" s="24">
        <v>1813</v>
      </c>
      <c r="G2201" s="24"/>
      <c r="H2201" s="24"/>
      <c r="I2201" s="26" t="s">
        <v>854</v>
      </c>
      <c r="J2201" s="26" t="s">
        <v>2250</v>
      </c>
      <c r="K2201" s="34" t="s">
        <v>1218</v>
      </c>
    </row>
    <row r="2202" spans="1:11" ht="15.75" thickBot="1" x14ac:dyDescent="0.3">
      <c r="A2202" s="32" t="s">
        <v>851</v>
      </c>
      <c r="B2202" s="24" t="s">
        <v>325</v>
      </c>
      <c r="C2202" s="26" t="s">
        <v>2977</v>
      </c>
      <c r="D2202" s="26">
        <v>3</v>
      </c>
      <c r="E2202" s="17" t="s">
        <v>1520</v>
      </c>
      <c r="F2202" s="24">
        <v>495</v>
      </c>
      <c r="G2202" s="24"/>
      <c r="H2202" s="24"/>
      <c r="I2202" s="26" t="s">
        <v>854</v>
      </c>
      <c r="J2202" s="26" t="s">
        <v>2204</v>
      </c>
      <c r="K2202" s="34" t="s">
        <v>2235</v>
      </c>
    </row>
    <row r="2203" spans="1:11" ht="15.75" thickBot="1" x14ac:dyDescent="0.3">
      <c r="A2203" s="32" t="s">
        <v>851</v>
      </c>
      <c r="B2203" s="24" t="s">
        <v>325</v>
      </c>
      <c r="C2203" s="26" t="s">
        <v>2977</v>
      </c>
      <c r="D2203" s="26">
        <v>3</v>
      </c>
      <c r="E2203" s="17" t="s">
        <v>2017</v>
      </c>
      <c r="F2203" s="24">
        <v>1823</v>
      </c>
      <c r="G2203" s="24"/>
      <c r="H2203" s="24"/>
      <c r="I2203" s="26" t="s">
        <v>854</v>
      </c>
      <c r="J2203" s="26" t="s">
        <v>2250</v>
      </c>
      <c r="K2203" s="34" t="s">
        <v>3017</v>
      </c>
    </row>
    <row r="2204" spans="1:11" ht="15.75" thickBot="1" x14ac:dyDescent="0.3">
      <c r="A2204" s="32" t="s">
        <v>851</v>
      </c>
      <c r="B2204" s="24" t="s">
        <v>325</v>
      </c>
      <c r="C2204" s="26" t="s">
        <v>2977</v>
      </c>
      <c r="D2204" s="26">
        <v>3</v>
      </c>
      <c r="E2204" s="17" t="s">
        <v>3019</v>
      </c>
      <c r="F2204" s="24">
        <v>1887</v>
      </c>
      <c r="G2204" s="24"/>
      <c r="H2204" s="24"/>
      <c r="I2204" s="26" t="s">
        <v>854</v>
      </c>
      <c r="J2204" s="26" t="s">
        <v>2250</v>
      </c>
      <c r="K2204" s="34" t="s">
        <v>1270</v>
      </c>
    </row>
    <row r="2205" spans="1:11" ht="15.75" thickBot="1" x14ac:dyDescent="0.3">
      <c r="A2205" s="32" t="s">
        <v>851</v>
      </c>
      <c r="B2205" s="24" t="s">
        <v>325</v>
      </c>
      <c r="C2205" s="26" t="s">
        <v>2977</v>
      </c>
      <c r="D2205" s="26">
        <v>3</v>
      </c>
      <c r="E2205" s="17" t="s">
        <v>3019</v>
      </c>
      <c r="F2205" s="24">
        <v>4567</v>
      </c>
      <c r="G2205" s="24"/>
      <c r="H2205" s="24"/>
      <c r="I2205" s="26" t="s">
        <v>854</v>
      </c>
      <c r="J2205" s="26" t="s">
        <v>2250</v>
      </c>
      <c r="K2205" s="34" t="s">
        <v>1270</v>
      </c>
    </row>
    <row r="2206" spans="1:11" ht="15.75" thickBot="1" x14ac:dyDescent="0.3">
      <c r="A2206" s="32" t="s">
        <v>851</v>
      </c>
      <c r="B2206" s="24" t="s">
        <v>325</v>
      </c>
      <c r="C2206" s="26" t="s">
        <v>2977</v>
      </c>
      <c r="D2206" s="26">
        <v>3</v>
      </c>
      <c r="E2206" s="17" t="s">
        <v>2244</v>
      </c>
      <c r="F2206" s="24">
        <v>1785</v>
      </c>
      <c r="G2206" s="24"/>
      <c r="H2206" s="24"/>
      <c r="I2206" s="26" t="s">
        <v>854</v>
      </c>
      <c r="J2206" s="26" t="s">
        <v>2250</v>
      </c>
      <c r="K2206" s="34" t="s">
        <v>3010</v>
      </c>
    </row>
    <row r="2207" spans="1:11" ht="15.75" thickBot="1" x14ac:dyDescent="0.3">
      <c r="A2207" s="32" t="s">
        <v>851</v>
      </c>
      <c r="B2207" s="24" t="s">
        <v>325</v>
      </c>
      <c r="C2207" s="26" t="s">
        <v>2977</v>
      </c>
      <c r="D2207" s="26">
        <v>3</v>
      </c>
      <c r="E2207" s="17" t="s">
        <v>1428</v>
      </c>
      <c r="F2207" s="24">
        <v>540</v>
      </c>
      <c r="G2207" s="24"/>
      <c r="H2207" s="24"/>
      <c r="I2207" s="26" t="s">
        <v>854</v>
      </c>
      <c r="J2207" s="26" t="s">
        <v>2204</v>
      </c>
      <c r="K2207" s="34" t="s">
        <v>2235</v>
      </c>
    </row>
    <row r="2208" spans="1:11" ht="15.75" thickBot="1" x14ac:dyDescent="0.3">
      <c r="A2208" s="32" t="s">
        <v>851</v>
      </c>
      <c r="B2208" s="24" t="s">
        <v>325</v>
      </c>
      <c r="C2208" s="26" t="s">
        <v>2977</v>
      </c>
      <c r="D2208" s="26">
        <v>3</v>
      </c>
      <c r="E2208" s="17" t="s">
        <v>1411</v>
      </c>
      <c r="F2208" s="24">
        <v>1868</v>
      </c>
      <c r="G2208" s="24"/>
      <c r="H2208" s="24"/>
      <c r="I2208" s="26" t="s">
        <v>854</v>
      </c>
      <c r="J2208" s="26" t="s">
        <v>2250</v>
      </c>
      <c r="K2208" s="34" t="s">
        <v>3010</v>
      </c>
    </row>
    <row r="2209" spans="1:11" ht="15.75" thickBot="1" x14ac:dyDescent="0.3">
      <c r="A2209" s="32" t="s">
        <v>851</v>
      </c>
      <c r="B2209" s="24" t="s">
        <v>325</v>
      </c>
      <c r="C2209" s="26" t="s">
        <v>2977</v>
      </c>
      <c r="D2209" s="26">
        <v>3</v>
      </c>
      <c r="E2209" s="17" t="s">
        <v>997</v>
      </c>
      <c r="F2209" s="24">
        <v>1923</v>
      </c>
      <c r="G2209" s="24"/>
      <c r="H2209" s="24"/>
      <c r="I2209" s="26" t="s">
        <v>854</v>
      </c>
      <c r="J2209" s="26" t="s">
        <v>2250</v>
      </c>
      <c r="K2209" s="34" t="s">
        <v>1218</v>
      </c>
    </row>
    <row r="2210" spans="1:11" ht="15.75" thickBot="1" x14ac:dyDescent="0.3">
      <c r="A2210" s="32" t="s">
        <v>851</v>
      </c>
      <c r="B2210" s="24" t="s">
        <v>325</v>
      </c>
      <c r="C2210" s="26" t="s">
        <v>2977</v>
      </c>
      <c r="D2210" s="26">
        <v>3</v>
      </c>
      <c r="E2210" s="17" t="s">
        <v>976</v>
      </c>
      <c r="F2210" s="24">
        <v>1902</v>
      </c>
      <c r="G2210" s="24"/>
      <c r="H2210" s="24"/>
      <c r="I2210" s="26" t="s">
        <v>854</v>
      </c>
      <c r="J2210" s="26" t="s">
        <v>2250</v>
      </c>
      <c r="K2210" s="34" t="s">
        <v>3017</v>
      </c>
    </row>
    <row r="2211" spans="1:11" ht="15.75" thickBot="1" x14ac:dyDescent="0.3">
      <c r="A2211" s="32" t="s">
        <v>851</v>
      </c>
      <c r="B2211" s="24" t="s">
        <v>325</v>
      </c>
      <c r="C2211" s="26" t="s">
        <v>2977</v>
      </c>
      <c r="D2211" s="26">
        <v>3</v>
      </c>
      <c r="E2211" s="17" t="s">
        <v>3020</v>
      </c>
      <c r="F2211" s="24">
        <v>1875</v>
      </c>
      <c r="G2211" s="24"/>
      <c r="H2211" s="24"/>
      <c r="I2211" s="26" t="s">
        <v>854</v>
      </c>
      <c r="J2211" s="26" t="s">
        <v>2250</v>
      </c>
      <c r="K2211" s="34" t="s">
        <v>1272</v>
      </c>
    </row>
    <row r="2212" spans="1:11" ht="15.75" thickBot="1" x14ac:dyDescent="0.3">
      <c r="A2212" s="32" t="s">
        <v>851</v>
      </c>
      <c r="B2212" s="24" t="s">
        <v>325</v>
      </c>
      <c r="C2212" s="26" t="s">
        <v>2977</v>
      </c>
      <c r="D2212" s="26">
        <v>3</v>
      </c>
      <c r="E2212" s="17" t="s">
        <v>1596</v>
      </c>
      <c r="F2212" s="24">
        <v>1794</v>
      </c>
      <c r="G2212" s="24"/>
      <c r="H2212" s="24"/>
      <c r="I2212" s="26" t="s">
        <v>854</v>
      </c>
      <c r="J2212" s="26" t="s">
        <v>2250</v>
      </c>
      <c r="K2212" s="34" t="s">
        <v>3017</v>
      </c>
    </row>
    <row r="2213" spans="1:11" ht="15.75" thickBot="1" x14ac:dyDescent="0.3">
      <c r="A2213" s="32" t="s">
        <v>851</v>
      </c>
      <c r="B2213" s="24" t="s">
        <v>325</v>
      </c>
      <c r="C2213" s="26" t="s">
        <v>2977</v>
      </c>
      <c r="D2213" s="26">
        <v>3</v>
      </c>
      <c r="E2213" s="17" t="s">
        <v>3021</v>
      </c>
      <c r="F2213" s="24">
        <v>1889</v>
      </c>
      <c r="G2213" s="24"/>
      <c r="H2213" s="24"/>
      <c r="I2213" s="26" t="s">
        <v>854</v>
      </c>
      <c r="J2213" s="26" t="s">
        <v>2250</v>
      </c>
      <c r="K2213" s="34" t="s">
        <v>3017</v>
      </c>
    </row>
    <row r="2214" spans="1:11" ht="15.75" thickBot="1" x14ac:dyDescent="0.3">
      <c r="A2214" s="32" t="s">
        <v>851</v>
      </c>
      <c r="B2214" s="24" t="s">
        <v>325</v>
      </c>
      <c r="C2214" s="26" t="s">
        <v>2977</v>
      </c>
      <c r="D2214" s="26">
        <v>3</v>
      </c>
      <c r="E2214" s="17" t="s">
        <v>3022</v>
      </c>
      <c r="F2214" s="24">
        <v>1772</v>
      </c>
      <c r="G2214" s="24"/>
      <c r="H2214" s="24"/>
      <c r="I2214" s="26" t="s">
        <v>854</v>
      </c>
      <c r="J2214" s="26" t="s">
        <v>2250</v>
      </c>
      <c r="K2214" s="34" t="s">
        <v>3017</v>
      </c>
    </row>
    <row r="2215" spans="1:11" ht="15.75" thickBot="1" x14ac:dyDescent="0.3">
      <c r="A2215" s="32" t="s">
        <v>851</v>
      </c>
      <c r="B2215" s="24" t="s">
        <v>325</v>
      </c>
      <c r="C2215" s="26" t="s">
        <v>2977</v>
      </c>
      <c r="D2215" s="26">
        <v>3</v>
      </c>
      <c r="E2215" s="17" t="s">
        <v>3023</v>
      </c>
      <c r="F2215" s="24">
        <v>1897</v>
      </c>
      <c r="G2215" s="24"/>
      <c r="H2215" s="24"/>
      <c r="I2215" s="26" t="s">
        <v>854</v>
      </c>
      <c r="J2215" s="26" t="s">
        <v>2250</v>
      </c>
      <c r="K2215" s="34" t="s">
        <v>3017</v>
      </c>
    </row>
    <row r="2216" spans="1:11" ht="15.75" thickBot="1" x14ac:dyDescent="0.3">
      <c r="A2216" s="32" t="s">
        <v>851</v>
      </c>
      <c r="B2216" s="24" t="s">
        <v>325</v>
      </c>
      <c r="C2216" s="26" t="s">
        <v>2977</v>
      </c>
      <c r="D2216" s="26">
        <v>3</v>
      </c>
      <c r="E2216" s="17" t="s">
        <v>3024</v>
      </c>
      <c r="F2216" s="24">
        <v>1744</v>
      </c>
      <c r="G2216" s="24"/>
      <c r="H2216" s="24"/>
      <c r="I2216" s="26" t="s">
        <v>854</v>
      </c>
      <c r="J2216" s="26" t="s">
        <v>2250</v>
      </c>
      <c r="K2216" s="34" t="s">
        <v>1272</v>
      </c>
    </row>
    <row r="2217" spans="1:11" ht="15.75" thickBot="1" x14ac:dyDescent="0.3">
      <c r="A2217" s="32" t="s">
        <v>851</v>
      </c>
      <c r="B2217" s="24" t="s">
        <v>325</v>
      </c>
      <c r="C2217" s="26" t="s">
        <v>1000</v>
      </c>
      <c r="D2217" s="26">
        <v>1</v>
      </c>
      <c r="E2217" s="17" t="s">
        <v>3025</v>
      </c>
      <c r="F2217" s="24">
        <v>2454</v>
      </c>
      <c r="G2217" s="24"/>
      <c r="H2217" s="24"/>
      <c r="I2217" s="26" t="s">
        <v>1002</v>
      </c>
      <c r="J2217" s="26" t="s">
        <v>1000</v>
      </c>
      <c r="K2217" s="34" t="s">
        <v>1000</v>
      </c>
    </row>
    <row r="2218" spans="1:11" ht="15.75" thickBot="1" x14ac:dyDescent="0.3">
      <c r="A2218" s="32" t="s">
        <v>851</v>
      </c>
      <c r="B2218" s="24" t="s">
        <v>325</v>
      </c>
      <c r="C2218" s="26" t="s">
        <v>1000</v>
      </c>
      <c r="D2218" s="26">
        <v>1</v>
      </c>
      <c r="E2218" s="17" t="s">
        <v>3026</v>
      </c>
      <c r="F2218" s="24">
        <v>2448</v>
      </c>
      <c r="G2218" s="24"/>
      <c r="H2218" s="24"/>
      <c r="I2218" s="26" t="s">
        <v>1002</v>
      </c>
      <c r="J2218" s="26" t="s">
        <v>1000</v>
      </c>
      <c r="K2218" s="34" t="s">
        <v>1000</v>
      </c>
    </row>
    <row r="2219" spans="1:11" ht="15.75" thickBot="1" x14ac:dyDescent="0.3">
      <c r="A2219" s="32" t="s">
        <v>851</v>
      </c>
      <c r="B2219" s="24" t="s">
        <v>325</v>
      </c>
      <c r="C2219" s="26" t="s">
        <v>1000</v>
      </c>
      <c r="D2219" s="26">
        <v>1</v>
      </c>
      <c r="E2219" s="17" t="s">
        <v>3027</v>
      </c>
      <c r="F2219" s="24">
        <v>2430</v>
      </c>
      <c r="G2219" s="24"/>
      <c r="H2219" s="24"/>
      <c r="I2219" s="26" t="s">
        <v>1002</v>
      </c>
      <c r="J2219" s="26" t="s">
        <v>1000</v>
      </c>
      <c r="K2219" s="34" t="s">
        <v>1000</v>
      </c>
    </row>
    <row r="2220" spans="1:11" ht="15.75" thickBot="1" x14ac:dyDescent="0.3">
      <c r="A2220" s="32" t="s">
        <v>851</v>
      </c>
      <c r="B2220" s="24" t="s">
        <v>325</v>
      </c>
      <c r="C2220" s="26" t="s">
        <v>1000</v>
      </c>
      <c r="D2220" s="26">
        <v>1</v>
      </c>
      <c r="E2220" s="17" t="s">
        <v>3028</v>
      </c>
      <c r="F2220" s="24">
        <v>2492</v>
      </c>
      <c r="G2220" s="24"/>
      <c r="H2220" s="24"/>
      <c r="I2220" s="26" t="s">
        <v>1002</v>
      </c>
      <c r="J2220" s="26" t="s">
        <v>1000</v>
      </c>
      <c r="K2220" s="34" t="s">
        <v>1000</v>
      </c>
    </row>
    <row r="2221" spans="1:11" ht="15.75" thickBot="1" x14ac:dyDescent="0.3">
      <c r="A2221" s="32" t="s">
        <v>851</v>
      </c>
      <c r="B2221" s="24" t="s">
        <v>325</v>
      </c>
      <c r="C2221" s="26" t="s">
        <v>1000</v>
      </c>
      <c r="D2221" s="26">
        <v>1</v>
      </c>
      <c r="E2221" s="17" t="s">
        <v>3029</v>
      </c>
      <c r="F2221" s="24">
        <v>2367</v>
      </c>
      <c r="G2221" s="24"/>
      <c r="H2221" s="24"/>
      <c r="I2221" s="26" t="s">
        <v>1002</v>
      </c>
      <c r="J2221" s="26" t="s">
        <v>1000</v>
      </c>
      <c r="K2221" s="34" t="s">
        <v>1000</v>
      </c>
    </row>
    <row r="2222" spans="1:11" ht="15.75" thickBot="1" x14ac:dyDescent="0.3">
      <c r="A2222" s="32" t="s">
        <v>851</v>
      </c>
      <c r="B2222" s="24" t="s">
        <v>325</v>
      </c>
      <c r="C2222" s="26" t="s">
        <v>1000</v>
      </c>
      <c r="D2222" s="26">
        <v>1</v>
      </c>
      <c r="E2222" s="17" t="s">
        <v>3030</v>
      </c>
      <c r="F2222" s="24">
        <v>2387</v>
      </c>
      <c r="G2222" s="24"/>
      <c r="H2222" s="24"/>
      <c r="I2222" s="26" t="s">
        <v>1002</v>
      </c>
      <c r="J2222" s="26" t="s">
        <v>1000</v>
      </c>
      <c r="K2222" s="34" t="s">
        <v>1000</v>
      </c>
    </row>
    <row r="2223" spans="1:11" ht="15.75" thickBot="1" x14ac:dyDescent="0.3">
      <c r="A2223" s="32" t="s">
        <v>851</v>
      </c>
      <c r="B2223" s="24" t="s">
        <v>325</v>
      </c>
      <c r="C2223" s="26" t="s">
        <v>1000</v>
      </c>
      <c r="D2223" s="26">
        <v>1</v>
      </c>
      <c r="E2223" s="17" t="s">
        <v>3031</v>
      </c>
      <c r="F2223" s="24">
        <v>2424</v>
      </c>
      <c r="G2223" s="24"/>
      <c r="H2223" s="24"/>
      <c r="I2223" s="26" t="s">
        <v>1002</v>
      </c>
      <c r="J2223" s="26" t="s">
        <v>1000</v>
      </c>
      <c r="K2223" s="34" t="s">
        <v>1000</v>
      </c>
    </row>
    <row r="2224" spans="1:11" ht="15.75" thickBot="1" x14ac:dyDescent="0.3">
      <c r="A2224" s="32" t="s">
        <v>851</v>
      </c>
      <c r="B2224" s="24" t="s">
        <v>325</v>
      </c>
      <c r="C2224" s="26" t="s">
        <v>1000</v>
      </c>
      <c r="D2224" s="26">
        <v>1</v>
      </c>
      <c r="E2224" s="17" t="s">
        <v>3032</v>
      </c>
      <c r="F2224" s="24">
        <v>2391</v>
      </c>
      <c r="G2224" s="24"/>
      <c r="H2224" s="24"/>
      <c r="I2224" s="26" t="s">
        <v>1002</v>
      </c>
      <c r="J2224" s="26" t="s">
        <v>1000</v>
      </c>
      <c r="K2224" s="34" t="s">
        <v>1000</v>
      </c>
    </row>
    <row r="2225" spans="1:11" ht="15.75" thickBot="1" x14ac:dyDescent="0.3">
      <c r="A2225" s="32" t="s">
        <v>851</v>
      </c>
      <c r="B2225" s="24" t="s">
        <v>325</v>
      </c>
      <c r="C2225" s="26" t="s">
        <v>1000</v>
      </c>
      <c r="D2225" s="26">
        <v>1</v>
      </c>
      <c r="E2225" s="17" t="s">
        <v>3033</v>
      </c>
      <c r="F2225" s="24">
        <v>2397</v>
      </c>
      <c r="G2225" s="24"/>
      <c r="H2225" s="24"/>
      <c r="I2225" s="26" t="s">
        <v>1002</v>
      </c>
      <c r="J2225" s="26" t="s">
        <v>1000</v>
      </c>
      <c r="K2225" s="34" t="s">
        <v>1000</v>
      </c>
    </row>
    <row r="2226" spans="1:11" ht="15.75" thickBot="1" x14ac:dyDescent="0.3">
      <c r="A2226" s="32" t="s">
        <v>851</v>
      </c>
      <c r="B2226" s="24" t="s">
        <v>325</v>
      </c>
      <c r="C2226" s="26" t="s">
        <v>1000</v>
      </c>
      <c r="D2226" s="26">
        <v>1</v>
      </c>
      <c r="E2226" s="17" t="s">
        <v>3034</v>
      </c>
      <c r="F2226" s="24">
        <v>2410</v>
      </c>
      <c r="G2226" s="24"/>
      <c r="H2226" s="24"/>
      <c r="I2226" s="26" t="s">
        <v>1002</v>
      </c>
      <c r="J2226" s="26" t="s">
        <v>1000</v>
      </c>
      <c r="K2226" s="34" t="s">
        <v>1000</v>
      </c>
    </row>
    <row r="2227" spans="1:11" ht="15.75" thickBot="1" x14ac:dyDescent="0.3">
      <c r="A2227" s="32" t="s">
        <v>851</v>
      </c>
      <c r="B2227" s="24" t="s">
        <v>325</v>
      </c>
      <c r="C2227" s="26" t="s">
        <v>1000</v>
      </c>
      <c r="D2227" s="26">
        <v>1</v>
      </c>
      <c r="E2227" s="17" t="s">
        <v>3034</v>
      </c>
      <c r="F2227" s="24">
        <v>4692</v>
      </c>
      <c r="G2227" s="24"/>
      <c r="H2227" s="24"/>
      <c r="I2227" s="26" t="s">
        <v>1002</v>
      </c>
      <c r="J2227" s="26" t="s">
        <v>1000</v>
      </c>
      <c r="K2227" s="34" t="s">
        <v>1000</v>
      </c>
    </row>
    <row r="2228" spans="1:11" ht="15.75" thickBot="1" x14ac:dyDescent="0.3">
      <c r="A2228" s="32" t="s">
        <v>851</v>
      </c>
      <c r="B2228" s="24" t="s">
        <v>325</v>
      </c>
      <c r="C2228" s="26" t="s">
        <v>1000</v>
      </c>
      <c r="D2228" s="26">
        <v>1</v>
      </c>
      <c r="E2228" s="17" t="s">
        <v>3035</v>
      </c>
      <c r="F2228" s="24">
        <v>2356</v>
      </c>
      <c r="G2228" s="24"/>
      <c r="H2228" s="24"/>
      <c r="I2228" s="26" t="s">
        <v>1002</v>
      </c>
      <c r="J2228" s="26" t="s">
        <v>1000</v>
      </c>
      <c r="K2228" s="34" t="s">
        <v>1000</v>
      </c>
    </row>
    <row r="2229" spans="1:11" ht="15.75" thickBot="1" x14ac:dyDescent="0.3">
      <c r="A2229" s="32" t="s">
        <v>851</v>
      </c>
      <c r="B2229" s="24" t="s">
        <v>325</v>
      </c>
      <c r="C2229" s="26" t="s">
        <v>1000</v>
      </c>
      <c r="D2229" s="26">
        <v>1</v>
      </c>
      <c r="E2229" s="17" t="s">
        <v>3036</v>
      </c>
      <c r="F2229" s="24">
        <v>2428</v>
      </c>
      <c r="G2229" s="24"/>
      <c r="H2229" s="24"/>
      <c r="I2229" s="26" t="s">
        <v>1002</v>
      </c>
      <c r="J2229" s="26" t="s">
        <v>1000</v>
      </c>
      <c r="K2229" s="34" t="s">
        <v>1000</v>
      </c>
    </row>
    <row r="2230" spans="1:11" ht="15.75" thickBot="1" x14ac:dyDescent="0.3">
      <c r="A2230" s="32" t="s">
        <v>851</v>
      </c>
      <c r="B2230" s="24" t="s">
        <v>325</v>
      </c>
      <c r="C2230" s="26" t="s">
        <v>1000</v>
      </c>
      <c r="D2230" s="26">
        <v>1</v>
      </c>
      <c r="E2230" s="17" t="s">
        <v>3037</v>
      </c>
      <c r="F2230" s="24">
        <v>2462</v>
      </c>
      <c r="G2230" s="24"/>
      <c r="H2230" s="24"/>
      <c r="I2230" s="26" t="s">
        <v>1002</v>
      </c>
      <c r="J2230" s="26" t="s">
        <v>1000</v>
      </c>
      <c r="K2230" s="34" t="s">
        <v>1000</v>
      </c>
    </row>
    <row r="2231" spans="1:11" ht="15.75" thickBot="1" x14ac:dyDescent="0.3">
      <c r="A2231" s="32" t="s">
        <v>851</v>
      </c>
      <c r="B2231" s="24" t="s">
        <v>325</v>
      </c>
      <c r="C2231" s="26" t="s">
        <v>1000</v>
      </c>
      <c r="D2231" s="26">
        <v>1</v>
      </c>
      <c r="E2231" s="17" t="s">
        <v>3038</v>
      </c>
      <c r="F2231" s="24">
        <v>2408</v>
      </c>
      <c r="G2231" s="24"/>
      <c r="H2231" s="24"/>
      <c r="I2231" s="26" t="s">
        <v>1002</v>
      </c>
      <c r="J2231" s="26" t="s">
        <v>1000</v>
      </c>
      <c r="K2231" s="34" t="s">
        <v>1000</v>
      </c>
    </row>
    <row r="2232" spans="1:11" ht="15.75" thickBot="1" x14ac:dyDescent="0.3">
      <c r="A2232" s="32" t="s">
        <v>851</v>
      </c>
      <c r="B2232" s="24" t="s">
        <v>325</v>
      </c>
      <c r="C2232" s="26" t="s">
        <v>1000</v>
      </c>
      <c r="D2232" s="26">
        <v>1</v>
      </c>
      <c r="E2232" s="17" t="s">
        <v>1493</v>
      </c>
      <c r="F2232" s="24">
        <v>4998</v>
      </c>
      <c r="G2232" s="24"/>
      <c r="H2232" s="24"/>
      <c r="I2232" s="26" t="s">
        <v>1002</v>
      </c>
      <c r="J2232" s="26" t="s">
        <v>1000</v>
      </c>
      <c r="K2232" s="34" t="s">
        <v>1000</v>
      </c>
    </row>
    <row r="2233" spans="1:11" ht="15.75" thickBot="1" x14ac:dyDescent="0.3">
      <c r="A2233" s="32" t="s">
        <v>851</v>
      </c>
      <c r="B2233" s="24" t="s">
        <v>325</v>
      </c>
      <c r="C2233" s="26" t="s">
        <v>1000</v>
      </c>
      <c r="D2233" s="26">
        <v>1</v>
      </c>
      <c r="E2233" s="17" t="s">
        <v>3039</v>
      </c>
      <c r="F2233" s="24">
        <v>5599</v>
      </c>
      <c r="G2233" s="24"/>
      <c r="H2233" s="24"/>
      <c r="I2233" s="26" t="s">
        <v>1002</v>
      </c>
      <c r="J2233" s="26" t="s">
        <v>1000</v>
      </c>
      <c r="K2233" s="34" t="s">
        <v>1000</v>
      </c>
    </row>
    <row r="2234" spans="1:11" ht="15.75" thickBot="1" x14ac:dyDescent="0.3">
      <c r="A2234" s="32" t="s">
        <v>851</v>
      </c>
      <c r="B2234" s="24" t="s">
        <v>325</v>
      </c>
      <c r="C2234" s="26" t="s">
        <v>1000</v>
      </c>
      <c r="D2234" s="26">
        <v>2</v>
      </c>
      <c r="E2234" s="17" t="s">
        <v>3040</v>
      </c>
      <c r="F2234" s="24">
        <v>2352</v>
      </c>
      <c r="G2234" s="24"/>
      <c r="H2234" s="24"/>
      <c r="I2234" s="26" t="s">
        <v>1002</v>
      </c>
      <c r="J2234" s="26" t="s">
        <v>1000</v>
      </c>
      <c r="K2234" s="34" t="s">
        <v>3041</v>
      </c>
    </row>
    <row r="2235" spans="1:11" ht="15.75" thickBot="1" x14ac:dyDescent="0.3">
      <c r="A2235" s="32" t="s">
        <v>851</v>
      </c>
      <c r="B2235" s="24" t="s">
        <v>325</v>
      </c>
      <c r="C2235" s="26" t="s">
        <v>1000</v>
      </c>
      <c r="D2235" s="26">
        <v>2</v>
      </c>
      <c r="E2235" s="17" t="s">
        <v>3042</v>
      </c>
      <c r="F2235" s="24">
        <v>2337</v>
      </c>
      <c r="G2235" s="24"/>
      <c r="H2235" s="24"/>
      <c r="I2235" s="26" t="s">
        <v>1002</v>
      </c>
      <c r="J2235" s="26" t="s">
        <v>1000</v>
      </c>
      <c r="K2235" s="34" t="s">
        <v>3041</v>
      </c>
    </row>
    <row r="2236" spans="1:11" ht="15.75" thickBot="1" x14ac:dyDescent="0.3">
      <c r="A2236" s="32" t="s">
        <v>851</v>
      </c>
      <c r="B2236" s="24" t="s">
        <v>325</v>
      </c>
      <c r="C2236" s="26" t="s">
        <v>1000</v>
      </c>
      <c r="D2236" s="26">
        <v>2</v>
      </c>
      <c r="E2236" s="17" t="s">
        <v>2602</v>
      </c>
      <c r="F2236" s="24">
        <v>2365</v>
      </c>
      <c r="G2236" s="24"/>
      <c r="H2236" s="24"/>
      <c r="I2236" s="26" t="s">
        <v>1002</v>
      </c>
      <c r="J2236" s="26" t="s">
        <v>1000</v>
      </c>
      <c r="K2236" s="34" t="s">
        <v>1000</v>
      </c>
    </row>
    <row r="2237" spans="1:11" ht="15.75" thickBot="1" x14ac:dyDescent="0.3">
      <c r="A2237" s="32" t="s">
        <v>851</v>
      </c>
      <c r="B2237" s="24" t="s">
        <v>325</v>
      </c>
      <c r="C2237" s="26" t="s">
        <v>1000</v>
      </c>
      <c r="D2237" s="26">
        <v>2</v>
      </c>
      <c r="E2237" s="17" t="s">
        <v>2722</v>
      </c>
      <c r="F2237" s="24">
        <v>2375</v>
      </c>
      <c r="G2237" s="24"/>
      <c r="H2237" s="24"/>
      <c r="I2237" s="26" t="s">
        <v>1002</v>
      </c>
      <c r="J2237" s="26" t="s">
        <v>1000</v>
      </c>
      <c r="K2237" s="34" t="s">
        <v>3041</v>
      </c>
    </row>
    <row r="2238" spans="1:11" ht="15.75" thickBot="1" x14ac:dyDescent="0.3">
      <c r="A2238" s="32" t="s">
        <v>851</v>
      </c>
      <c r="B2238" s="24" t="s">
        <v>325</v>
      </c>
      <c r="C2238" s="26" t="s">
        <v>1000</v>
      </c>
      <c r="D2238" s="26">
        <v>2</v>
      </c>
      <c r="E2238" s="17" t="s">
        <v>3043</v>
      </c>
      <c r="F2238" s="24">
        <v>2376</v>
      </c>
      <c r="G2238" s="24"/>
      <c r="H2238" s="24"/>
      <c r="I2238" s="26" t="s">
        <v>1002</v>
      </c>
      <c r="J2238" s="26" t="s">
        <v>1000</v>
      </c>
      <c r="K2238" s="34" t="s">
        <v>3041</v>
      </c>
    </row>
    <row r="2239" spans="1:11" ht="15.75" thickBot="1" x14ac:dyDescent="0.3">
      <c r="A2239" s="32" t="s">
        <v>851</v>
      </c>
      <c r="B2239" s="24" t="s">
        <v>325</v>
      </c>
      <c r="C2239" s="26" t="s">
        <v>1000</v>
      </c>
      <c r="D2239" s="26">
        <v>2</v>
      </c>
      <c r="E2239" s="17" t="s">
        <v>3044</v>
      </c>
      <c r="F2239" s="24">
        <v>2362</v>
      </c>
      <c r="G2239" s="24"/>
      <c r="H2239" s="24"/>
      <c r="I2239" s="26" t="s">
        <v>1002</v>
      </c>
      <c r="J2239" s="26" t="s">
        <v>1000</v>
      </c>
      <c r="K2239" s="34" t="s">
        <v>1000</v>
      </c>
    </row>
    <row r="2240" spans="1:11" ht="15.75" thickBot="1" x14ac:dyDescent="0.3">
      <c r="A2240" s="32" t="s">
        <v>851</v>
      </c>
      <c r="B2240" s="24" t="s">
        <v>325</v>
      </c>
      <c r="C2240" s="26" t="s">
        <v>1000</v>
      </c>
      <c r="D2240" s="26">
        <v>2</v>
      </c>
      <c r="E2240" s="17" t="s">
        <v>1636</v>
      </c>
      <c r="F2240" s="24">
        <v>2384</v>
      </c>
      <c r="G2240" s="24"/>
      <c r="H2240" s="24"/>
      <c r="I2240" s="26" t="s">
        <v>1002</v>
      </c>
      <c r="J2240" s="26" t="s">
        <v>1000</v>
      </c>
      <c r="K2240" s="34" t="s">
        <v>1000</v>
      </c>
    </row>
    <row r="2241" spans="1:11" ht="15.75" thickBot="1" x14ac:dyDescent="0.3">
      <c r="A2241" s="32" t="s">
        <v>851</v>
      </c>
      <c r="B2241" s="24" t="s">
        <v>325</v>
      </c>
      <c r="C2241" s="26" t="s">
        <v>1000</v>
      </c>
      <c r="D2241" s="26">
        <v>2</v>
      </c>
      <c r="E2241" s="17" t="s">
        <v>3045</v>
      </c>
      <c r="F2241" s="24">
        <v>5878</v>
      </c>
      <c r="G2241" s="24"/>
      <c r="H2241" s="24"/>
      <c r="I2241" s="26" t="s">
        <v>1002</v>
      </c>
      <c r="J2241" s="26" t="s">
        <v>1000</v>
      </c>
      <c r="K2241" s="34" t="s">
        <v>3041</v>
      </c>
    </row>
    <row r="2242" spans="1:11" ht="15.75" thickBot="1" x14ac:dyDescent="0.3">
      <c r="A2242" s="32" t="s">
        <v>851</v>
      </c>
      <c r="B2242" s="24" t="s">
        <v>325</v>
      </c>
      <c r="C2242" s="26" t="s">
        <v>1000</v>
      </c>
      <c r="D2242" s="26">
        <v>2</v>
      </c>
      <c r="E2242" s="17" t="s">
        <v>3046</v>
      </c>
      <c r="F2242" s="24">
        <v>2393</v>
      </c>
      <c r="G2242" s="24"/>
      <c r="H2242" s="24"/>
      <c r="I2242" s="26" t="s">
        <v>1002</v>
      </c>
      <c r="J2242" s="26" t="s">
        <v>1000</v>
      </c>
      <c r="K2242" s="34" t="s">
        <v>1000</v>
      </c>
    </row>
    <row r="2243" spans="1:11" ht="15.75" thickBot="1" x14ac:dyDescent="0.3">
      <c r="A2243" s="32" t="s">
        <v>851</v>
      </c>
      <c r="B2243" s="24" t="s">
        <v>325</v>
      </c>
      <c r="C2243" s="26" t="s">
        <v>1000</v>
      </c>
      <c r="D2243" s="26">
        <v>2</v>
      </c>
      <c r="E2243" s="17" t="s">
        <v>3047</v>
      </c>
      <c r="F2243" s="24">
        <v>2405</v>
      </c>
      <c r="G2243" s="24"/>
      <c r="H2243" s="24"/>
      <c r="I2243" s="26" t="s">
        <v>1002</v>
      </c>
      <c r="J2243" s="26" t="s">
        <v>1000</v>
      </c>
      <c r="K2243" s="34" t="s">
        <v>1000</v>
      </c>
    </row>
    <row r="2244" spans="1:11" ht="15.75" thickBot="1" x14ac:dyDescent="0.3">
      <c r="A2244" s="32" t="s">
        <v>851</v>
      </c>
      <c r="B2244" s="24" t="s">
        <v>325</v>
      </c>
      <c r="C2244" s="26" t="s">
        <v>1000</v>
      </c>
      <c r="D2244" s="26">
        <v>2</v>
      </c>
      <c r="E2244" s="17" t="s">
        <v>3048</v>
      </c>
      <c r="F2244" s="24">
        <v>2398</v>
      </c>
      <c r="G2244" s="24"/>
      <c r="H2244" s="24"/>
      <c r="I2244" s="26" t="s">
        <v>1002</v>
      </c>
      <c r="J2244" s="26" t="s">
        <v>1000</v>
      </c>
      <c r="K2244" s="34" t="s">
        <v>3041</v>
      </c>
    </row>
    <row r="2245" spans="1:11" ht="15.75" thickBot="1" x14ac:dyDescent="0.3">
      <c r="A2245" s="32" t="s">
        <v>851</v>
      </c>
      <c r="B2245" s="24" t="s">
        <v>325</v>
      </c>
      <c r="C2245" s="26" t="s">
        <v>1000</v>
      </c>
      <c r="D2245" s="26">
        <v>2</v>
      </c>
      <c r="E2245" s="17" t="s">
        <v>3049</v>
      </c>
      <c r="F2245" s="24">
        <v>2407</v>
      </c>
      <c r="G2245" s="24"/>
      <c r="H2245" s="24"/>
      <c r="I2245" s="26" t="s">
        <v>1002</v>
      </c>
      <c r="J2245" s="26" t="s">
        <v>1000</v>
      </c>
      <c r="K2245" s="34" t="s">
        <v>1000</v>
      </c>
    </row>
    <row r="2246" spans="1:11" ht="15.75" thickBot="1" x14ac:dyDescent="0.3">
      <c r="A2246" s="32" t="s">
        <v>851</v>
      </c>
      <c r="B2246" s="24" t="s">
        <v>325</v>
      </c>
      <c r="C2246" s="26" t="s">
        <v>1000</v>
      </c>
      <c r="D2246" s="26">
        <v>2</v>
      </c>
      <c r="E2246" s="17" t="s">
        <v>2135</v>
      </c>
      <c r="F2246" s="24">
        <v>2420</v>
      </c>
      <c r="G2246" s="24"/>
      <c r="H2246" s="24"/>
      <c r="I2246" s="26" t="s">
        <v>1002</v>
      </c>
      <c r="J2246" s="26" t="s">
        <v>1000</v>
      </c>
      <c r="K2246" s="34" t="s">
        <v>1000</v>
      </c>
    </row>
    <row r="2247" spans="1:11" ht="15.75" thickBot="1" x14ac:dyDescent="0.3">
      <c r="A2247" s="32" t="s">
        <v>851</v>
      </c>
      <c r="B2247" s="24" t="s">
        <v>325</v>
      </c>
      <c r="C2247" s="26" t="s">
        <v>1000</v>
      </c>
      <c r="D2247" s="26">
        <v>2</v>
      </c>
      <c r="E2247" s="17" t="s">
        <v>2301</v>
      </c>
      <c r="F2247" s="24">
        <v>2425</v>
      </c>
      <c r="G2247" s="24"/>
      <c r="H2247" s="24"/>
      <c r="I2247" s="26" t="s">
        <v>1002</v>
      </c>
      <c r="J2247" s="26" t="s">
        <v>1000</v>
      </c>
      <c r="K2247" s="34" t="s">
        <v>3041</v>
      </c>
    </row>
    <row r="2248" spans="1:11" ht="15.75" thickBot="1" x14ac:dyDescent="0.3">
      <c r="A2248" s="32" t="s">
        <v>851</v>
      </c>
      <c r="B2248" s="24" t="s">
        <v>325</v>
      </c>
      <c r="C2248" s="26" t="s">
        <v>1000</v>
      </c>
      <c r="D2248" s="26">
        <v>2</v>
      </c>
      <c r="E2248" s="17" t="s">
        <v>3050</v>
      </c>
      <c r="F2248" s="24">
        <v>2426</v>
      </c>
      <c r="G2248" s="24"/>
      <c r="H2248" s="24"/>
      <c r="I2248" s="26" t="s">
        <v>1002</v>
      </c>
      <c r="J2248" s="26" t="s">
        <v>1000</v>
      </c>
      <c r="K2248" s="34" t="s">
        <v>3041</v>
      </c>
    </row>
    <row r="2249" spans="1:11" ht="15.75" thickBot="1" x14ac:dyDescent="0.3">
      <c r="A2249" s="32" t="s">
        <v>851</v>
      </c>
      <c r="B2249" s="24" t="s">
        <v>325</v>
      </c>
      <c r="C2249" s="26" t="s">
        <v>1000</v>
      </c>
      <c r="D2249" s="26">
        <v>2</v>
      </c>
      <c r="E2249" s="17" t="s">
        <v>3051</v>
      </c>
      <c r="F2249" s="24">
        <v>2379</v>
      </c>
      <c r="G2249" s="24"/>
      <c r="H2249" s="24"/>
      <c r="I2249" s="26" t="s">
        <v>1002</v>
      </c>
      <c r="J2249" s="26" t="s">
        <v>1000</v>
      </c>
      <c r="K2249" s="34" t="s">
        <v>3052</v>
      </c>
    </row>
    <row r="2250" spans="1:11" ht="15.75" thickBot="1" x14ac:dyDescent="0.3">
      <c r="A2250" s="32" t="s">
        <v>851</v>
      </c>
      <c r="B2250" s="24" t="s">
        <v>325</v>
      </c>
      <c r="C2250" s="26" t="s">
        <v>1000</v>
      </c>
      <c r="D2250" s="26">
        <v>2</v>
      </c>
      <c r="E2250" s="17" t="s">
        <v>3053</v>
      </c>
      <c r="F2250" s="24">
        <v>2432</v>
      </c>
      <c r="G2250" s="24"/>
      <c r="H2250" s="24"/>
      <c r="I2250" s="26" t="s">
        <v>1002</v>
      </c>
      <c r="J2250" s="26" t="s">
        <v>1000</v>
      </c>
      <c r="K2250" s="34" t="s">
        <v>1000</v>
      </c>
    </row>
    <row r="2251" spans="1:11" ht="15.75" thickBot="1" x14ac:dyDescent="0.3">
      <c r="A2251" s="32" t="s">
        <v>851</v>
      </c>
      <c r="B2251" s="24" t="s">
        <v>325</v>
      </c>
      <c r="C2251" s="26" t="s">
        <v>1000</v>
      </c>
      <c r="D2251" s="26">
        <v>2</v>
      </c>
      <c r="E2251" s="17" t="s">
        <v>2078</v>
      </c>
      <c r="F2251" s="24">
        <v>2444</v>
      </c>
      <c r="G2251" s="24"/>
      <c r="H2251" s="24"/>
      <c r="I2251" s="26" t="s">
        <v>1002</v>
      </c>
      <c r="J2251" s="26" t="s">
        <v>1000</v>
      </c>
      <c r="K2251" s="34" t="s">
        <v>3041</v>
      </c>
    </row>
    <row r="2252" spans="1:11" ht="15.75" thickBot="1" x14ac:dyDescent="0.3">
      <c r="A2252" s="32" t="s">
        <v>851</v>
      </c>
      <c r="B2252" s="24" t="s">
        <v>325</v>
      </c>
      <c r="C2252" s="26" t="s">
        <v>1000</v>
      </c>
      <c r="D2252" s="26">
        <v>2</v>
      </c>
      <c r="E2252" s="17" t="s">
        <v>3054</v>
      </c>
      <c r="F2252" s="24">
        <v>2450</v>
      </c>
      <c r="G2252" s="24"/>
      <c r="H2252" s="24"/>
      <c r="I2252" s="26" t="s">
        <v>1002</v>
      </c>
      <c r="J2252" s="26" t="s">
        <v>1000</v>
      </c>
      <c r="K2252" s="34" t="s">
        <v>1000</v>
      </c>
    </row>
    <row r="2253" spans="1:11" ht="15.75" thickBot="1" x14ac:dyDescent="0.3">
      <c r="A2253" s="32" t="s">
        <v>851</v>
      </c>
      <c r="B2253" s="24" t="s">
        <v>325</v>
      </c>
      <c r="C2253" s="26" t="s">
        <v>1000</v>
      </c>
      <c r="D2253" s="26">
        <v>2</v>
      </c>
      <c r="E2253" s="17" t="s">
        <v>946</v>
      </c>
      <c r="F2253" s="24">
        <v>2472</v>
      </c>
      <c r="G2253" s="24"/>
      <c r="H2253" s="24"/>
      <c r="I2253" s="26" t="s">
        <v>1002</v>
      </c>
      <c r="J2253" s="26" t="s">
        <v>1000</v>
      </c>
      <c r="K2253" s="34" t="s">
        <v>3041</v>
      </c>
    </row>
    <row r="2254" spans="1:11" ht="15.75" thickBot="1" x14ac:dyDescent="0.3">
      <c r="A2254" s="32" t="s">
        <v>851</v>
      </c>
      <c r="B2254" s="24" t="s">
        <v>325</v>
      </c>
      <c r="C2254" s="26" t="s">
        <v>1000</v>
      </c>
      <c r="D2254" s="26">
        <v>2</v>
      </c>
      <c r="E2254" s="17" t="s">
        <v>3055</v>
      </c>
      <c r="F2254" s="24">
        <v>2479</v>
      </c>
      <c r="G2254" s="24"/>
      <c r="H2254" s="24"/>
      <c r="I2254" s="26" t="s">
        <v>1002</v>
      </c>
      <c r="J2254" s="26" t="s">
        <v>1000</v>
      </c>
      <c r="K2254" s="34" t="s">
        <v>1000</v>
      </c>
    </row>
    <row r="2255" spans="1:11" ht="15.75" thickBot="1" x14ac:dyDescent="0.3">
      <c r="A2255" s="32" t="s">
        <v>851</v>
      </c>
      <c r="B2255" s="24" t="s">
        <v>325</v>
      </c>
      <c r="C2255" s="26" t="s">
        <v>1000</v>
      </c>
      <c r="D2255" s="26">
        <v>2</v>
      </c>
      <c r="E2255" s="17" t="s">
        <v>3056</v>
      </c>
      <c r="F2255" s="24">
        <v>2484</v>
      </c>
      <c r="G2255" s="24"/>
      <c r="H2255" s="24"/>
      <c r="I2255" s="26" t="s">
        <v>1002</v>
      </c>
      <c r="J2255" s="26" t="s">
        <v>1000</v>
      </c>
      <c r="K2255" s="34" t="s">
        <v>3041</v>
      </c>
    </row>
    <row r="2256" spans="1:11" ht="15.75" thickBot="1" x14ac:dyDescent="0.3">
      <c r="A2256" s="32" t="s">
        <v>851</v>
      </c>
      <c r="B2256" s="24" t="s">
        <v>325</v>
      </c>
      <c r="C2256" s="26" t="s">
        <v>1000</v>
      </c>
      <c r="D2256" s="26">
        <v>3</v>
      </c>
      <c r="E2256" s="17" t="s">
        <v>3057</v>
      </c>
      <c r="F2256" s="24">
        <v>2331</v>
      </c>
      <c r="G2256" s="24"/>
      <c r="H2256" s="24"/>
      <c r="I2256" s="26" t="s">
        <v>1002</v>
      </c>
      <c r="J2256" s="26" t="s">
        <v>1000</v>
      </c>
      <c r="K2256" s="34" t="s">
        <v>1003</v>
      </c>
    </row>
    <row r="2257" spans="1:11" ht="15.75" thickBot="1" x14ac:dyDescent="0.3">
      <c r="A2257" s="32" t="s">
        <v>851</v>
      </c>
      <c r="B2257" s="24" t="s">
        <v>325</v>
      </c>
      <c r="C2257" s="26" t="s">
        <v>1000</v>
      </c>
      <c r="D2257" s="26">
        <v>3</v>
      </c>
      <c r="E2257" s="17" t="s">
        <v>3058</v>
      </c>
      <c r="F2257" s="24">
        <v>2447</v>
      </c>
      <c r="G2257" s="24"/>
      <c r="H2257" s="24"/>
      <c r="I2257" s="26" t="s">
        <v>1002</v>
      </c>
      <c r="J2257" s="26" t="s">
        <v>1000</v>
      </c>
      <c r="K2257" s="34" t="s">
        <v>3059</v>
      </c>
    </row>
    <row r="2258" spans="1:11" ht="15.75" thickBot="1" x14ac:dyDescent="0.3">
      <c r="A2258" s="32" t="s">
        <v>851</v>
      </c>
      <c r="B2258" s="24" t="s">
        <v>325</v>
      </c>
      <c r="C2258" s="26" t="s">
        <v>1000</v>
      </c>
      <c r="D2258" s="26">
        <v>3</v>
      </c>
      <c r="E2258" s="17" t="s">
        <v>3060</v>
      </c>
      <c r="F2258" s="24">
        <v>2341</v>
      </c>
      <c r="G2258" s="24"/>
      <c r="H2258" s="24"/>
      <c r="I2258" s="26" t="s">
        <v>1002</v>
      </c>
      <c r="J2258" s="26" t="s">
        <v>1000</v>
      </c>
      <c r="K2258" s="34" t="s">
        <v>1003</v>
      </c>
    </row>
    <row r="2259" spans="1:11" ht="15.75" thickBot="1" x14ac:dyDescent="0.3">
      <c r="A2259" s="32" t="s">
        <v>851</v>
      </c>
      <c r="B2259" s="24" t="s">
        <v>325</v>
      </c>
      <c r="C2259" s="26" t="s">
        <v>1000</v>
      </c>
      <c r="D2259" s="26">
        <v>3</v>
      </c>
      <c r="E2259" s="17" t="s">
        <v>3061</v>
      </c>
      <c r="F2259" s="24">
        <v>2371</v>
      </c>
      <c r="G2259" s="24"/>
      <c r="H2259" s="24"/>
      <c r="I2259" s="26" t="s">
        <v>1002</v>
      </c>
      <c r="J2259" s="26" t="s">
        <v>1000</v>
      </c>
      <c r="K2259" s="34" t="s">
        <v>3059</v>
      </c>
    </row>
    <row r="2260" spans="1:11" ht="15.75" thickBot="1" x14ac:dyDescent="0.3">
      <c r="A2260" s="32" t="s">
        <v>851</v>
      </c>
      <c r="B2260" s="24" t="s">
        <v>325</v>
      </c>
      <c r="C2260" s="26" t="s">
        <v>1000</v>
      </c>
      <c r="D2260" s="26">
        <v>3</v>
      </c>
      <c r="E2260" s="17" t="s">
        <v>3062</v>
      </c>
      <c r="F2260" s="24">
        <v>2441</v>
      </c>
      <c r="G2260" s="24"/>
      <c r="H2260" s="24"/>
      <c r="I2260" s="26" t="s">
        <v>1002</v>
      </c>
      <c r="J2260" s="26" t="s">
        <v>1000</v>
      </c>
      <c r="K2260" s="34" t="s">
        <v>1003</v>
      </c>
    </row>
    <row r="2261" spans="1:11" ht="15.75" thickBot="1" x14ac:dyDescent="0.3">
      <c r="A2261" s="32" t="s">
        <v>851</v>
      </c>
      <c r="B2261" s="24" t="s">
        <v>325</v>
      </c>
      <c r="C2261" s="26" t="s">
        <v>1000</v>
      </c>
      <c r="D2261" s="26">
        <v>3</v>
      </c>
      <c r="E2261" s="17" t="s">
        <v>3063</v>
      </c>
      <c r="F2261" s="24">
        <v>2482</v>
      </c>
      <c r="G2261" s="24"/>
      <c r="H2261" s="24"/>
      <c r="I2261" s="26" t="s">
        <v>1002</v>
      </c>
      <c r="J2261" s="26" t="s">
        <v>1000</v>
      </c>
      <c r="K2261" s="34" t="s">
        <v>1003</v>
      </c>
    </row>
    <row r="2262" spans="1:11" ht="15.75" thickBot="1" x14ac:dyDescent="0.3">
      <c r="A2262" s="32" t="s">
        <v>851</v>
      </c>
      <c r="B2262" s="24" t="s">
        <v>325</v>
      </c>
      <c r="C2262" s="26" t="s">
        <v>1000</v>
      </c>
      <c r="D2262" s="26">
        <v>3</v>
      </c>
      <c r="E2262" s="17" t="s">
        <v>3064</v>
      </c>
      <c r="F2262" s="24">
        <v>2480</v>
      </c>
      <c r="G2262" s="24"/>
      <c r="H2262" s="24"/>
      <c r="I2262" s="26" t="s">
        <v>1002</v>
      </c>
      <c r="J2262" s="26" t="s">
        <v>1000</v>
      </c>
      <c r="K2262" s="34" t="s">
        <v>1003</v>
      </c>
    </row>
    <row r="2263" spans="1:11" ht="15.75" thickBot="1" x14ac:dyDescent="0.3">
      <c r="A2263" s="32" t="s">
        <v>851</v>
      </c>
      <c r="B2263" s="24" t="s">
        <v>325</v>
      </c>
      <c r="C2263" s="26" t="s">
        <v>1000</v>
      </c>
      <c r="D2263" s="26">
        <v>3</v>
      </c>
      <c r="E2263" s="17" t="s">
        <v>3065</v>
      </c>
      <c r="F2263" s="24">
        <v>2394</v>
      </c>
      <c r="G2263" s="24"/>
      <c r="H2263" s="24"/>
      <c r="I2263" s="26" t="s">
        <v>1002</v>
      </c>
      <c r="J2263" s="26" t="s">
        <v>1000</v>
      </c>
      <c r="K2263" s="34" t="s">
        <v>1003</v>
      </c>
    </row>
    <row r="2264" spans="1:11" ht="15.75" thickBot="1" x14ac:dyDescent="0.3">
      <c r="A2264" s="32" t="s">
        <v>851</v>
      </c>
      <c r="B2264" s="24" t="s">
        <v>325</v>
      </c>
      <c r="C2264" s="26" t="s">
        <v>1000</v>
      </c>
      <c r="D2264" s="26">
        <v>3</v>
      </c>
      <c r="E2264" s="17" t="s">
        <v>3066</v>
      </c>
      <c r="F2264" s="24">
        <v>2400</v>
      </c>
      <c r="G2264" s="24"/>
      <c r="H2264" s="24"/>
      <c r="I2264" s="26" t="s">
        <v>1002</v>
      </c>
      <c r="J2264" s="26" t="s">
        <v>1000</v>
      </c>
      <c r="K2264" s="34" t="s">
        <v>1003</v>
      </c>
    </row>
    <row r="2265" spans="1:11" ht="15.75" thickBot="1" x14ac:dyDescent="0.3">
      <c r="A2265" s="32" t="s">
        <v>851</v>
      </c>
      <c r="B2265" s="24" t="s">
        <v>325</v>
      </c>
      <c r="C2265" s="26" t="s">
        <v>1000</v>
      </c>
      <c r="D2265" s="26">
        <v>3</v>
      </c>
      <c r="E2265" s="17" t="s">
        <v>3067</v>
      </c>
      <c r="F2265" s="24">
        <v>2411</v>
      </c>
      <c r="G2265" s="24"/>
      <c r="H2265" s="24"/>
      <c r="I2265" s="26" t="s">
        <v>1002</v>
      </c>
      <c r="J2265" s="26" t="s">
        <v>1000</v>
      </c>
      <c r="K2265" s="34" t="s">
        <v>3059</v>
      </c>
    </row>
    <row r="2266" spans="1:11" ht="15.75" thickBot="1" x14ac:dyDescent="0.3">
      <c r="A2266" s="32" t="s">
        <v>851</v>
      </c>
      <c r="B2266" s="24" t="s">
        <v>325</v>
      </c>
      <c r="C2266" s="26" t="s">
        <v>1000</v>
      </c>
      <c r="D2266" s="26">
        <v>3</v>
      </c>
      <c r="E2266" s="17" t="s">
        <v>3068</v>
      </c>
      <c r="F2266" s="24">
        <v>2494</v>
      </c>
      <c r="G2266" s="24"/>
      <c r="H2266" s="24"/>
      <c r="I2266" s="26" t="s">
        <v>1002</v>
      </c>
      <c r="J2266" s="26" t="s">
        <v>1000</v>
      </c>
      <c r="K2266" s="34" t="s">
        <v>3059</v>
      </c>
    </row>
    <row r="2267" spans="1:11" ht="15.75" thickBot="1" x14ac:dyDescent="0.3">
      <c r="A2267" s="32" t="s">
        <v>851</v>
      </c>
      <c r="B2267" s="24" t="s">
        <v>325</v>
      </c>
      <c r="C2267" s="26" t="s">
        <v>1000</v>
      </c>
      <c r="D2267" s="26">
        <v>3</v>
      </c>
      <c r="E2267" s="17" t="s">
        <v>3069</v>
      </c>
      <c r="F2267" s="24">
        <v>2436</v>
      </c>
      <c r="G2267" s="24"/>
      <c r="H2267" s="24"/>
      <c r="I2267" s="26" t="s">
        <v>1002</v>
      </c>
      <c r="J2267" s="26" t="s">
        <v>1000</v>
      </c>
      <c r="K2267" s="34" t="s">
        <v>1003</v>
      </c>
    </row>
    <row r="2268" spans="1:11" ht="15.75" thickBot="1" x14ac:dyDescent="0.3">
      <c r="A2268" s="32" t="s">
        <v>851</v>
      </c>
      <c r="B2268" s="24" t="s">
        <v>325</v>
      </c>
      <c r="C2268" s="26" t="s">
        <v>1000</v>
      </c>
      <c r="D2268" s="26">
        <v>3</v>
      </c>
      <c r="E2268" s="17" t="s">
        <v>3070</v>
      </c>
      <c r="F2268" s="24">
        <v>2332</v>
      </c>
      <c r="G2268" s="24"/>
      <c r="H2268" s="24"/>
      <c r="I2268" s="26" t="s">
        <v>1002</v>
      </c>
      <c r="J2268" s="26" t="s">
        <v>1000</v>
      </c>
      <c r="K2268" s="34" t="s">
        <v>1003</v>
      </c>
    </row>
    <row r="2269" spans="1:11" ht="15.75" thickBot="1" x14ac:dyDescent="0.3">
      <c r="A2269" s="32" t="s">
        <v>851</v>
      </c>
      <c r="B2269" s="24" t="s">
        <v>325</v>
      </c>
      <c r="C2269" s="26" t="s">
        <v>1000</v>
      </c>
      <c r="D2269" s="26">
        <v>3</v>
      </c>
      <c r="E2269" s="17" t="s">
        <v>3071</v>
      </c>
      <c r="F2269" s="24">
        <v>2339</v>
      </c>
      <c r="G2269" s="24"/>
      <c r="H2269" s="24"/>
      <c r="I2269" s="26" t="s">
        <v>1002</v>
      </c>
      <c r="J2269" s="26" t="s">
        <v>1000</v>
      </c>
      <c r="K2269" s="34" t="s">
        <v>3059</v>
      </c>
    </row>
    <row r="2270" spans="1:11" ht="15.75" thickBot="1" x14ac:dyDescent="0.3">
      <c r="A2270" s="32" t="s">
        <v>851</v>
      </c>
      <c r="B2270" s="24" t="s">
        <v>325</v>
      </c>
      <c r="C2270" s="26" t="s">
        <v>1000</v>
      </c>
      <c r="D2270" s="26">
        <v>3</v>
      </c>
      <c r="E2270" s="17" t="s">
        <v>3072</v>
      </c>
      <c r="F2270" s="24">
        <v>2423</v>
      </c>
      <c r="G2270" s="24"/>
      <c r="H2270" s="24"/>
      <c r="I2270" s="26" t="s">
        <v>1002</v>
      </c>
      <c r="J2270" s="26" t="s">
        <v>1000</v>
      </c>
      <c r="K2270" s="34" t="s">
        <v>1003</v>
      </c>
    </row>
    <row r="2271" spans="1:11" ht="15.75" thickBot="1" x14ac:dyDescent="0.3">
      <c r="A2271" s="32" t="s">
        <v>851</v>
      </c>
      <c r="B2271" s="24" t="s">
        <v>325</v>
      </c>
      <c r="C2271" s="26" t="s">
        <v>1000</v>
      </c>
      <c r="D2271" s="26">
        <v>3</v>
      </c>
      <c r="E2271" s="17" t="s">
        <v>3073</v>
      </c>
      <c r="F2271" s="24">
        <v>2452</v>
      </c>
      <c r="G2271" s="24"/>
      <c r="H2271" s="24"/>
      <c r="I2271" s="26" t="s">
        <v>1002</v>
      </c>
      <c r="J2271" s="26" t="s">
        <v>1000</v>
      </c>
      <c r="K2271" s="34" t="s">
        <v>3059</v>
      </c>
    </row>
    <row r="2272" spans="1:11" ht="15.75" thickBot="1" x14ac:dyDescent="0.3">
      <c r="A2272" s="32" t="s">
        <v>851</v>
      </c>
      <c r="B2272" s="24" t="s">
        <v>325</v>
      </c>
      <c r="C2272" s="26" t="s">
        <v>1000</v>
      </c>
      <c r="D2272" s="26">
        <v>3</v>
      </c>
      <c r="E2272" s="17" t="s">
        <v>3074</v>
      </c>
      <c r="F2272" s="24">
        <v>2364</v>
      </c>
      <c r="G2272" s="24"/>
      <c r="H2272" s="24"/>
      <c r="I2272" s="26" t="s">
        <v>1002</v>
      </c>
      <c r="J2272" s="26" t="s">
        <v>1000</v>
      </c>
      <c r="K2272" s="34" t="s">
        <v>3059</v>
      </c>
    </row>
    <row r="2273" spans="1:11" ht="15.75" thickBot="1" x14ac:dyDescent="0.3">
      <c r="A2273" s="32" t="s">
        <v>851</v>
      </c>
      <c r="B2273" s="24" t="s">
        <v>325</v>
      </c>
      <c r="C2273" s="26" t="s">
        <v>1000</v>
      </c>
      <c r="D2273" s="26">
        <v>3</v>
      </c>
      <c r="E2273" s="17" t="s">
        <v>3075</v>
      </c>
      <c r="F2273" s="24">
        <v>2363</v>
      </c>
      <c r="G2273" s="24"/>
      <c r="H2273" s="24"/>
      <c r="I2273" s="26" t="s">
        <v>1002</v>
      </c>
      <c r="J2273" s="26" t="s">
        <v>1000</v>
      </c>
      <c r="K2273" s="34" t="s">
        <v>3059</v>
      </c>
    </row>
    <row r="2274" spans="1:11" ht="15.75" thickBot="1" x14ac:dyDescent="0.3">
      <c r="A2274" s="32" t="s">
        <v>851</v>
      </c>
      <c r="B2274" s="24" t="s">
        <v>325</v>
      </c>
      <c r="C2274" s="26" t="s">
        <v>1000</v>
      </c>
      <c r="D2274" s="26">
        <v>4</v>
      </c>
      <c r="E2274" s="17" t="s">
        <v>3076</v>
      </c>
      <c r="F2274" s="24">
        <v>2399</v>
      </c>
      <c r="G2274" s="24"/>
      <c r="H2274" s="24"/>
      <c r="I2274" s="26" t="s">
        <v>1002</v>
      </c>
      <c r="J2274" s="26" t="s">
        <v>1000</v>
      </c>
      <c r="K2274" s="34" t="s">
        <v>1218</v>
      </c>
    </row>
    <row r="2275" spans="1:11" ht="15.75" thickBot="1" x14ac:dyDescent="0.3">
      <c r="A2275" s="32" t="s">
        <v>851</v>
      </c>
      <c r="B2275" s="24" t="s">
        <v>325</v>
      </c>
      <c r="C2275" s="26" t="s">
        <v>1000</v>
      </c>
      <c r="D2275" s="26">
        <v>4</v>
      </c>
      <c r="E2275" s="17" t="s">
        <v>3077</v>
      </c>
      <c r="F2275" s="24">
        <v>2360</v>
      </c>
      <c r="G2275" s="24"/>
      <c r="H2275" s="24"/>
      <c r="I2275" s="26" t="s">
        <v>1002</v>
      </c>
      <c r="J2275" s="26" t="s">
        <v>1000</v>
      </c>
      <c r="K2275" s="34" t="s">
        <v>3059</v>
      </c>
    </row>
    <row r="2276" spans="1:11" ht="15.75" thickBot="1" x14ac:dyDescent="0.3">
      <c r="A2276" s="32" t="s">
        <v>851</v>
      </c>
      <c r="B2276" s="24" t="s">
        <v>325</v>
      </c>
      <c r="C2276" s="26" t="s">
        <v>1000</v>
      </c>
      <c r="D2276" s="26">
        <v>4</v>
      </c>
      <c r="E2276" s="17" t="s">
        <v>3078</v>
      </c>
      <c r="F2276" s="24">
        <v>2382</v>
      </c>
      <c r="G2276" s="24"/>
      <c r="H2276" s="24"/>
      <c r="I2276" s="26" t="s">
        <v>1002</v>
      </c>
      <c r="J2276" s="26" t="s">
        <v>1000</v>
      </c>
      <c r="K2276" s="34" t="s">
        <v>1218</v>
      </c>
    </row>
    <row r="2277" spans="1:11" ht="15.75" thickBot="1" x14ac:dyDescent="0.3">
      <c r="A2277" s="32" t="s">
        <v>851</v>
      </c>
      <c r="B2277" s="24" t="s">
        <v>325</v>
      </c>
      <c r="C2277" s="26" t="s">
        <v>1000</v>
      </c>
      <c r="D2277" s="26">
        <v>4</v>
      </c>
      <c r="E2277" s="17" t="s">
        <v>3079</v>
      </c>
      <c r="F2277" s="24">
        <v>2373</v>
      </c>
      <c r="G2277" s="24"/>
      <c r="H2277" s="24"/>
      <c r="I2277" s="26" t="s">
        <v>1002</v>
      </c>
      <c r="J2277" s="26" t="s">
        <v>1000</v>
      </c>
      <c r="K2277" s="34" t="s">
        <v>1218</v>
      </c>
    </row>
    <row r="2278" spans="1:11" ht="15.75" thickBot="1" x14ac:dyDescent="0.3">
      <c r="A2278" s="32" t="s">
        <v>851</v>
      </c>
      <c r="B2278" s="24" t="s">
        <v>325</v>
      </c>
      <c r="C2278" s="26" t="s">
        <v>1000</v>
      </c>
      <c r="D2278" s="26">
        <v>4</v>
      </c>
      <c r="E2278" s="17" t="s">
        <v>3080</v>
      </c>
      <c r="F2278" s="24">
        <v>2386</v>
      </c>
      <c r="G2278" s="24"/>
      <c r="H2278" s="24"/>
      <c r="I2278" s="26" t="s">
        <v>1002</v>
      </c>
      <c r="J2278" s="26" t="s">
        <v>1000</v>
      </c>
      <c r="K2278" s="34" t="s">
        <v>1218</v>
      </c>
    </row>
    <row r="2279" spans="1:11" ht="15.75" thickBot="1" x14ac:dyDescent="0.3">
      <c r="A2279" s="32" t="s">
        <v>851</v>
      </c>
      <c r="B2279" s="24" t="s">
        <v>325</v>
      </c>
      <c r="C2279" s="26" t="s">
        <v>1000</v>
      </c>
      <c r="D2279" s="26">
        <v>4</v>
      </c>
      <c r="E2279" s="17" t="s">
        <v>3081</v>
      </c>
      <c r="F2279" s="24">
        <v>2461</v>
      </c>
      <c r="G2279" s="24"/>
      <c r="H2279" s="24"/>
      <c r="I2279" s="26" t="s">
        <v>1002</v>
      </c>
      <c r="J2279" s="26" t="s">
        <v>1000</v>
      </c>
      <c r="K2279" s="34" t="s">
        <v>1218</v>
      </c>
    </row>
    <row r="2280" spans="1:11" ht="15.75" thickBot="1" x14ac:dyDescent="0.3">
      <c r="A2280" s="32" t="s">
        <v>851</v>
      </c>
      <c r="B2280" s="24" t="s">
        <v>325</v>
      </c>
      <c r="C2280" s="26" t="s">
        <v>1000</v>
      </c>
      <c r="D2280" s="26">
        <v>4</v>
      </c>
      <c r="E2280" s="17" t="s">
        <v>3082</v>
      </c>
      <c r="F2280" s="24">
        <v>2403</v>
      </c>
      <c r="G2280" s="24"/>
      <c r="H2280" s="24"/>
      <c r="I2280" s="26" t="s">
        <v>1002</v>
      </c>
      <c r="J2280" s="26" t="s">
        <v>1000</v>
      </c>
      <c r="K2280" s="34" t="s">
        <v>1218</v>
      </c>
    </row>
    <row r="2281" spans="1:11" ht="15.75" thickBot="1" x14ac:dyDescent="0.3">
      <c r="A2281" s="32" t="s">
        <v>851</v>
      </c>
      <c r="B2281" s="24" t="s">
        <v>325</v>
      </c>
      <c r="C2281" s="26" t="s">
        <v>1000</v>
      </c>
      <c r="D2281" s="26">
        <v>4</v>
      </c>
      <c r="E2281" s="17" t="s">
        <v>1859</v>
      </c>
      <c r="F2281" s="24">
        <v>2374</v>
      </c>
      <c r="G2281" s="24"/>
      <c r="H2281" s="24"/>
      <c r="I2281" s="26" t="s">
        <v>1002</v>
      </c>
      <c r="J2281" s="26" t="s">
        <v>1000</v>
      </c>
      <c r="K2281" s="34" t="s">
        <v>1218</v>
      </c>
    </row>
    <row r="2282" spans="1:11" ht="15.75" thickBot="1" x14ac:dyDescent="0.3">
      <c r="A2282" s="32" t="s">
        <v>851</v>
      </c>
      <c r="B2282" s="24" t="s">
        <v>325</v>
      </c>
      <c r="C2282" s="26" t="s">
        <v>1000</v>
      </c>
      <c r="D2282" s="26">
        <v>4</v>
      </c>
      <c r="E2282" s="17" t="s">
        <v>3083</v>
      </c>
      <c r="F2282" s="24">
        <v>2456</v>
      </c>
      <c r="G2282" s="24"/>
      <c r="H2282" s="24"/>
      <c r="I2282" s="26" t="s">
        <v>1002</v>
      </c>
      <c r="J2282" s="26" t="s">
        <v>1000</v>
      </c>
      <c r="K2282" s="34" t="s">
        <v>1218</v>
      </c>
    </row>
    <row r="2283" spans="1:11" ht="15.75" thickBot="1" x14ac:dyDescent="0.3">
      <c r="A2283" s="32" t="s">
        <v>851</v>
      </c>
      <c r="B2283" s="24" t="s">
        <v>325</v>
      </c>
      <c r="C2283" s="26" t="s">
        <v>1000</v>
      </c>
      <c r="D2283" s="26">
        <v>4</v>
      </c>
      <c r="E2283" s="17" t="s">
        <v>3084</v>
      </c>
      <c r="F2283" s="24">
        <v>2422</v>
      </c>
      <c r="G2283" s="24"/>
      <c r="H2283" s="24"/>
      <c r="I2283" s="26" t="s">
        <v>1002</v>
      </c>
      <c r="J2283" s="26" t="s">
        <v>1000</v>
      </c>
      <c r="K2283" s="34" t="s">
        <v>1218</v>
      </c>
    </row>
    <row r="2284" spans="1:11" ht="15.75" thickBot="1" x14ac:dyDescent="0.3">
      <c r="A2284" s="32" t="s">
        <v>851</v>
      </c>
      <c r="B2284" s="24" t="s">
        <v>325</v>
      </c>
      <c r="C2284" s="26" t="s">
        <v>1000</v>
      </c>
      <c r="D2284" s="26">
        <v>4</v>
      </c>
      <c r="E2284" s="17" t="s">
        <v>3085</v>
      </c>
      <c r="F2284" s="24">
        <v>2333</v>
      </c>
      <c r="G2284" s="24"/>
      <c r="H2284" s="24"/>
      <c r="I2284" s="26" t="s">
        <v>1002</v>
      </c>
      <c r="J2284" s="26" t="s">
        <v>1000</v>
      </c>
      <c r="K2284" s="34" t="s">
        <v>1218</v>
      </c>
    </row>
    <row r="2285" spans="1:11" ht="15.75" thickBot="1" x14ac:dyDescent="0.3">
      <c r="A2285" s="32" t="s">
        <v>851</v>
      </c>
      <c r="B2285" s="24" t="s">
        <v>325</v>
      </c>
      <c r="C2285" s="26" t="s">
        <v>1000</v>
      </c>
      <c r="D2285" s="26">
        <v>4</v>
      </c>
      <c r="E2285" s="17" t="s">
        <v>3086</v>
      </c>
      <c r="F2285" s="24">
        <v>2421</v>
      </c>
      <c r="G2285" s="24"/>
      <c r="H2285" s="24"/>
      <c r="I2285" s="26" t="s">
        <v>1002</v>
      </c>
      <c r="J2285" s="26" t="s">
        <v>1000</v>
      </c>
      <c r="K2285" s="34" t="s">
        <v>1218</v>
      </c>
    </row>
    <row r="2286" spans="1:11" ht="15.75" thickBot="1" x14ac:dyDescent="0.3">
      <c r="A2286" s="32" t="s">
        <v>851</v>
      </c>
      <c r="B2286" s="24" t="s">
        <v>325</v>
      </c>
      <c r="C2286" s="26" t="s">
        <v>1000</v>
      </c>
      <c r="D2286" s="26">
        <v>4</v>
      </c>
      <c r="E2286" s="17" t="s">
        <v>3087</v>
      </c>
      <c r="F2286" s="24">
        <v>2471</v>
      </c>
      <c r="G2286" s="24"/>
      <c r="H2286" s="24"/>
      <c r="I2286" s="26" t="s">
        <v>1002</v>
      </c>
      <c r="J2286" s="26" t="s">
        <v>1000</v>
      </c>
      <c r="K2286" s="34" t="s">
        <v>1000</v>
      </c>
    </row>
    <row r="2287" spans="1:11" ht="15.75" thickBot="1" x14ac:dyDescent="0.3">
      <c r="A2287" s="32" t="s">
        <v>851</v>
      </c>
      <c r="B2287" s="24" t="s">
        <v>325</v>
      </c>
      <c r="C2287" s="26" t="s">
        <v>1000</v>
      </c>
      <c r="D2287" s="26">
        <v>4</v>
      </c>
      <c r="E2287" s="17" t="s">
        <v>3088</v>
      </c>
      <c r="F2287" s="24">
        <v>2470</v>
      </c>
      <c r="G2287" s="24"/>
      <c r="H2287" s="24"/>
      <c r="I2287" s="26" t="s">
        <v>1002</v>
      </c>
      <c r="J2287" s="26" t="s">
        <v>1000</v>
      </c>
      <c r="K2287" s="34" t="s">
        <v>1218</v>
      </c>
    </row>
    <row r="2288" spans="1:11" ht="15.75" thickBot="1" x14ac:dyDescent="0.3">
      <c r="A2288" s="32" t="s">
        <v>851</v>
      </c>
      <c r="B2288" s="24" t="s">
        <v>325</v>
      </c>
      <c r="C2288" s="26" t="s">
        <v>1000</v>
      </c>
      <c r="D2288" s="26">
        <v>4</v>
      </c>
      <c r="E2288" s="17" t="s">
        <v>3089</v>
      </c>
      <c r="F2288" s="24">
        <v>2438</v>
      </c>
      <c r="G2288" s="24"/>
      <c r="H2288" s="24"/>
      <c r="I2288" s="26" t="s">
        <v>1002</v>
      </c>
      <c r="J2288" s="26" t="s">
        <v>1000</v>
      </c>
      <c r="K2288" s="34" t="s">
        <v>1218</v>
      </c>
    </row>
    <row r="2289" spans="1:11" ht="15.75" thickBot="1" x14ac:dyDescent="0.3">
      <c r="A2289" s="32" t="s">
        <v>851</v>
      </c>
      <c r="B2289" s="24" t="s">
        <v>325</v>
      </c>
      <c r="C2289" s="26" t="s">
        <v>1000</v>
      </c>
      <c r="D2289" s="26">
        <v>4</v>
      </c>
      <c r="E2289" s="17" t="s">
        <v>3090</v>
      </c>
      <c r="F2289" s="24">
        <v>2442</v>
      </c>
      <c r="G2289" s="24"/>
      <c r="H2289" s="24"/>
      <c r="I2289" s="26" t="s">
        <v>1002</v>
      </c>
      <c r="J2289" s="26" t="s">
        <v>1000</v>
      </c>
      <c r="K2289" s="34" t="s">
        <v>1218</v>
      </c>
    </row>
    <row r="2290" spans="1:11" ht="15.75" thickBot="1" x14ac:dyDescent="0.3">
      <c r="A2290" s="32" t="s">
        <v>851</v>
      </c>
      <c r="B2290" s="24" t="s">
        <v>325</v>
      </c>
      <c r="C2290" s="26" t="s">
        <v>1000</v>
      </c>
      <c r="D2290" s="26">
        <v>4</v>
      </c>
      <c r="E2290" s="17" t="s">
        <v>3091</v>
      </c>
      <c r="F2290" s="24">
        <v>2453</v>
      </c>
      <c r="G2290" s="24"/>
      <c r="H2290" s="24"/>
      <c r="I2290" s="26" t="s">
        <v>1002</v>
      </c>
      <c r="J2290" s="26" t="s">
        <v>1000</v>
      </c>
      <c r="K2290" s="34" t="s">
        <v>1218</v>
      </c>
    </row>
    <row r="2291" spans="1:11" ht="15.75" thickBot="1" x14ac:dyDescent="0.3">
      <c r="A2291" s="32" t="s">
        <v>851</v>
      </c>
      <c r="B2291" s="24" t="s">
        <v>325</v>
      </c>
      <c r="C2291" s="26" t="s">
        <v>1000</v>
      </c>
      <c r="D2291" s="26">
        <v>4</v>
      </c>
      <c r="E2291" s="17" t="s">
        <v>3092</v>
      </c>
      <c r="F2291" s="24">
        <v>2477</v>
      </c>
      <c r="G2291" s="24"/>
      <c r="H2291" s="24"/>
      <c r="I2291" s="26" t="s">
        <v>1002</v>
      </c>
      <c r="J2291" s="26" t="s">
        <v>1000</v>
      </c>
      <c r="K2291" s="34" t="s">
        <v>1218</v>
      </c>
    </row>
    <row r="2292" spans="1:11" ht="15.75" thickBot="1" x14ac:dyDescent="0.3">
      <c r="A2292" s="32" t="s">
        <v>851</v>
      </c>
      <c r="B2292" s="24" t="s">
        <v>325</v>
      </c>
      <c r="C2292" s="26" t="s">
        <v>1000</v>
      </c>
      <c r="D2292" s="26">
        <v>4</v>
      </c>
      <c r="E2292" s="17" t="s">
        <v>3093</v>
      </c>
      <c r="F2292" s="24">
        <v>2344</v>
      </c>
      <c r="G2292" s="24"/>
      <c r="H2292" s="24"/>
      <c r="I2292" s="26" t="s">
        <v>1002</v>
      </c>
      <c r="J2292" s="26" t="s">
        <v>1000</v>
      </c>
      <c r="K2292" s="34" t="s">
        <v>1218</v>
      </c>
    </row>
    <row r="2293" spans="1:11" ht="15.75" thickBot="1" x14ac:dyDescent="0.3">
      <c r="A2293" s="32" t="s">
        <v>851</v>
      </c>
      <c r="B2293" s="24" t="s">
        <v>325</v>
      </c>
      <c r="C2293" s="26" t="s">
        <v>1000</v>
      </c>
      <c r="D2293" s="26">
        <v>4</v>
      </c>
      <c r="E2293" s="17" t="s">
        <v>3094</v>
      </c>
      <c r="F2293" s="24">
        <v>2483</v>
      </c>
      <c r="G2293" s="24"/>
      <c r="H2293" s="24"/>
      <c r="I2293" s="26" t="s">
        <v>1002</v>
      </c>
      <c r="J2293" s="26" t="s">
        <v>1000</v>
      </c>
      <c r="K2293" s="34" t="s">
        <v>1218</v>
      </c>
    </row>
    <row r="2294" spans="1:11" ht="15.75" thickBot="1" x14ac:dyDescent="0.3">
      <c r="A2294" s="32" t="s">
        <v>851</v>
      </c>
      <c r="B2294" s="24" t="s">
        <v>325</v>
      </c>
      <c r="C2294" s="26" t="s">
        <v>1000</v>
      </c>
      <c r="D2294" s="26">
        <v>5</v>
      </c>
      <c r="E2294" s="17" t="s">
        <v>3095</v>
      </c>
      <c r="F2294" s="24">
        <v>2340</v>
      </c>
      <c r="G2294" s="24"/>
      <c r="H2294" s="24"/>
      <c r="I2294" s="26" t="s">
        <v>1002</v>
      </c>
      <c r="J2294" s="26" t="s">
        <v>1005</v>
      </c>
      <c r="K2294" s="34" t="s">
        <v>3096</v>
      </c>
    </row>
    <row r="2295" spans="1:11" ht="15.75" thickBot="1" x14ac:dyDescent="0.3">
      <c r="A2295" s="32" t="s">
        <v>851</v>
      </c>
      <c r="B2295" s="24" t="s">
        <v>325</v>
      </c>
      <c r="C2295" s="26" t="s">
        <v>1000</v>
      </c>
      <c r="D2295" s="26">
        <v>5</v>
      </c>
      <c r="E2295" s="17" t="s">
        <v>3097</v>
      </c>
      <c r="F2295" s="24">
        <v>2342</v>
      </c>
      <c r="G2295" s="24"/>
      <c r="H2295" s="24"/>
      <c r="I2295" s="26" t="s">
        <v>1002</v>
      </c>
      <c r="J2295" s="26" t="s">
        <v>1005</v>
      </c>
      <c r="K2295" s="34" t="s">
        <v>3098</v>
      </c>
    </row>
    <row r="2296" spans="1:11" ht="15.75" thickBot="1" x14ac:dyDescent="0.3">
      <c r="A2296" s="32" t="s">
        <v>851</v>
      </c>
      <c r="B2296" s="24" t="s">
        <v>325</v>
      </c>
      <c r="C2296" s="26" t="s">
        <v>1000</v>
      </c>
      <c r="D2296" s="26">
        <v>5</v>
      </c>
      <c r="E2296" s="17" t="s">
        <v>872</v>
      </c>
      <c r="F2296" s="24">
        <v>2355</v>
      </c>
      <c r="G2296" s="24"/>
      <c r="H2296" s="24"/>
      <c r="I2296" s="26" t="s">
        <v>1002</v>
      </c>
      <c r="J2296" s="26" t="s">
        <v>1005</v>
      </c>
      <c r="K2296" s="34" t="s">
        <v>3098</v>
      </c>
    </row>
    <row r="2297" spans="1:11" ht="15.75" thickBot="1" x14ac:dyDescent="0.3">
      <c r="A2297" s="32" t="s">
        <v>851</v>
      </c>
      <c r="B2297" s="24" t="s">
        <v>325</v>
      </c>
      <c r="C2297" s="26" t="s">
        <v>1000</v>
      </c>
      <c r="D2297" s="26">
        <v>5</v>
      </c>
      <c r="E2297" s="17" t="s">
        <v>3099</v>
      </c>
      <c r="F2297" s="24">
        <v>2369</v>
      </c>
      <c r="G2297" s="24"/>
      <c r="H2297" s="24"/>
      <c r="I2297" s="26" t="s">
        <v>1002</v>
      </c>
      <c r="J2297" s="26" t="s">
        <v>1005</v>
      </c>
      <c r="K2297" s="34" t="s">
        <v>1005</v>
      </c>
    </row>
    <row r="2298" spans="1:11" ht="15.75" thickBot="1" x14ac:dyDescent="0.3">
      <c r="A2298" s="32" t="s">
        <v>851</v>
      </c>
      <c r="B2298" s="24" t="s">
        <v>325</v>
      </c>
      <c r="C2298" s="26" t="s">
        <v>1000</v>
      </c>
      <c r="D2298" s="26">
        <v>5</v>
      </c>
      <c r="E2298" s="17" t="s">
        <v>3100</v>
      </c>
      <c r="F2298" s="24">
        <v>2336</v>
      </c>
      <c r="G2298" s="24"/>
      <c r="H2298" s="24"/>
      <c r="I2298" s="26" t="s">
        <v>1002</v>
      </c>
      <c r="J2298" s="26" t="s">
        <v>1005</v>
      </c>
      <c r="K2298" s="34" t="s">
        <v>3096</v>
      </c>
    </row>
    <row r="2299" spans="1:11" ht="15.75" thickBot="1" x14ac:dyDescent="0.3">
      <c r="A2299" s="32" t="s">
        <v>851</v>
      </c>
      <c r="B2299" s="24" t="s">
        <v>325</v>
      </c>
      <c r="C2299" s="26" t="s">
        <v>1000</v>
      </c>
      <c r="D2299" s="26">
        <v>5</v>
      </c>
      <c r="E2299" s="17" t="s">
        <v>3101</v>
      </c>
      <c r="F2299" s="24">
        <v>4995</v>
      </c>
      <c r="G2299" s="24"/>
      <c r="H2299" s="24"/>
      <c r="I2299" s="26" t="s">
        <v>1002</v>
      </c>
      <c r="J2299" s="26" t="s">
        <v>1005</v>
      </c>
      <c r="K2299" s="34" t="s">
        <v>3102</v>
      </c>
    </row>
    <row r="2300" spans="1:11" ht="15.75" thickBot="1" x14ac:dyDescent="0.3">
      <c r="A2300" s="32" t="s">
        <v>851</v>
      </c>
      <c r="B2300" s="24" t="s">
        <v>325</v>
      </c>
      <c r="C2300" s="26" t="s">
        <v>1000</v>
      </c>
      <c r="D2300" s="26">
        <v>5</v>
      </c>
      <c r="E2300" s="17" t="s">
        <v>3103</v>
      </c>
      <c r="F2300" s="24">
        <v>2390</v>
      </c>
      <c r="G2300" s="24"/>
      <c r="H2300" s="24"/>
      <c r="I2300" s="26" t="s">
        <v>1002</v>
      </c>
      <c r="J2300" s="26" t="s">
        <v>1005</v>
      </c>
      <c r="K2300" s="34" t="s">
        <v>3098</v>
      </c>
    </row>
    <row r="2301" spans="1:11" ht="15.75" thickBot="1" x14ac:dyDescent="0.3">
      <c r="A2301" s="32" t="s">
        <v>851</v>
      </c>
      <c r="B2301" s="24" t="s">
        <v>325</v>
      </c>
      <c r="C2301" s="26" t="s">
        <v>1000</v>
      </c>
      <c r="D2301" s="26">
        <v>5</v>
      </c>
      <c r="E2301" s="17" t="s">
        <v>1642</v>
      </c>
      <c r="F2301" s="24">
        <v>2402</v>
      </c>
      <c r="G2301" s="24"/>
      <c r="H2301" s="24"/>
      <c r="I2301" s="26" t="s">
        <v>1002</v>
      </c>
      <c r="J2301" s="26" t="s">
        <v>1005</v>
      </c>
      <c r="K2301" s="34" t="s">
        <v>1005</v>
      </c>
    </row>
    <row r="2302" spans="1:11" ht="15.75" thickBot="1" x14ac:dyDescent="0.3">
      <c r="A2302" s="32" t="s">
        <v>851</v>
      </c>
      <c r="B2302" s="24" t="s">
        <v>325</v>
      </c>
      <c r="C2302" s="26" t="s">
        <v>1000</v>
      </c>
      <c r="D2302" s="26">
        <v>5</v>
      </c>
      <c r="E2302" s="17" t="s">
        <v>1731</v>
      </c>
      <c r="F2302" s="24">
        <v>2415</v>
      </c>
      <c r="G2302" s="24"/>
      <c r="H2302" s="24"/>
      <c r="I2302" s="26" t="s">
        <v>1002</v>
      </c>
      <c r="J2302" s="26" t="s">
        <v>1005</v>
      </c>
      <c r="K2302" s="34" t="s">
        <v>1005</v>
      </c>
    </row>
    <row r="2303" spans="1:11" ht="15.75" thickBot="1" x14ac:dyDescent="0.3">
      <c r="A2303" s="32" t="s">
        <v>851</v>
      </c>
      <c r="B2303" s="24" t="s">
        <v>325</v>
      </c>
      <c r="C2303" s="26" t="s">
        <v>1000</v>
      </c>
      <c r="D2303" s="26">
        <v>5</v>
      </c>
      <c r="E2303" s="17" t="s">
        <v>3104</v>
      </c>
      <c r="F2303" s="24">
        <v>2406</v>
      </c>
      <c r="G2303" s="24"/>
      <c r="H2303" s="24"/>
      <c r="I2303" s="26" t="s">
        <v>1002</v>
      </c>
      <c r="J2303" s="26" t="s">
        <v>1005</v>
      </c>
      <c r="K2303" s="34" t="s">
        <v>3098</v>
      </c>
    </row>
    <row r="2304" spans="1:11" ht="15.75" thickBot="1" x14ac:dyDescent="0.3">
      <c r="A2304" s="32" t="s">
        <v>851</v>
      </c>
      <c r="B2304" s="24" t="s">
        <v>325</v>
      </c>
      <c r="C2304" s="26" t="s">
        <v>1000</v>
      </c>
      <c r="D2304" s="26">
        <v>5</v>
      </c>
      <c r="E2304" s="17" t="s">
        <v>3105</v>
      </c>
      <c r="F2304" s="24">
        <v>2414</v>
      </c>
      <c r="G2304" s="24"/>
      <c r="H2304" s="24"/>
      <c r="I2304" s="26" t="s">
        <v>1002</v>
      </c>
      <c r="J2304" s="26" t="s">
        <v>1005</v>
      </c>
      <c r="K2304" s="34" t="s">
        <v>1005</v>
      </c>
    </row>
    <row r="2305" spans="1:11" ht="15.75" thickBot="1" x14ac:dyDescent="0.3">
      <c r="A2305" s="32" t="s">
        <v>851</v>
      </c>
      <c r="B2305" s="24" t="s">
        <v>325</v>
      </c>
      <c r="C2305" s="26" t="s">
        <v>1000</v>
      </c>
      <c r="D2305" s="26">
        <v>5</v>
      </c>
      <c r="E2305" s="17" t="s">
        <v>3106</v>
      </c>
      <c r="F2305" s="24">
        <v>4996</v>
      </c>
      <c r="G2305" s="24"/>
      <c r="H2305" s="24"/>
      <c r="I2305" s="26" t="s">
        <v>1002</v>
      </c>
      <c r="J2305" s="26" t="s">
        <v>1005</v>
      </c>
      <c r="K2305" s="34" t="s">
        <v>3096</v>
      </c>
    </row>
    <row r="2306" spans="1:11" ht="15.75" thickBot="1" x14ac:dyDescent="0.3">
      <c r="A2306" s="32" t="s">
        <v>851</v>
      </c>
      <c r="B2306" s="24" t="s">
        <v>325</v>
      </c>
      <c r="C2306" s="26" t="s">
        <v>1000</v>
      </c>
      <c r="D2306" s="26">
        <v>5</v>
      </c>
      <c r="E2306" s="17" t="s">
        <v>3107</v>
      </c>
      <c r="F2306" s="24">
        <v>2431</v>
      </c>
      <c r="G2306" s="24"/>
      <c r="H2306" s="24"/>
      <c r="I2306" s="26" t="s">
        <v>1002</v>
      </c>
      <c r="J2306" s="26" t="s">
        <v>1005</v>
      </c>
      <c r="K2306" s="34" t="s">
        <v>1005</v>
      </c>
    </row>
    <row r="2307" spans="1:11" ht="15.75" thickBot="1" x14ac:dyDescent="0.3">
      <c r="A2307" s="32" t="s">
        <v>851</v>
      </c>
      <c r="B2307" s="24" t="s">
        <v>325</v>
      </c>
      <c r="C2307" s="26" t="s">
        <v>1000</v>
      </c>
      <c r="D2307" s="26">
        <v>5</v>
      </c>
      <c r="E2307" s="17" t="s">
        <v>3108</v>
      </c>
      <c r="F2307" s="24">
        <v>2435</v>
      </c>
      <c r="G2307" s="24"/>
      <c r="H2307" s="24"/>
      <c r="I2307" s="26" t="s">
        <v>1002</v>
      </c>
      <c r="J2307" s="26" t="s">
        <v>1005</v>
      </c>
      <c r="K2307" s="34" t="s">
        <v>3102</v>
      </c>
    </row>
    <row r="2308" spans="1:11" ht="15.75" thickBot="1" x14ac:dyDescent="0.3">
      <c r="A2308" s="32" t="s">
        <v>851</v>
      </c>
      <c r="B2308" s="24" t="s">
        <v>325</v>
      </c>
      <c r="C2308" s="26" t="s">
        <v>1000</v>
      </c>
      <c r="D2308" s="26">
        <v>5</v>
      </c>
      <c r="E2308" s="17" t="s">
        <v>3109</v>
      </c>
      <c r="F2308" s="24">
        <v>4997</v>
      </c>
      <c r="G2308" s="24"/>
      <c r="H2308" s="24"/>
      <c r="I2308" s="26" t="s">
        <v>1002</v>
      </c>
      <c r="J2308" s="26" t="s">
        <v>1005</v>
      </c>
      <c r="K2308" s="34" t="s">
        <v>3098</v>
      </c>
    </row>
    <row r="2309" spans="1:11" ht="15.75" thickBot="1" x14ac:dyDescent="0.3">
      <c r="A2309" s="32" t="s">
        <v>851</v>
      </c>
      <c r="B2309" s="24" t="s">
        <v>325</v>
      </c>
      <c r="C2309" s="26" t="s">
        <v>1000</v>
      </c>
      <c r="D2309" s="26">
        <v>5</v>
      </c>
      <c r="E2309" s="17" t="s">
        <v>3110</v>
      </c>
      <c r="F2309" s="24">
        <v>2489</v>
      </c>
      <c r="G2309" s="24"/>
      <c r="H2309" s="24"/>
      <c r="I2309" s="26" t="s">
        <v>1002</v>
      </c>
      <c r="J2309" s="26" t="s">
        <v>3111</v>
      </c>
      <c r="K2309" s="34" t="s">
        <v>3112</v>
      </c>
    </row>
    <row r="2310" spans="1:11" ht="15.75" thickBot="1" x14ac:dyDescent="0.3">
      <c r="A2310" s="32" t="s">
        <v>851</v>
      </c>
      <c r="B2310" s="24" t="s">
        <v>325</v>
      </c>
      <c r="C2310" s="26" t="s">
        <v>1000</v>
      </c>
      <c r="D2310" s="26">
        <v>5</v>
      </c>
      <c r="E2310" s="17" t="s">
        <v>1448</v>
      </c>
      <c r="F2310" s="24">
        <v>2349</v>
      </c>
      <c r="G2310" s="24"/>
      <c r="H2310" s="24"/>
      <c r="I2310" s="26" t="s">
        <v>1002</v>
      </c>
      <c r="J2310" s="26" t="s">
        <v>1005</v>
      </c>
      <c r="K2310" s="34" t="s">
        <v>1005</v>
      </c>
    </row>
    <row r="2311" spans="1:11" ht="15.75" thickBot="1" x14ac:dyDescent="0.3">
      <c r="A2311" s="32" t="s">
        <v>851</v>
      </c>
      <c r="B2311" s="24" t="s">
        <v>325</v>
      </c>
      <c r="C2311" s="26" t="s">
        <v>1000</v>
      </c>
      <c r="D2311" s="26">
        <v>5</v>
      </c>
      <c r="E2311" s="17" t="s">
        <v>1621</v>
      </c>
      <c r="F2311" s="24">
        <v>4993</v>
      </c>
      <c r="G2311" s="24"/>
      <c r="H2311" s="24"/>
      <c r="I2311" s="26" t="s">
        <v>1002</v>
      </c>
      <c r="J2311" s="26" t="s">
        <v>1005</v>
      </c>
      <c r="K2311" s="34" t="s">
        <v>3096</v>
      </c>
    </row>
    <row r="2312" spans="1:11" ht="15.75" thickBot="1" x14ac:dyDescent="0.3">
      <c r="A2312" s="32" t="s">
        <v>851</v>
      </c>
      <c r="B2312" s="24" t="s">
        <v>325</v>
      </c>
      <c r="C2312" s="26" t="s">
        <v>1000</v>
      </c>
      <c r="D2312" s="26">
        <v>5</v>
      </c>
      <c r="E2312" s="17" t="s">
        <v>1092</v>
      </c>
      <c r="F2312" s="24">
        <v>2464</v>
      </c>
      <c r="G2312" s="24"/>
      <c r="H2312" s="24"/>
      <c r="I2312" s="26" t="s">
        <v>1002</v>
      </c>
      <c r="J2312" s="26" t="s">
        <v>1005</v>
      </c>
      <c r="K2312" s="34" t="s">
        <v>3098</v>
      </c>
    </row>
    <row r="2313" spans="1:11" ht="15.75" thickBot="1" x14ac:dyDescent="0.3">
      <c r="A2313" s="32" t="s">
        <v>851</v>
      </c>
      <c r="B2313" s="24" t="s">
        <v>325</v>
      </c>
      <c r="C2313" s="26" t="s">
        <v>1000</v>
      </c>
      <c r="D2313" s="26">
        <v>5</v>
      </c>
      <c r="E2313" s="17" t="s">
        <v>1677</v>
      </c>
      <c r="F2313" s="24">
        <v>2468</v>
      </c>
      <c r="G2313" s="24"/>
      <c r="H2313" s="24"/>
      <c r="I2313" s="26" t="s">
        <v>1002</v>
      </c>
      <c r="J2313" s="26" t="s">
        <v>1005</v>
      </c>
      <c r="K2313" s="34" t="s">
        <v>1005</v>
      </c>
    </row>
    <row r="2314" spans="1:11" ht="15.75" thickBot="1" x14ac:dyDescent="0.3">
      <c r="A2314" s="32" t="s">
        <v>851</v>
      </c>
      <c r="B2314" s="24" t="s">
        <v>325</v>
      </c>
      <c r="C2314" s="26" t="s">
        <v>1000</v>
      </c>
      <c r="D2314" s="26">
        <v>5</v>
      </c>
      <c r="E2314" s="17" t="s">
        <v>3113</v>
      </c>
      <c r="F2314" s="24">
        <v>2427</v>
      </c>
      <c r="G2314" s="24"/>
      <c r="H2314" s="24"/>
      <c r="I2314" s="26" t="s">
        <v>1002</v>
      </c>
      <c r="J2314" s="26" t="s">
        <v>1005</v>
      </c>
      <c r="K2314" s="34" t="s">
        <v>1005</v>
      </c>
    </row>
    <row r="2315" spans="1:11" ht="15.75" thickBot="1" x14ac:dyDescent="0.3">
      <c r="A2315" s="32" t="s">
        <v>851</v>
      </c>
      <c r="B2315" s="24" t="s">
        <v>325</v>
      </c>
      <c r="C2315" s="26" t="s">
        <v>1000</v>
      </c>
      <c r="D2315" s="26">
        <v>6</v>
      </c>
      <c r="E2315" s="17" t="s">
        <v>3114</v>
      </c>
      <c r="F2315" s="24">
        <v>2347</v>
      </c>
      <c r="G2315" s="24"/>
      <c r="H2315" s="24"/>
      <c r="I2315" s="26" t="s">
        <v>1002</v>
      </c>
      <c r="J2315" s="26" t="s">
        <v>1000</v>
      </c>
      <c r="K2315" s="34" t="s">
        <v>3115</v>
      </c>
    </row>
    <row r="2316" spans="1:11" ht="15.75" thickBot="1" x14ac:dyDescent="0.3">
      <c r="A2316" s="32" t="s">
        <v>851</v>
      </c>
      <c r="B2316" s="24" t="s">
        <v>325</v>
      </c>
      <c r="C2316" s="26" t="s">
        <v>1000</v>
      </c>
      <c r="D2316" s="26">
        <v>6</v>
      </c>
      <c r="E2316" s="17" t="s">
        <v>960</v>
      </c>
      <c r="F2316" s="24">
        <v>2359</v>
      </c>
      <c r="G2316" s="24"/>
      <c r="H2316" s="24"/>
      <c r="I2316" s="26" t="s">
        <v>1002</v>
      </c>
      <c r="J2316" s="26" t="s">
        <v>1000</v>
      </c>
      <c r="K2316" s="34" t="s">
        <v>3115</v>
      </c>
    </row>
    <row r="2317" spans="1:11" ht="15.75" thickBot="1" x14ac:dyDescent="0.3">
      <c r="A2317" s="32" t="s">
        <v>851</v>
      </c>
      <c r="B2317" s="24" t="s">
        <v>325</v>
      </c>
      <c r="C2317" s="26" t="s">
        <v>1000</v>
      </c>
      <c r="D2317" s="26">
        <v>6</v>
      </c>
      <c r="E2317" s="17" t="s">
        <v>3116</v>
      </c>
      <c r="F2317" s="24">
        <v>2338</v>
      </c>
      <c r="G2317" s="24"/>
      <c r="H2317" s="24"/>
      <c r="I2317" s="26" t="s">
        <v>1002</v>
      </c>
      <c r="J2317" s="26" t="s">
        <v>1000</v>
      </c>
      <c r="K2317" s="34" t="s">
        <v>3115</v>
      </c>
    </row>
    <row r="2318" spans="1:11" ht="15.75" thickBot="1" x14ac:dyDescent="0.3">
      <c r="A2318" s="32" t="s">
        <v>851</v>
      </c>
      <c r="B2318" s="24" t="s">
        <v>325</v>
      </c>
      <c r="C2318" s="26" t="s">
        <v>1000</v>
      </c>
      <c r="D2318" s="26">
        <v>6</v>
      </c>
      <c r="E2318" s="17" t="s">
        <v>2068</v>
      </c>
      <c r="F2318" s="24">
        <v>2370</v>
      </c>
      <c r="G2318" s="24"/>
      <c r="H2318" s="24"/>
      <c r="I2318" s="26" t="s">
        <v>1002</v>
      </c>
      <c r="J2318" s="26" t="s">
        <v>1000</v>
      </c>
      <c r="K2318" s="34" t="s">
        <v>3115</v>
      </c>
    </row>
    <row r="2319" spans="1:11" ht="15.75" thickBot="1" x14ac:dyDescent="0.3">
      <c r="A2319" s="32" t="s">
        <v>851</v>
      </c>
      <c r="B2319" s="24" t="s">
        <v>325</v>
      </c>
      <c r="C2319" s="26" t="s">
        <v>1000</v>
      </c>
      <c r="D2319" s="26">
        <v>6</v>
      </c>
      <c r="E2319" s="17" t="s">
        <v>1403</v>
      </c>
      <c r="F2319" s="24">
        <v>2488</v>
      </c>
      <c r="G2319" s="24"/>
      <c r="H2319" s="24"/>
      <c r="I2319" s="26" t="s">
        <v>1002</v>
      </c>
      <c r="J2319" s="26" t="s">
        <v>1000</v>
      </c>
      <c r="K2319" s="34" t="s">
        <v>3115</v>
      </c>
    </row>
    <row r="2320" spans="1:11" ht="15.75" thickBot="1" x14ac:dyDescent="0.3">
      <c r="A2320" s="32" t="s">
        <v>851</v>
      </c>
      <c r="B2320" s="24" t="s">
        <v>325</v>
      </c>
      <c r="C2320" s="26" t="s">
        <v>1000</v>
      </c>
      <c r="D2320" s="26">
        <v>6</v>
      </c>
      <c r="E2320" s="17" t="s">
        <v>3117</v>
      </c>
      <c r="F2320" s="24">
        <v>2491</v>
      </c>
      <c r="G2320" s="24"/>
      <c r="H2320" s="24"/>
      <c r="I2320" s="26" t="s">
        <v>1002</v>
      </c>
      <c r="J2320" s="26" t="s">
        <v>1000</v>
      </c>
      <c r="K2320" s="34" t="s">
        <v>3115</v>
      </c>
    </row>
    <row r="2321" spans="1:11" ht="15.75" thickBot="1" x14ac:dyDescent="0.3">
      <c r="A2321" s="32" t="s">
        <v>851</v>
      </c>
      <c r="B2321" s="24" t="s">
        <v>325</v>
      </c>
      <c r="C2321" s="26" t="s">
        <v>1000</v>
      </c>
      <c r="D2321" s="26">
        <v>6</v>
      </c>
      <c r="E2321" s="17" t="s">
        <v>3118</v>
      </c>
      <c r="F2321" s="24">
        <v>2381</v>
      </c>
      <c r="G2321" s="24"/>
      <c r="H2321" s="24"/>
      <c r="I2321" s="26" t="s">
        <v>1002</v>
      </c>
      <c r="J2321" s="26" t="s">
        <v>1000</v>
      </c>
      <c r="K2321" s="34" t="s">
        <v>3115</v>
      </c>
    </row>
    <row r="2322" spans="1:11" ht="15.75" thickBot="1" x14ac:dyDescent="0.3">
      <c r="A2322" s="32" t="s">
        <v>851</v>
      </c>
      <c r="B2322" s="24" t="s">
        <v>325</v>
      </c>
      <c r="C2322" s="26" t="s">
        <v>1000</v>
      </c>
      <c r="D2322" s="26">
        <v>6</v>
      </c>
      <c r="E2322" s="17" t="s">
        <v>3119</v>
      </c>
      <c r="F2322" s="24">
        <v>2392</v>
      </c>
      <c r="G2322" s="24"/>
      <c r="H2322" s="24"/>
      <c r="I2322" s="26" t="s">
        <v>1002</v>
      </c>
      <c r="J2322" s="26" t="s">
        <v>1000</v>
      </c>
      <c r="K2322" s="34" t="s">
        <v>3052</v>
      </c>
    </row>
    <row r="2323" spans="1:11" ht="15.75" thickBot="1" x14ac:dyDescent="0.3">
      <c r="A2323" s="32" t="s">
        <v>851</v>
      </c>
      <c r="B2323" s="24" t="s">
        <v>325</v>
      </c>
      <c r="C2323" s="26" t="s">
        <v>1000</v>
      </c>
      <c r="D2323" s="26">
        <v>6</v>
      </c>
      <c r="E2323" s="17" t="s">
        <v>3120</v>
      </c>
      <c r="F2323" s="24">
        <v>2366</v>
      </c>
      <c r="G2323" s="24"/>
      <c r="H2323" s="24"/>
      <c r="I2323" s="26" t="s">
        <v>1002</v>
      </c>
      <c r="J2323" s="26" t="s">
        <v>1000</v>
      </c>
      <c r="K2323" s="34" t="s">
        <v>3052</v>
      </c>
    </row>
    <row r="2324" spans="1:11" ht="15.75" thickBot="1" x14ac:dyDescent="0.3">
      <c r="A2324" s="32" t="s">
        <v>851</v>
      </c>
      <c r="B2324" s="24" t="s">
        <v>325</v>
      </c>
      <c r="C2324" s="26" t="s">
        <v>1000</v>
      </c>
      <c r="D2324" s="26">
        <v>6</v>
      </c>
      <c r="E2324" s="17" t="s">
        <v>969</v>
      </c>
      <c r="F2324" s="24">
        <v>2383</v>
      </c>
      <c r="G2324" s="24"/>
      <c r="H2324" s="24"/>
      <c r="I2324" s="26" t="s">
        <v>1002</v>
      </c>
      <c r="J2324" s="26" t="s">
        <v>1000</v>
      </c>
      <c r="K2324" s="34" t="s">
        <v>3052</v>
      </c>
    </row>
    <row r="2325" spans="1:11" ht="15.75" thickBot="1" x14ac:dyDescent="0.3">
      <c r="A2325" s="32" t="s">
        <v>851</v>
      </c>
      <c r="B2325" s="24" t="s">
        <v>325</v>
      </c>
      <c r="C2325" s="26" t="s">
        <v>1000</v>
      </c>
      <c r="D2325" s="26">
        <v>6</v>
      </c>
      <c r="E2325" s="17" t="s">
        <v>3121</v>
      </c>
      <c r="F2325" s="24">
        <v>2437</v>
      </c>
      <c r="G2325" s="24"/>
      <c r="H2325" s="24"/>
      <c r="I2325" s="26" t="s">
        <v>1002</v>
      </c>
      <c r="J2325" s="26" t="s">
        <v>1000</v>
      </c>
      <c r="K2325" s="34" t="s">
        <v>1000</v>
      </c>
    </row>
    <row r="2326" spans="1:11" ht="15.75" thickBot="1" x14ac:dyDescent="0.3">
      <c r="A2326" s="32" t="s">
        <v>851</v>
      </c>
      <c r="B2326" s="24" t="s">
        <v>325</v>
      </c>
      <c r="C2326" s="26" t="s">
        <v>1000</v>
      </c>
      <c r="D2326" s="26">
        <v>6</v>
      </c>
      <c r="E2326" s="17" t="s">
        <v>3122</v>
      </c>
      <c r="F2326" s="24">
        <v>2440</v>
      </c>
      <c r="G2326" s="24"/>
      <c r="H2326" s="24"/>
      <c r="I2326" s="26" t="s">
        <v>1002</v>
      </c>
      <c r="J2326" s="26" t="s">
        <v>1000</v>
      </c>
      <c r="K2326" s="34" t="s">
        <v>3115</v>
      </c>
    </row>
    <row r="2327" spans="1:11" ht="15.75" thickBot="1" x14ac:dyDescent="0.3">
      <c r="A2327" s="32" t="s">
        <v>851</v>
      </c>
      <c r="B2327" s="24" t="s">
        <v>325</v>
      </c>
      <c r="C2327" s="26" t="s">
        <v>1000</v>
      </c>
      <c r="D2327" s="26">
        <v>6</v>
      </c>
      <c r="E2327" s="17" t="s">
        <v>3123</v>
      </c>
      <c r="F2327" s="24">
        <v>5881</v>
      </c>
      <c r="G2327" s="24"/>
      <c r="H2327" s="24"/>
      <c r="I2327" s="26" t="s">
        <v>1002</v>
      </c>
      <c r="J2327" s="26" t="s">
        <v>1000</v>
      </c>
      <c r="K2327" s="34" t="s">
        <v>3115</v>
      </c>
    </row>
    <row r="2328" spans="1:11" ht="15.75" thickBot="1" x14ac:dyDescent="0.3">
      <c r="A2328" s="32" t="s">
        <v>851</v>
      </c>
      <c r="B2328" s="24" t="s">
        <v>325</v>
      </c>
      <c r="C2328" s="26" t="s">
        <v>1000</v>
      </c>
      <c r="D2328" s="26">
        <v>6</v>
      </c>
      <c r="E2328" s="17" t="s">
        <v>3124</v>
      </c>
      <c r="F2328" s="24">
        <v>2455</v>
      </c>
      <c r="G2328" s="24"/>
      <c r="H2328" s="24"/>
      <c r="I2328" s="26" t="s">
        <v>1002</v>
      </c>
      <c r="J2328" s="26" t="s">
        <v>1000</v>
      </c>
      <c r="K2328" s="34" t="s">
        <v>3115</v>
      </c>
    </row>
    <row r="2329" spans="1:11" ht="15.75" thickBot="1" x14ac:dyDescent="0.3">
      <c r="A2329" s="32" t="s">
        <v>851</v>
      </c>
      <c r="B2329" s="24" t="s">
        <v>325</v>
      </c>
      <c r="C2329" s="26" t="s">
        <v>1000</v>
      </c>
      <c r="D2329" s="26">
        <v>6</v>
      </c>
      <c r="E2329" s="17" t="s">
        <v>2729</v>
      </c>
      <c r="F2329" s="24">
        <v>2335</v>
      </c>
      <c r="G2329" s="24"/>
      <c r="H2329" s="24"/>
      <c r="I2329" s="26" t="s">
        <v>1002</v>
      </c>
      <c r="J2329" s="26" t="s">
        <v>1000</v>
      </c>
      <c r="K2329" s="34" t="s">
        <v>3115</v>
      </c>
    </row>
    <row r="2330" spans="1:11" ht="15.75" thickBot="1" x14ac:dyDescent="0.3">
      <c r="A2330" s="32" t="s">
        <v>851</v>
      </c>
      <c r="B2330" s="24" t="s">
        <v>325</v>
      </c>
      <c r="C2330" s="26" t="s">
        <v>1000</v>
      </c>
      <c r="D2330" s="26">
        <v>6</v>
      </c>
      <c r="E2330" s="17" t="s">
        <v>3125</v>
      </c>
      <c r="F2330" s="24">
        <v>2490</v>
      </c>
      <c r="G2330" s="24"/>
      <c r="H2330" s="24"/>
      <c r="I2330" s="26" t="s">
        <v>1002</v>
      </c>
      <c r="J2330" s="26" t="s">
        <v>1000</v>
      </c>
      <c r="K2330" s="34" t="s">
        <v>3115</v>
      </c>
    </row>
    <row r="2331" spans="1:11" ht="15.75" thickBot="1" x14ac:dyDescent="0.3">
      <c r="A2331" s="32" t="s">
        <v>851</v>
      </c>
      <c r="B2331" s="24" t="s">
        <v>325</v>
      </c>
      <c r="C2331" s="26" t="s">
        <v>1000</v>
      </c>
      <c r="D2331" s="26">
        <v>6</v>
      </c>
      <c r="E2331" s="17" t="s">
        <v>2992</v>
      </c>
      <c r="F2331" s="24">
        <v>2469</v>
      </c>
      <c r="G2331" s="24"/>
      <c r="H2331" s="24"/>
      <c r="I2331" s="26" t="s">
        <v>1002</v>
      </c>
      <c r="J2331" s="26" t="s">
        <v>1000</v>
      </c>
      <c r="K2331" s="34" t="s">
        <v>3041</v>
      </c>
    </row>
    <row r="2332" spans="1:11" ht="15.75" thickBot="1" x14ac:dyDescent="0.3">
      <c r="A2332" s="32" t="s">
        <v>851</v>
      </c>
      <c r="B2332" s="24" t="s">
        <v>325</v>
      </c>
      <c r="C2332" s="26" t="s">
        <v>1000</v>
      </c>
      <c r="D2332" s="26">
        <v>6</v>
      </c>
      <c r="E2332" s="17" t="s">
        <v>1413</v>
      </c>
      <c r="F2332" s="24">
        <v>2487</v>
      </c>
      <c r="G2332" s="24"/>
      <c r="H2332" s="24"/>
      <c r="I2332" s="26" t="s">
        <v>1002</v>
      </c>
      <c r="J2332" s="26" t="s">
        <v>1000</v>
      </c>
      <c r="K2332" s="34" t="s">
        <v>3052</v>
      </c>
    </row>
    <row r="2333" spans="1:11" ht="15.75" thickBot="1" x14ac:dyDescent="0.3">
      <c r="A2333" s="32" t="s">
        <v>851</v>
      </c>
      <c r="B2333" s="24" t="s">
        <v>325</v>
      </c>
      <c r="C2333" s="26" t="s">
        <v>1000</v>
      </c>
      <c r="D2333" s="26">
        <v>6</v>
      </c>
      <c r="E2333" s="17" t="s">
        <v>2061</v>
      </c>
      <c r="F2333" s="24">
        <v>5320</v>
      </c>
      <c r="G2333" s="24"/>
      <c r="H2333" s="24"/>
      <c r="I2333" s="26" t="s">
        <v>1002</v>
      </c>
      <c r="J2333" s="26" t="s">
        <v>1000</v>
      </c>
      <c r="K2333" s="34" t="s">
        <v>3052</v>
      </c>
    </row>
    <row r="2334" spans="1:11" ht="15.75" thickBot="1" x14ac:dyDescent="0.3">
      <c r="A2334" s="32" t="s">
        <v>851</v>
      </c>
      <c r="B2334" s="24" t="s">
        <v>325</v>
      </c>
      <c r="C2334" s="26" t="s">
        <v>1000</v>
      </c>
      <c r="D2334" s="26">
        <v>6</v>
      </c>
      <c r="E2334" s="17" t="s">
        <v>1414</v>
      </c>
      <c r="F2334" s="24">
        <v>2474</v>
      </c>
      <c r="G2334" s="24"/>
      <c r="H2334" s="24"/>
      <c r="I2334" s="26" t="s">
        <v>1002</v>
      </c>
      <c r="J2334" s="26" t="s">
        <v>1000</v>
      </c>
      <c r="K2334" s="34" t="s">
        <v>3115</v>
      </c>
    </row>
    <row r="2335" spans="1:11" ht="15.75" thickBot="1" x14ac:dyDescent="0.3">
      <c r="A2335" s="32" t="s">
        <v>851</v>
      </c>
      <c r="B2335" s="24" t="s">
        <v>325</v>
      </c>
      <c r="C2335" s="26" t="s">
        <v>1000</v>
      </c>
      <c r="D2335" s="26">
        <v>6</v>
      </c>
      <c r="E2335" s="17" t="s">
        <v>3126</v>
      </c>
      <c r="F2335" s="24">
        <v>2358</v>
      </c>
      <c r="G2335" s="24"/>
      <c r="H2335" s="24"/>
      <c r="I2335" s="26" t="s">
        <v>1002</v>
      </c>
      <c r="J2335" s="26" t="s">
        <v>1000</v>
      </c>
      <c r="K2335" s="34" t="s">
        <v>3052</v>
      </c>
    </row>
    <row r="2336" spans="1:11" ht="15.75" thickBot="1" x14ac:dyDescent="0.3">
      <c r="A2336" s="32" t="s">
        <v>851</v>
      </c>
      <c r="B2336" s="24" t="s">
        <v>325</v>
      </c>
      <c r="C2336" s="26" t="s">
        <v>1000</v>
      </c>
      <c r="D2336" s="26">
        <v>6</v>
      </c>
      <c r="E2336" s="17" t="s">
        <v>3127</v>
      </c>
      <c r="F2336" s="24">
        <v>2478</v>
      </c>
      <c r="G2336" s="24"/>
      <c r="H2336" s="24"/>
      <c r="I2336" s="26" t="s">
        <v>1002</v>
      </c>
      <c r="J2336" s="26" t="s">
        <v>1000</v>
      </c>
      <c r="K2336" s="34" t="s">
        <v>3115</v>
      </c>
    </row>
    <row r="2337" spans="1:11" ht="15.75" thickBot="1" x14ac:dyDescent="0.3">
      <c r="A2337" s="32" t="s">
        <v>851</v>
      </c>
      <c r="B2337" s="24" t="s">
        <v>325</v>
      </c>
      <c r="C2337" s="26" t="s">
        <v>1000</v>
      </c>
      <c r="D2337" s="26">
        <v>7</v>
      </c>
      <c r="E2337" s="17" t="s">
        <v>3128</v>
      </c>
      <c r="F2337" s="24">
        <v>2380</v>
      </c>
      <c r="G2337" s="24"/>
      <c r="H2337" s="24"/>
      <c r="I2337" s="26" t="s">
        <v>1002</v>
      </c>
      <c r="J2337" s="26" t="s">
        <v>3111</v>
      </c>
      <c r="K2337" s="34" t="s">
        <v>3112</v>
      </c>
    </row>
    <row r="2338" spans="1:11" ht="15.75" thickBot="1" x14ac:dyDescent="0.3">
      <c r="A2338" s="32" t="s">
        <v>851</v>
      </c>
      <c r="B2338" s="24" t="s">
        <v>325</v>
      </c>
      <c r="C2338" s="26" t="s">
        <v>1000</v>
      </c>
      <c r="D2338" s="26">
        <v>7</v>
      </c>
      <c r="E2338" s="17" t="s">
        <v>3129</v>
      </c>
      <c r="F2338" s="24">
        <v>2434</v>
      </c>
      <c r="G2338" s="24"/>
      <c r="H2338" s="24"/>
      <c r="I2338" s="26" t="s">
        <v>1002</v>
      </c>
      <c r="J2338" s="26" t="s">
        <v>3111</v>
      </c>
      <c r="K2338" s="34" t="s">
        <v>1270</v>
      </c>
    </row>
    <row r="2339" spans="1:11" ht="15.75" thickBot="1" x14ac:dyDescent="0.3">
      <c r="A2339" s="32" t="s">
        <v>851</v>
      </c>
      <c r="B2339" s="24" t="s">
        <v>325</v>
      </c>
      <c r="C2339" s="26" t="s">
        <v>1000</v>
      </c>
      <c r="D2339" s="26">
        <v>7</v>
      </c>
      <c r="E2339" s="17" t="s">
        <v>3130</v>
      </c>
      <c r="F2339" s="24">
        <v>2361</v>
      </c>
      <c r="G2339" s="24"/>
      <c r="H2339" s="24"/>
      <c r="I2339" s="26" t="s">
        <v>1002</v>
      </c>
      <c r="J2339" s="26" t="s">
        <v>3111</v>
      </c>
      <c r="K2339" s="34" t="s">
        <v>3131</v>
      </c>
    </row>
    <row r="2340" spans="1:11" ht="15.75" thickBot="1" x14ac:dyDescent="0.3">
      <c r="A2340" s="32" t="s">
        <v>851</v>
      </c>
      <c r="B2340" s="24" t="s">
        <v>325</v>
      </c>
      <c r="C2340" s="26" t="s">
        <v>1000</v>
      </c>
      <c r="D2340" s="26">
        <v>7</v>
      </c>
      <c r="E2340" s="17" t="s">
        <v>3132</v>
      </c>
      <c r="F2340" s="24">
        <v>2354</v>
      </c>
      <c r="G2340" s="24"/>
      <c r="H2340" s="24"/>
      <c r="I2340" s="26" t="s">
        <v>1002</v>
      </c>
      <c r="J2340" s="26" t="s">
        <v>3111</v>
      </c>
      <c r="K2340" s="34" t="s">
        <v>3112</v>
      </c>
    </row>
    <row r="2341" spans="1:11" ht="15.75" thickBot="1" x14ac:dyDescent="0.3">
      <c r="A2341" s="32" t="s">
        <v>851</v>
      </c>
      <c r="B2341" s="24" t="s">
        <v>325</v>
      </c>
      <c r="C2341" s="26" t="s">
        <v>1000</v>
      </c>
      <c r="D2341" s="26">
        <v>7</v>
      </c>
      <c r="E2341" s="17" t="s">
        <v>3133</v>
      </c>
      <c r="F2341" s="24">
        <v>2449</v>
      </c>
      <c r="G2341" s="24"/>
      <c r="H2341" s="24"/>
      <c r="I2341" s="26" t="s">
        <v>1002</v>
      </c>
      <c r="J2341" s="26" t="s">
        <v>3111</v>
      </c>
      <c r="K2341" s="34" t="s">
        <v>1270</v>
      </c>
    </row>
    <row r="2342" spans="1:11" ht="15.75" thickBot="1" x14ac:dyDescent="0.3">
      <c r="A2342" s="32" t="s">
        <v>851</v>
      </c>
      <c r="B2342" s="24" t="s">
        <v>325</v>
      </c>
      <c r="C2342" s="26" t="s">
        <v>1000</v>
      </c>
      <c r="D2342" s="26">
        <v>7</v>
      </c>
      <c r="E2342" s="17" t="s">
        <v>913</v>
      </c>
      <c r="F2342" s="24">
        <v>2385</v>
      </c>
      <c r="G2342" s="24"/>
      <c r="H2342" s="24"/>
      <c r="I2342" s="26" t="s">
        <v>1002</v>
      </c>
      <c r="J2342" s="26" t="s">
        <v>3111</v>
      </c>
      <c r="K2342" s="34" t="s">
        <v>3112</v>
      </c>
    </row>
    <row r="2343" spans="1:11" ht="15.75" thickBot="1" x14ac:dyDescent="0.3">
      <c r="A2343" s="32" t="s">
        <v>851</v>
      </c>
      <c r="B2343" s="24" t="s">
        <v>325</v>
      </c>
      <c r="C2343" s="26" t="s">
        <v>1000</v>
      </c>
      <c r="D2343" s="26">
        <v>7</v>
      </c>
      <c r="E2343" s="17" t="s">
        <v>3134</v>
      </c>
      <c r="F2343" s="24">
        <v>2473</v>
      </c>
      <c r="G2343" s="24"/>
      <c r="H2343" s="24"/>
      <c r="I2343" s="26" t="s">
        <v>1002</v>
      </c>
      <c r="J2343" s="26" t="s">
        <v>3111</v>
      </c>
      <c r="K2343" s="34" t="s">
        <v>3131</v>
      </c>
    </row>
    <row r="2344" spans="1:11" ht="15.75" thickBot="1" x14ac:dyDescent="0.3">
      <c r="A2344" s="32" t="s">
        <v>851</v>
      </c>
      <c r="B2344" s="24" t="s">
        <v>325</v>
      </c>
      <c r="C2344" s="26" t="s">
        <v>1000</v>
      </c>
      <c r="D2344" s="26">
        <v>7</v>
      </c>
      <c r="E2344" s="17" t="s">
        <v>3135</v>
      </c>
      <c r="F2344" s="24">
        <v>5321</v>
      </c>
      <c r="G2344" s="24"/>
      <c r="H2344" s="24"/>
      <c r="I2344" s="26" t="s">
        <v>1002</v>
      </c>
      <c r="J2344" s="26" t="s">
        <v>3111</v>
      </c>
      <c r="K2344" s="34" t="s">
        <v>3131</v>
      </c>
    </row>
    <row r="2345" spans="1:11" ht="15.75" thickBot="1" x14ac:dyDescent="0.3">
      <c r="A2345" s="32" t="s">
        <v>851</v>
      </c>
      <c r="B2345" s="24" t="s">
        <v>325</v>
      </c>
      <c r="C2345" s="26" t="s">
        <v>1000</v>
      </c>
      <c r="D2345" s="26">
        <v>7</v>
      </c>
      <c r="E2345" s="17" t="s">
        <v>3136</v>
      </c>
      <c r="F2345" s="24">
        <v>2475</v>
      </c>
      <c r="G2345" s="24"/>
      <c r="H2345" s="24"/>
      <c r="I2345" s="26" t="s">
        <v>1002</v>
      </c>
      <c r="J2345" s="26" t="s">
        <v>3111</v>
      </c>
      <c r="K2345" s="34" t="s">
        <v>3112</v>
      </c>
    </row>
    <row r="2346" spans="1:11" ht="15.75" thickBot="1" x14ac:dyDescent="0.3">
      <c r="A2346" s="32" t="s">
        <v>851</v>
      </c>
      <c r="B2346" s="24" t="s">
        <v>325</v>
      </c>
      <c r="C2346" s="26" t="s">
        <v>1000</v>
      </c>
      <c r="D2346" s="26">
        <v>7</v>
      </c>
      <c r="E2346" s="17" t="s">
        <v>3137</v>
      </c>
      <c r="F2346" s="24">
        <v>2346</v>
      </c>
      <c r="G2346" s="24"/>
      <c r="H2346" s="24"/>
      <c r="I2346" s="26" t="s">
        <v>1002</v>
      </c>
      <c r="J2346" s="26" t="s">
        <v>3111</v>
      </c>
      <c r="K2346" s="34" t="s">
        <v>3131</v>
      </c>
    </row>
    <row r="2347" spans="1:11" ht="15.75" thickBot="1" x14ac:dyDescent="0.3">
      <c r="A2347" s="32" t="s">
        <v>851</v>
      </c>
      <c r="B2347" s="24" t="s">
        <v>325</v>
      </c>
      <c r="C2347" s="26" t="s">
        <v>1000</v>
      </c>
      <c r="D2347" s="26">
        <v>7</v>
      </c>
      <c r="E2347" s="17" t="s">
        <v>3138</v>
      </c>
      <c r="F2347" s="24">
        <v>2465</v>
      </c>
      <c r="G2347" s="24"/>
      <c r="H2347" s="24"/>
      <c r="I2347" s="26" t="s">
        <v>1002</v>
      </c>
      <c r="J2347" s="26" t="s">
        <v>3111</v>
      </c>
      <c r="K2347" s="34" t="s">
        <v>1270</v>
      </c>
    </row>
    <row r="2348" spans="1:11" ht="15.75" thickBot="1" x14ac:dyDescent="0.3">
      <c r="A2348" s="32" t="s">
        <v>851</v>
      </c>
      <c r="B2348" s="24" t="s">
        <v>325</v>
      </c>
      <c r="C2348" s="26" t="s">
        <v>1000</v>
      </c>
      <c r="D2348" s="26">
        <v>7</v>
      </c>
      <c r="E2348" s="17" t="s">
        <v>2337</v>
      </c>
      <c r="F2348" s="24">
        <v>2429</v>
      </c>
      <c r="G2348" s="24"/>
      <c r="H2348" s="24"/>
      <c r="I2348" s="26" t="s">
        <v>1002</v>
      </c>
      <c r="J2348" s="26" t="s">
        <v>3111</v>
      </c>
      <c r="K2348" s="34" t="s">
        <v>1270</v>
      </c>
    </row>
    <row r="2349" spans="1:11" ht="15.75" thickBot="1" x14ac:dyDescent="0.3">
      <c r="A2349" s="32" t="s">
        <v>851</v>
      </c>
      <c r="B2349" s="24" t="s">
        <v>325</v>
      </c>
      <c r="C2349" s="26" t="s">
        <v>1000</v>
      </c>
      <c r="D2349" s="26">
        <v>7</v>
      </c>
      <c r="E2349" s="17" t="s">
        <v>3139</v>
      </c>
      <c r="F2349" s="24">
        <v>4693</v>
      </c>
      <c r="G2349" s="24"/>
      <c r="H2349" s="24"/>
      <c r="I2349" s="26" t="s">
        <v>1002</v>
      </c>
      <c r="J2349" s="26" t="s">
        <v>3111</v>
      </c>
      <c r="K2349" s="34" t="s">
        <v>3140</v>
      </c>
    </row>
    <row r="2350" spans="1:11" ht="15.75" thickBot="1" x14ac:dyDescent="0.3">
      <c r="A2350" s="32" t="s">
        <v>851</v>
      </c>
      <c r="B2350" s="24" t="s">
        <v>325</v>
      </c>
      <c r="C2350" s="26" t="s">
        <v>1000</v>
      </c>
      <c r="D2350" s="26">
        <v>7</v>
      </c>
      <c r="E2350" s="17" t="s">
        <v>3141</v>
      </c>
      <c r="F2350" s="24">
        <v>2368</v>
      </c>
      <c r="G2350" s="24"/>
      <c r="H2350" s="24"/>
      <c r="I2350" s="26" t="s">
        <v>1002</v>
      </c>
      <c r="J2350" s="26" t="s">
        <v>3111</v>
      </c>
      <c r="K2350" s="34" t="s">
        <v>3140</v>
      </c>
    </row>
    <row r="2351" spans="1:11" ht="15.75" thickBot="1" x14ac:dyDescent="0.3">
      <c r="A2351" s="32" t="s">
        <v>851</v>
      </c>
      <c r="B2351" s="24" t="s">
        <v>325</v>
      </c>
      <c r="C2351" s="26" t="s">
        <v>1000</v>
      </c>
      <c r="D2351" s="26">
        <v>7</v>
      </c>
      <c r="E2351" s="17" t="s">
        <v>3142</v>
      </c>
      <c r="F2351" s="24">
        <v>2413</v>
      </c>
      <c r="G2351" s="24"/>
      <c r="H2351" s="24"/>
      <c r="I2351" s="26" t="s">
        <v>1002</v>
      </c>
      <c r="J2351" s="26" t="s">
        <v>3111</v>
      </c>
      <c r="K2351" s="34" t="s">
        <v>1270</v>
      </c>
    </row>
    <row r="2352" spans="1:11" ht="15.75" thickBot="1" x14ac:dyDescent="0.3">
      <c r="A2352" s="32" t="s">
        <v>851</v>
      </c>
      <c r="B2352" s="24" t="s">
        <v>325</v>
      </c>
      <c r="C2352" s="26" t="s">
        <v>1000</v>
      </c>
      <c r="D2352" s="26">
        <v>7</v>
      </c>
      <c r="E2352" s="17" t="s">
        <v>3143</v>
      </c>
      <c r="F2352" s="24">
        <v>2443</v>
      </c>
      <c r="G2352" s="24"/>
      <c r="H2352" s="24"/>
      <c r="I2352" s="26" t="s">
        <v>1002</v>
      </c>
      <c r="J2352" s="26" t="s">
        <v>3111</v>
      </c>
      <c r="K2352" s="34" t="s">
        <v>1270</v>
      </c>
    </row>
    <row r="2353" spans="1:11" ht="15.75" thickBot="1" x14ac:dyDescent="0.3">
      <c r="A2353" s="32" t="s">
        <v>851</v>
      </c>
      <c r="B2353" s="24" t="s">
        <v>325</v>
      </c>
      <c r="C2353" s="26" t="s">
        <v>1000</v>
      </c>
      <c r="D2353" s="26">
        <v>7</v>
      </c>
      <c r="E2353" s="17" t="s">
        <v>3144</v>
      </c>
      <c r="F2353" s="24">
        <v>2451</v>
      </c>
      <c r="G2353" s="24"/>
      <c r="H2353" s="24"/>
      <c r="I2353" s="26" t="s">
        <v>1002</v>
      </c>
      <c r="J2353" s="26" t="s">
        <v>3111</v>
      </c>
      <c r="K2353" s="34" t="s">
        <v>3112</v>
      </c>
    </row>
    <row r="2354" spans="1:11" ht="15.75" thickBot="1" x14ac:dyDescent="0.3">
      <c r="A2354" s="32" t="s">
        <v>851</v>
      </c>
      <c r="B2354" s="24" t="s">
        <v>325</v>
      </c>
      <c r="C2354" s="26" t="s">
        <v>1000</v>
      </c>
      <c r="D2354" s="26">
        <v>7</v>
      </c>
      <c r="E2354" s="17" t="s">
        <v>3145</v>
      </c>
      <c r="F2354" s="24">
        <v>2463</v>
      </c>
      <c r="G2354" s="24"/>
      <c r="H2354" s="24"/>
      <c r="I2354" s="26" t="s">
        <v>1002</v>
      </c>
      <c r="J2354" s="26" t="s">
        <v>3111</v>
      </c>
      <c r="K2354" s="34" t="s">
        <v>3112</v>
      </c>
    </row>
    <row r="2355" spans="1:11" ht="15.75" thickBot="1" x14ac:dyDescent="0.3">
      <c r="A2355" s="32" t="s">
        <v>851</v>
      </c>
      <c r="B2355" s="24" t="s">
        <v>325</v>
      </c>
      <c r="C2355" s="26" t="s">
        <v>1000</v>
      </c>
      <c r="D2355" s="26">
        <v>7</v>
      </c>
      <c r="E2355" s="17" t="s">
        <v>2492</v>
      </c>
      <c r="F2355" s="24">
        <v>2466</v>
      </c>
      <c r="G2355" s="24"/>
      <c r="H2355" s="24"/>
      <c r="I2355" s="26" t="s">
        <v>1002</v>
      </c>
      <c r="J2355" s="26" t="s">
        <v>3111</v>
      </c>
      <c r="K2355" s="34" t="s">
        <v>3112</v>
      </c>
    </row>
    <row r="2356" spans="1:11" ht="15.75" thickBot="1" x14ac:dyDescent="0.3">
      <c r="A2356" s="32" t="s">
        <v>851</v>
      </c>
      <c r="B2356" s="24" t="s">
        <v>325</v>
      </c>
      <c r="C2356" s="26" t="s">
        <v>1000</v>
      </c>
      <c r="D2356" s="26">
        <v>7</v>
      </c>
      <c r="E2356" s="17" t="s">
        <v>3146</v>
      </c>
      <c r="F2356" s="24">
        <v>2476</v>
      </c>
      <c r="G2356" s="24"/>
      <c r="H2356" s="24"/>
      <c r="I2356" s="26" t="s">
        <v>1002</v>
      </c>
      <c r="J2356" s="26" t="s">
        <v>3111</v>
      </c>
      <c r="K2356" s="34" t="s">
        <v>3131</v>
      </c>
    </row>
    <row r="2357" spans="1:11" ht="15.75" thickBot="1" x14ac:dyDescent="0.3">
      <c r="A2357" s="32" t="s">
        <v>851</v>
      </c>
      <c r="B2357" s="24" t="s">
        <v>325</v>
      </c>
      <c r="C2357" s="26" t="s">
        <v>1000</v>
      </c>
      <c r="D2357" s="26">
        <v>7</v>
      </c>
      <c r="E2357" s="17" t="s">
        <v>1449</v>
      </c>
      <c r="F2357" s="24">
        <v>2481</v>
      </c>
      <c r="G2357" s="24"/>
      <c r="H2357" s="24"/>
      <c r="I2357" s="26" t="s">
        <v>1002</v>
      </c>
      <c r="J2357" s="26" t="s">
        <v>3111</v>
      </c>
      <c r="K2357" s="34" t="s">
        <v>3140</v>
      </c>
    </row>
    <row r="2358" spans="1:11" ht="15.75" thickBot="1" x14ac:dyDescent="0.3">
      <c r="A2358" s="32" t="s">
        <v>851</v>
      </c>
      <c r="B2358" s="24" t="s">
        <v>325</v>
      </c>
      <c r="C2358" s="26" t="s">
        <v>1000</v>
      </c>
      <c r="D2358" s="26">
        <v>8</v>
      </c>
      <c r="E2358" s="17" t="s">
        <v>3147</v>
      </c>
      <c r="F2358" s="24">
        <v>2350</v>
      </c>
      <c r="G2358" s="24"/>
      <c r="H2358" s="24"/>
      <c r="I2358" s="26" t="s">
        <v>1002</v>
      </c>
      <c r="J2358" s="26" t="s">
        <v>3111</v>
      </c>
      <c r="K2358" s="34" t="s">
        <v>3148</v>
      </c>
    </row>
    <row r="2359" spans="1:11" ht="15.75" thickBot="1" x14ac:dyDescent="0.3">
      <c r="A2359" s="32" t="s">
        <v>851</v>
      </c>
      <c r="B2359" s="24" t="s">
        <v>325</v>
      </c>
      <c r="C2359" s="26" t="s">
        <v>1000</v>
      </c>
      <c r="D2359" s="26">
        <v>8</v>
      </c>
      <c r="E2359" s="17" t="s">
        <v>922</v>
      </c>
      <c r="F2359" s="24">
        <v>2353</v>
      </c>
      <c r="G2359" s="24"/>
      <c r="H2359" s="24"/>
      <c r="I2359" s="26" t="s">
        <v>1002</v>
      </c>
      <c r="J2359" s="26" t="s">
        <v>3111</v>
      </c>
      <c r="K2359" s="34" t="s">
        <v>3149</v>
      </c>
    </row>
    <row r="2360" spans="1:11" ht="15.75" thickBot="1" x14ac:dyDescent="0.3">
      <c r="A2360" s="32" t="s">
        <v>851</v>
      </c>
      <c r="B2360" s="24" t="s">
        <v>325</v>
      </c>
      <c r="C2360" s="26" t="s">
        <v>1000</v>
      </c>
      <c r="D2360" s="26">
        <v>8</v>
      </c>
      <c r="E2360" s="17" t="s">
        <v>3150</v>
      </c>
      <c r="F2360" s="24">
        <v>2377</v>
      </c>
      <c r="G2360" s="24"/>
      <c r="H2360" s="24"/>
      <c r="I2360" s="26" t="s">
        <v>1002</v>
      </c>
      <c r="J2360" s="26" t="s">
        <v>3111</v>
      </c>
      <c r="K2360" s="34" t="s">
        <v>3149</v>
      </c>
    </row>
    <row r="2361" spans="1:11" ht="15.75" thickBot="1" x14ac:dyDescent="0.3">
      <c r="A2361" s="32" t="s">
        <v>851</v>
      </c>
      <c r="B2361" s="24" t="s">
        <v>325</v>
      </c>
      <c r="C2361" s="26" t="s">
        <v>1000</v>
      </c>
      <c r="D2361" s="26">
        <v>8</v>
      </c>
      <c r="E2361" s="17" t="s">
        <v>3151</v>
      </c>
      <c r="F2361" s="24">
        <v>2485</v>
      </c>
      <c r="G2361" s="24"/>
      <c r="H2361" s="24"/>
      <c r="I2361" s="26" t="s">
        <v>1002</v>
      </c>
      <c r="J2361" s="26" t="s">
        <v>3111</v>
      </c>
      <c r="K2361" s="34" t="s">
        <v>3149</v>
      </c>
    </row>
    <row r="2362" spans="1:11" ht="15.75" thickBot="1" x14ac:dyDescent="0.3">
      <c r="A2362" s="32" t="s">
        <v>851</v>
      </c>
      <c r="B2362" s="24" t="s">
        <v>325</v>
      </c>
      <c r="C2362" s="26" t="s">
        <v>1000</v>
      </c>
      <c r="D2362" s="26">
        <v>8</v>
      </c>
      <c r="E2362" s="17" t="s">
        <v>3152</v>
      </c>
      <c r="F2362" s="24">
        <v>2345</v>
      </c>
      <c r="G2362" s="24"/>
      <c r="H2362" s="24"/>
      <c r="I2362" s="26" t="s">
        <v>1002</v>
      </c>
      <c r="J2362" s="26" t="s">
        <v>3111</v>
      </c>
      <c r="K2362" s="34" t="s">
        <v>3148</v>
      </c>
    </row>
    <row r="2363" spans="1:11" ht="15.75" thickBot="1" x14ac:dyDescent="0.3">
      <c r="A2363" s="32" t="s">
        <v>851</v>
      </c>
      <c r="B2363" s="24" t="s">
        <v>325</v>
      </c>
      <c r="C2363" s="26" t="s">
        <v>1000</v>
      </c>
      <c r="D2363" s="26">
        <v>8</v>
      </c>
      <c r="E2363" s="17" t="s">
        <v>3153</v>
      </c>
      <c r="F2363" s="24">
        <v>2372</v>
      </c>
      <c r="G2363" s="24"/>
      <c r="H2363" s="24"/>
      <c r="I2363" s="26" t="s">
        <v>1002</v>
      </c>
      <c r="J2363" s="26" t="s">
        <v>3111</v>
      </c>
      <c r="K2363" s="34" t="s">
        <v>3148</v>
      </c>
    </row>
    <row r="2364" spans="1:11" ht="15.75" thickBot="1" x14ac:dyDescent="0.3">
      <c r="A2364" s="32" t="s">
        <v>851</v>
      </c>
      <c r="B2364" s="24" t="s">
        <v>325</v>
      </c>
      <c r="C2364" s="26" t="s">
        <v>1000</v>
      </c>
      <c r="D2364" s="26">
        <v>8</v>
      </c>
      <c r="E2364" s="17" t="s">
        <v>3154</v>
      </c>
      <c r="F2364" s="24">
        <v>2389</v>
      </c>
      <c r="G2364" s="24"/>
      <c r="H2364" s="24"/>
      <c r="I2364" s="26" t="s">
        <v>1002</v>
      </c>
      <c r="J2364" s="26" t="s">
        <v>3111</v>
      </c>
      <c r="K2364" s="34" t="s">
        <v>3148</v>
      </c>
    </row>
    <row r="2365" spans="1:11" ht="15.75" thickBot="1" x14ac:dyDescent="0.3">
      <c r="A2365" s="32" t="s">
        <v>851</v>
      </c>
      <c r="B2365" s="24" t="s">
        <v>325</v>
      </c>
      <c r="C2365" s="26" t="s">
        <v>1000</v>
      </c>
      <c r="D2365" s="26">
        <v>8</v>
      </c>
      <c r="E2365" s="17" t="s">
        <v>3155</v>
      </c>
      <c r="F2365" s="24">
        <v>2396</v>
      </c>
      <c r="G2365" s="24"/>
      <c r="H2365" s="24"/>
      <c r="I2365" s="26" t="s">
        <v>1002</v>
      </c>
      <c r="J2365" s="26" t="s">
        <v>3111</v>
      </c>
      <c r="K2365" s="34" t="s">
        <v>3148</v>
      </c>
    </row>
    <row r="2366" spans="1:11" ht="15.75" thickBot="1" x14ac:dyDescent="0.3">
      <c r="A2366" s="32" t="s">
        <v>851</v>
      </c>
      <c r="B2366" s="24" t="s">
        <v>325</v>
      </c>
      <c r="C2366" s="26" t="s">
        <v>1000</v>
      </c>
      <c r="D2366" s="26">
        <v>8</v>
      </c>
      <c r="E2366" s="17" t="s">
        <v>3156</v>
      </c>
      <c r="F2366" s="24">
        <v>2378</v>
      </c>
      <c r="G2366" s="24"/>
      <c r="H2366" s="24"/>
      <c r="I2366" s="26" t="s">
        <v>859</v>
      </c>
      <c r="J2366" s="26" t="s">
        <v>859</v>
      </c>
      <c r="K2366" s="34" t="s">
        <v>3157</v>
      </c>
    </row>
    <row r="2367" spans="1:11" ht="15.75" thickBot="1" x14ac:dyDescent="0.3">
      <c r="A2367" s="32" t="s">
        <v>851</v>
      </c>
      <c r="B2367" s="24" t="s">
        <v>325</v>
      </c>
      <c r="C2367" s="26" t="s">
        <v>1000</v>
      </c>
      <c r="D2367" s="26">
        <v>8</v>
      </c>
      <c r="E2367" s="17" t="s">
        <v>3158</v>
      </c>
      <c r="F2367" s="24">
        <v>2395</v>
      </c>
      <c r="G2367" s="24"/>
      <c r="H2367" s="24"/>
      <c r="I2367" s="26" t="s">
        <v>1002</v>
      </c>
      <c r="J2367" s="26" t="s">
        <v>3111</v>
      </c>
      <c r="K2367" s="34" t="s">
        <v>3148</v>
      </c>
    </row>
    <row r="2368" spans="1:11" ht="15.75" thickBot="1" x14ac:dyDescent="0.3">
      <c r="A2368" s="32" t="s">
        <v>851</v>
      </c>
      <c r="B2368" s="24" t="s">
        <v>325</v>
      </c>
      <c r="C2368" s="26" t="s">
        <v>1000</v>
      </c>
      <c r="D2368" s="26">
        <v>8</v>
      </c>
      <c r="E2368" s="17" t="s">
        <v>3159</v>
      </c>
      <c r="F2368" s="24">
        <v>2401</v>
      </c>
      <c r="G2368" s="24"/>
      <c r="H2368" s="24"/>
      <c r="I2368" s="26" t="s">
        <v>1002</v>
      </c>
      <c r="J2368" s="26" t="s">
        <v>3111</v>
      </c>
      <c r="K2368" s="34" t="s">
        <v>3148</v>
      </c>
    </row>
    <row r="2369" spans="1:11" ht="15.75" thickBot="1" x14ac:dyDescent="0.3">
      <c r="A2369" s="32" t="s">
        <v>851</v>
      </c>
      <c r="B2369" s="24" t="s">
        <v>325</v>
      </c>
      <c r="C2369" s="26" t="s">
        <v>1000</v>
      </c>
      <c r="D2369" s="26">
        <v>8</v>
      </c>
      <c r="E2369" s="17" t="s">
        <v>3160</v>
      </c>
      <c r="F2369" s="24">
        <v>2493</v>
      </c>
      <c r="G2369" s="24"/>
      <c r="H2369" s="24"/>
      <c r="I2369" s="26" t="s">
        <v>1002</v>
      </c>
      <c r="J2369" s="26" t="s">
        <v>3111</v>
      </c>
      <c r="K2369" s="34" t="s">
        <v>3148</v>
      </c>
    </row>
    <row r="2370" spans="1:11" ht="15.75" thickBot="1" x14ac:dyDescent="0.3">
      <c r="A2370" s="32" t="s">
        <v>851</v>
      </c>
      <c r="B2370" s="24" t="s">
        <v>325</v>
      </c>
      <c r="C2370" s="26" t="s">
        <v>1000</v>
      </c>
      <c r="D2370" s="26">
        <v>8</v>
      </c>
      <c r="E2370" s="17" t="s">
        <v>3161</v>
      </c>
      <c r="F2370" s="24">
        <v>2409</v>
      </c>
      <c r="G2370" s="24"/>
      <c r="H2370" s="24"/>
      <c r="I2370" s="26" t="s">
        <v>1002</v>
      </c>
      <c r="J2370" s="26" t="s">
        <v>3111</v>
      </c>
      <c r="K2370" s="34" t="s">
        <v>3148</v>
      </c>
    </row>
    <row r="2371" spans="1:11" ht="15.75" thickBot="1" x14ac:dyDescent="0.3">
      <c r="A2371" s="32" t="s">
        <v>851</v>
      </c>
      <c r="B2371" s="24" t="s">
        <v>325</v>
      </c>
      <c r="C2371" s="26" t="s">
        <v>1000</v>
      </c>
      <c r="D2371" s="26">
        <v>8</v>
      </c>
      <c r="E2371" s="17" t="s">
        <v>3162</v>
      </c>
      <c r="F2371" s="24">
        <v>2412</v>
      </c>
      <c r="G2371" s="24"/>
      <c r="H2371" s="24"/>
      <c r="I2371" s="26" t="s">
        <v>1002</v>
      </c>
      <c r="J2371" s="26" t="s">
        <v>3111</v>
      </c>
      <c r="K2371" s="34" t="s">
        <v>3149</v>
      </c>
    </row>
    <row r="2372" spans="1:11" ht="15.75" thickBot="1" x14ac:dyDescent="0.3">
      <c r="A2372" s="32" t="s">
        <v>851</v>
      </c>
      <c r="B2372" s="24" t="s">
        <v>325</v>
      </c>
      <c r="C2372" s="26" t="s">
        <v>1000</v>
      </c>
      <c r="D2372" s="26">
        <v>8</v>
      </c>
      <c r="E2372" s="17" t="s">
        <v>3163</v>
      </c>
      <c r="F2372" s="24">
        <v>2388</v>
      </c>
      <c r="G2372" s="24"/>
      <c r="H2372" s="24"/>
      <c r="I2372" s="26" t="s">
        <v>1002</v>
      </c>
      <c r="J2372" s="26" t="s">
        <v>3111</v>
      </c>
      <c r="K2372" s="34" t="s">
        <v>3148</v>
      </c>
    </row>
    <row r="2373" spans="1:11" ht="15.75" thickBot="1" x14ac:dyDescent="0.3">
      <c r="A2373" s="32" t="s">
        <v>851</v>
      </c>
      <c r="B2373" s="24" t="s">
        <v>325</v>
      </c>
      <c r="C2373" s="26" t="s">
        <v>1000</v>
      </c>
      <c r="D2373" s="26">
        <v>8</v>
      </c>
      <c r="E2373" s="17" t="s">
        <v>3164</v>
      </c>
      <c r="F2373" s="24">
        <v>2433</v>
      </c>
      <c r="G2373" s="24"/>
      <c r="H2373" s="24"/>
      <c r="I2373" s="26" t="s">
        <v>1002</v>
      </c>
      <c r="J2373" s="26" t="s">
        <v>3111</v>
      </c>
      <c r="K2373" s="34" t="s">
        <v>3148</v>
      </c>
    </row>
    <row r="2374" spans="1:11" ht="15.75" thickBot="1" x14ac:dyDescent="0.3">
      <c r="A2374" s="32" t="s">
        <v>851</v>
      </c>
      <c r="B2374" s="24" t="s">
        <v>325</v>
      </c>
      <c r="C2374" s="26" t="s">
        <v>1000</v>
      </c>
      <c r="D2374" s="26">
        <v>8</v>
      </c>
      <c r="E2374" s="17" t="s">
        <v>3165</v>
      </c>
      <c r="F2374" s="24">
        <v>2439</v>
      </c>
      <c r="G2374" s="24"/>
      <c r="H2374" s="24"/>
      <c r="I2374" s="26" t="s">
        <v>1002</v>
      </c>
      <c r="J2374" s="26" t="s">
        <v>3111</v>
      </c>
      <c r="K2374" s="34" t="s">
        <v>3148</v>
      </c>
    </row>
    <row r="2375" spans="1:11" ht="15.75" thickBot="1" x14ac:dyDescent="0.3">
      <c r="A2375" s="32" t="s">
        <v>851</v>
      </c>
      <c r="B2375" s="24" t="s">
        <v>325</v>
      </c>
      <c r="C2375" s="26" t="s">
        <v>1000</v>
      </c>
      <c r="D2375" s="26">
        <v>8</v>
      </c>
      <c r="E2375" s="17" t="s">
        <v>3166</v>
      </c>
      <c r="F2375" s="24">
        <v>2445</v>
      </c>
      <c r="G2375" s="24"/>
      <c r="H2375" s="24"/>
      <c r="I2375" s="26" t="s">
        <v>1002</v>
      </c>
      <c r="J2375" s="26" t="s">
        <v>3111</v>
      </c>
      <c r="K2375" s="34" t="s">
        <v>3148</v>
      </c>
    </row>
    <row r="2376" spans="1:11" ht="15.75" thickBot="1" x14ac:dyDescent="0.3">
      <c r="A2376" s="32" t="s">
        <v>851</v>
      </c>
      <c r="B2376" s="24" t="s">
        <v>325</v>
      </c>
      <c r="C2376" s="26" t="s">
        <v>1000</v>
      </c>
      <c r="D2376" s="26">
        <v>8</v>
      </c>
      <c r="E2376" s="17" t="s">
        <v>1740</v>
      </c>
      <c r="F2376" s="24">
        <v>2446</v>
      </c>
      <c r="G2376" s="24"/>
      <c r="H2376" s="24"/>
      <c r="I2376" s="26" t="s">
        <v>1002</v>
      </c>
      <c r="J2376" s="26" t="s">
        <v>3111</v>
      </c>
      <c r="K2376" s="34" t="s">
        <v>3149</v>
      </c>
    </row>
    <row r="2377" spans="1:11" ht="15.75" thickBot="1" x14ac:dyDescent="0.3">
      <c r="A2377" s="32" t="s">
        <v>851</v>
      </c>
      <c r="B2377" s="24" t="s">
        <v>325</v>
      </c>
      <c r="C2377" s="26" t="s">
        <v>1000</v>
      </c>
      <c r="D2377" s="26">
        <v>8</v>
      </c>
      <c r="E2377" s="17" t="s">
        <v>3167</v>
      </c>
      <c r="F2377" s="24">
        <v>2457</v>
      </c>
      <c r="G2377" s="24"/>
      <c r="H2377" s="24"/>
      <c r="I2377" s="26" t="s">
        <v>1002</v>
      </c>
      <c r="J2377" s="26" t="s">
        <v>3111</v>
      </c>
      <c r="K2377" s="34" t="s">
        <v>3148</v>
      </c>
    </row>
    <row r="2378" spans="1:11" ht="15.75" thickBot="1" x14ac:dyDescent="0.3">
      <c r="A2378" s="32" t="s">
        <v>851</v>
      </c>
      <c r="B2378" s="24" t="s">
        <v>325</v>
      </c>
      <c r="C2378" s="26" t="s">
        <v>1000</v>
      </c>
      <c r="D2378" s="26">
        <v>8</v>
      </c>
      <c r="E2378" s="17" t="s">
        <v>2414</v>
      </c>
      <c r="F2378" s="24">
        <v>2458</v>
      </c>
      <c r="G2378" s="24"/>
      <c r="H2378" s="24"/>
      <c r="I2378" s="26" t="s">
        <v>1002</v>
      </c>
      <c r="J2378" s="26" t="s">
        <v>3111</v>
      </c>
      <c r="K2378" s="34" t="s">
        <v>3148</v>
      </c>
    </row>
    <row r="2379" spans="1:11" ht="15.75" thickBot="1" x14ac:dyDescent="0.3">
      <c r="A2379" s="32" t="s">
        <v>851</v>
      </c>
      <c r="B2379" s="24" t="s">
        <v>325</v>
      </c>
      <c r="C2379" s="26" t="s">
        <v>1000</v>
      </c>
      <c r="D2379" s="26">
        <v>8</v>
      </c>
      <c r="E2379" s="17" t="s">
        <v>2021</v>
      </c>
      <c r="F2379" s="24">
        <v>2486</v>
      </c>
      <c r="G2379" s="24"/>
      <c r="H2379" s="24"/>
      <c r="I2379" s="26" t="s">
        <v>1002</v>
      </c>
      <c r="J2379" s="26" t="s">
        <v>3111</v>
      </c>
      <c r="K2379" s="34" t="s">
        <v>3148</v>
      </c>
    </row>
    <row r="2380" spans="1:11" ht="15.75" thickBot="1" x14ac:dyDescent="0.3">
      <c r="A2380" s="32" t="s">
        <v>851</v>
      </c>
      <c r="B2380" s="24" t="s">
        <v>325</v>
      </c>
      <c r="C2380" s="26" t="s">
        <v>1000</v>
      </c>
      <c r="D2380" s="26">
        <v>8</v>
      </c>
      <c r="E2380" s="17" t="s">
        <v>2438</v>
      </c>
      <c r="F2380" s="24">
        <v>2459</v>
      </c>
      <c r="G2380" s="24"/>
      <c r="H2380" s="24"/>
      <c r="I2380" s="26" t="s">
        <v>1002</v>
      </c>
      <c r="J2380" s="26" t="s">
        <v>3111</v>
      </c>
      <c r="K2380" s="34" t="s">
        <v>3149</v>
      </c>
    </row>
    <row r="2381" spans="1:11" ht="15.75" thickBot="1" x14ac:dyDescent="0.3">
      <c r="A2381" s="32" t="s">
        <v>851</v>
      </c>
      <c r="B2381" s="24" t="s">
        <v>325</v>
      </c>
      <c r="C2381" s="26" t="s">
        <v>1000</v>
      </c>
      <c r="D2381" s="26">
        <v>8</v>
      </c>
      <c r="E2381" s="17" t="s">
        <v>977</v>
      </c>
      <c r="F2381" s="24">
        <v>2460</v>
      </c>
      <c r="G2381" s="24"/>
      <c r="H2381" s="24"/>
      <c r="I2381" s="26" t="s">
        <v>1002</v>
      </c>
      <c r="J2381" s="26" t="s">
        <v>3111</v>
      </c>
      <c r="K2381" s="34" t="s">
        <v>3148</v>
      </c>
    </row>
    <row r="2382" spans="1:11" ht="15.75" thickBot="1" x14ac:dyDescent="0.3">
      <c r="A2382" s="32" t="s">
        <v>851</v>
      </c>
      <c r="B2382" s="24" t="s">
        <v>325</v>
      </c>
      <c r="C2382" s="26" t="s">
        <v>1007</v>
      </c>
      <c r="D2382" s="26">
        <v>1</v>
      </c>
      <c r="E2382" s="17" t="s">
        <v>3168</v>
      </c>
      <c r="F2382" s="24">
        <v>3834</v>
      </c>
      <c r="G2382" s="24"/>
      <c r="H2382" s="24"/>
      <c r="I2382" s="26" t="s">
        <v>1008</v>
      </c>
      <c r="J2382" s="26" t="s">
        <v>3169</v>
      </c>
      <c r="K2382" s="34" t="s">
        <v>3170</v>
      </c>
    </row>
    <row r="2383" spans="1:11" ht="15.75" thickBot="1" x14ac:dyDescent="0.3">
      <c r="A2383" s="32" t="s">
        <v>851</v>
      </c>
      <c r="B2383" s="24" t="s">
        <v>325</v>
      </c>
      <c r="C2383" s="26" t="s">
        <v>1007</v>
      </c>
      <c r="D2383" s="26">
        <v>1</v>
      </c>
      <c r="E2383" s="17" t="s">
        <v>3171</v>
      </c>
      <c r="F2383" s="24">
        <v>3845</v>
      </c>
      <c r="G2383" s="24"/>
      <c r="H2383" s="24"/>
      <c r="I2383" s="26" t="s">
        <v>1008</v>
      </c>
      <c r="J2383" s="26" t="s">
        <v>3169</v>
      </c>
      <c r="K2383" s="34" t="s">
        <v>3170</v>
      </c>
    </row>
    <row r="2384" spans="1:11" ht="15.75" thickBot="1" x14ac:dyDescent="0.3">
      <c r="A2384" s="32" t="s">
        <v>851</v>
      </c>
      <c r="B2384" s="24" t="s">
        <v>325</v>
      </c>
      <c r="C2384" s="26" t="s">
        <v>1007</v>
      </c>
      <c r="D2384" s="26">
        <v>1</v>
      </c>
      <c r="E2384" s="17" t="s">
        <v>3172</v>
      </c>
      <c r="F2384" s="24">
        <v>3875</v>
      </c>
      <c r="G2384" s="24"/>
      <c r="H2384" s="24"/>
      <c r="I2384" s="26" t="s">
        <v>1008</v>
      </c>
      <c r="J2384" s="26" t="s">
        <v>3169</v>
      </c>
      <c r="K2384" s="34" t="s">
        <v>3169</v>
      </c>
    </row>
    <row r="2385" spans="1:11" ht="15.75" thickBot="1" x14ac:dyDescent="0.3">
      <c r="A2385" s="32" t="s">
        <v>851</v>
      </c>
      <c r="B2385" s="24" t="s">
        <v>325</v>
      </c>
      <c r="C2385" s="26" t="s">
        <v>1007</v>
      </c>
      <c r="D2385" s="26">
        <v>1</v>
      </c>
      <c r="E2385" s="17" t="s">
        <v>3173</v>
      </c>
      <c r="F2385" s="24">
        <v>3852</v>
      </c>
      <c r="G2385" s="24"/>
      <c r="H2385" s="24"/>
      <c r="I2385" s="26" t="s">
        <v>1008</v>
      </c>
      <c r="J2385" s="26" t="s">
        <v>3169</v>
      </c>
      <c r="K2385" s="34" t="s">
        <v>3169</v>
      </c>
    </row>
    <row r="2386" spans="1:11" ht="15.75" thickBot="1" x14ac:dyDescent="0.3">
      <c r="A2386" s="32" t="s">
        <v>851</v>
      </c>
      <c r="B2386" s="24" t="s">
        <v>325</v>
      </c>
      <c r="C2386" s="26" t="s">
        <v>1007</v>
      </c>
      <c r="D2386" s="26">
        <v>1</v>
      </c>
      <c r="E2386" s="17" t="s">
        <v>1777</v>
      </c>
      <c r="F2386" s="24">
        <v>3857</v>
      </c>
      <c r="G2386" s="24"/>
      <c r="H2386" s="24"/>
      <c r="I2386" s="26" t="s">
        <v>1008</v>
      </c>
      <c r="J2386" s="26" t="s">
        <v>3169</v>
      </c>
      <c r="K2386" s="34" t="s">
        <v>3174</v>
      </c>
    </row>
    <row r="2387" spans="1:11" ht="15.75" thickBot="1" x14ac:dyDescent="0.3">
      <c r="A2387" s="32" t="s">
        <v>851</v>
      </c>
      <c r="B2387" s="24" t="s">
        <v>325</v>
      </c>
      <c r="C2387" s="26" t="s">
        <v>1007</v>
      </c>
      <c r="D2387" s="26">
        <v>1</v>
      </c>
      <c r="E2387" s="17" t="s">
        <v>1778</v>
      </c>
      <c r="F2387" s="24">
        <v>3858</v>
      </c>
      <c r="G2387" s="24"/>
      <c r="H2387" s="24"/>
      <c r="I2387" s="26" t="s">
        <v>1008</v>
      </c>
      <c r="J2387" s="26" t="s">
        <v>3169</v>
      </c>
      <c r="K2387" s="34" t="s">
        <v>3170</v>
      </c>
    </row>
    <row r="2388" spans="1:11" ht="15.75" thickBot="1" x14ac:dyDescent="0.3">
      <c r="A2388" s="32" t="s">
        <v>851</v>
      </c>
      <c r="B2388" s="24" t="s">
        <v>325</v>
      </c>
      <c r="C2388" s="26" t="s">
        <v>1007</v>
      </c>
      <c r="D2388" s="26">
        <v>1</v>
      </c>
      <c r="E2388" s="17" t="s">
        <v>1731</v>
      </c>
      <c r="F2388" s="24">
        <v>3856</v>
      </c>
      <c r="G2388" s="24"/>
      <c r="H2388" s="24"/>
      <c r="I2388" s="26" t="s">
        <v>1008</v>
      </c>
      <c r="J2388" s="26" t="s">
        <v>3169</v>
      </c>
      <c r="K2388" s="34" t="s">
        <v>3170</v>
      </c>
    </row>
    <row r="2389" spans="1:11" ht="15.75" thickBot="1" x14ac:dyDescent="0.3">
      <c r="A2389" s="32" t="s">
        <v>851</v>
      </c>
      <c r="B2389" s="24" t="s">
        <v>325</v>
      </c>
      <c r="C2389" s="26" t="s">
        <v>1007</v>
      </c>
      <c r="D2389" s="26">
        <v>1</v>
      </c>
      <c r="E2389" s="17" t="s">
        <v>3175</v>
      </c>
      <c r="F2389" s="24">
        <v>5648</v>
      </c>
      <c r="G2389" s="24"/>
      <c r="H2389" s="24"/>
      <c r="I2389" s="26" t="s">
        <v>1008</v>
      </c>
      <c r="J2389" s="26" t="s">
        <v>3169</v>
      </c>
      <c r="K2389" s="34" t="s">
        <v>3169</v>
      </c>
    </row>
    <row r="2390" spans="1:11" ht="15.75" thickBot="1" x14ac:dyDescent="0.3">
      <c r="A2390" s="32" t="s">
        <v>851</v>
      </c>
      <c r="B2390" s="24" t="s">
        <v>325</v>
      </c>
      <c r="C2390" s="26" t="s">
        <v>1007</v>
      </c>
      <c r="D2390" s="26">
        <v>1</v>
      </c>
      <c r="E2390" s="17" t="s">
        <v>3176</v>
      </c>
      <c r="F2390" s="24">
        <v>3861</v>
      </c>
      <c r="G2390" s="24"/>
      <c r="H2390" s="24"/>
      <c r="I2390" s="26" t="s">
        <v>1008</v>
      </c>
      <c r="J2390" s="26" t="s">
        <v>3169</v>
      </c>
      <c r="K2390" s="34" t="s">
        <v>3177</v>
      </c>
    </row>
    <row r="2391" spans="1:11" ht="15.75" thickBot="1" x14ac:dyDescent="0.3">
      <c r="A2391" s="32" t="s">
        <v>851</v>
      </c>
      <c r="B2391" s="24" t="s">
        <v>325</v>
      </c>
      <c r="C2391" s="26" t="s">
        <v>1007</v>
      </c>
      <c r="D2391" s="26">
        <v>1</v>
      </c>
      <c r="E2391" s="17" t="s">
        <v>969</v>
      </c>
      <c r="F2391" s="24">
        <v>3864</v>
      </c>
      <c r="G2391" s="24"/>
      <c r="H2391" s="24"/>
      <c r="I2391" s="26" t="s">
        <v>1008</v>
      </c>
      <c r="J2391" s="26" t="s">
        <v>3169</v>
      </c>
      <c r="K2391" s="34" t="s">
        <v>3174</v>
      </c>
    </row>
    <row r="2392" spans="1:11" ht="15.75" thickBot="1" x14ac:dyDescent="0.3">
      <c r="A2392" s="32" t="s">
        <v>851</v>
      </c>
      <c r="B2392" s="24" t="s">
        <v>325</v>
      </c>
      <c r="C2392" s="26" t="s">
        <v>1007</v>
      </c>
      <c r="D2392" s="26">
        <v>1</v>
      </c>
      <c r="E2392" s="17" t="s">
        <v>3178</v>
      </c>
      <c r="F2392" s="24">
        <v>3876</v>
      </c>
      <c r="G2392" s="24"/>
      <c r="H2392" s="24"/>
      <c r="I2392" s="26" t="s">
        <v>1008</v>
      </c>
      <c r="J2392" s="26" t="s">
        <v>3169</v>
      </c>
      <c r="K2392" s="34" t="s">
        <v>3174</v>
      </c>
    </row>
    <row r="2393" spans="1:11" ht="15.75" thickBot="1" x14ac:dyDescent="0.3">
      <c r="A2393" s="32" t="s">
        <v>851</v>
      </c>
      <c r="B2393" s="24" t="s">
        <v>325</v>
      </c>
      <c r="C2393" s="26" t="s">
        <v>1007</v>
      </c>
      <c r="D2393" s="26">
        <v>1</v>
      </c>
      <c r="E2393" s="17" t="s">
        <v>3179</v>
      </c>
      <c r="F2393" s="24">
        <v>3837</v>
      </c>
      <c r="G2393" s="24"/>
      <c r="H2393" s="24"/>
      <c r="I2393" s="26" t="s">
        <v>1008</v>
      </c>
      <c r="J2393" s="26" t="s">
        <v>3169</v>
      </c>
      <c r="K2393" s="34" t="s">
        <v>3169</v>
      </c>
    </row>
    <row r="2394" spans="1:11" ht="15.75" thickBot="1" x14ac:dyDescent="0.3">
      <c r="A2394" s="32" t="s">
        <v>851</v>
      </c>
      <c r="B2394" s="24" t="s">
        <v>325</v>
      </c>
      <c r="C2394" s="26" t="s">
        <v>1007</v>
      </c>
      <c r="D2394" s="26">
        <v>1</v>
      </c>
      <c r="E2394" s="17" t="s">
        <v>3180</v>
      </c>
      <c r="F2394" s="24">
        <v>3839</v>
      </c>
      <c r="G2394" s="24"/>
      <c r="H2394" s="24"/>
      <c r="I2394" s="26" t="s">
        <v>1008</v>
      </c>
      <c r="J2394" s="26" t="s">
        <v>3169</v>
      </c>
      <c r="K2394" s="34" t="s">
        <v>3169</v>
      </c>
    </row>
    <row r="2395" spans="1:11" ht="15.75" thickBot="1" x14ac:dyDescent="0.3">
      <c r="A2395" s="32" t="s">
        <v>851</v>
      </c>
      <c r="B2395" s="24" t="s">
        <v>325</v>
      </c>
      <c r="C2395" s="26" t="s">
        <v>1007</v>
      </c>
      <c r="D2395" s="26">
        <v>1</v>
      </c>
      <c r="E2395" s="17" t="s">
        <v>1961</v>
      </c>
      <c r="F2395" s="24">
        <v>3873</v>
      </c>
      <c r="G2395" s="24"/>
      <c r="H2395" s="24"/>
      <c r="I2395" s="26" t="s">
        <v>1008</v>
      </c>
      <c r="J2395" s="26" t="s">
        <v>3169</v>
      </c>
      <c r="K2395" s="34" t="s">
        <v>3170</v>
      </c>
    </row>
    <row r="2396" spans="1:11" ht="15.75" thickBot="1" x14ac:dyDescent="0.3">
      <c r="A2396" s="32" t="s">
        <v>851</v>
      </c>
      <c r="B2396" s="24" t="s">
        <v>325</v>
      </c>
      <c r="C2396" s="26" t="s">
        <v>1007</v>
      </c>
      <c r="D2396" s="26">
        <v>1</v>
      </c>
      <c r="E2396" s="17" t="s">
        <v>1740</v>
      </c>
      <c r="F2396" s="24">
        <v>3881</v>
      </c>
      <c r="G2396" s="24"/>
      <c r="H2396" s="24"/>
      <c r="I2396" s="26" t="s">
        <v>1008</v>
      </c>
      <c r="J2396" s="26" t="s">
        <v>3169</v>
      </c>
      <c r="K2396" s="34" t="s">
        <v>3170</v>
      </c>
    </row>
    <row r="2397" spans="1:11" ht="15.75" thickBot="1" x14ac:dyDescent="0.3">
      <c r="A2397" s="32" t="s">
        <v>851</v>
      </c>
      <c r="B2397" s="24" t="s">
        <v>325</v>
      </c>
      <c r="C2397" s="26" t="s">
        <v>1007</v>
      </c>
      <c r="D2397" s="26">
        <v>1</v>
      </c>
      <c r="E2397" s="17" t="s">
        <v>3181</v>
      </c>
      <c r="F2397" s="24">
        <v>3882</v>
      </c>
      <c r="G2397" s="24"/>
      <c r="H2397" s="24"/>
      <c r="I2397" s="26" t="s">
        <v>1008</v>
      </c>
      <c r="J2397" s="26" t="s">
        <v>3169</v>
      </c>
      <c r="K2397" s="34" t="s">
        <v>3174</v>
      </c>
    </row>
    <row r="2398" spans="1:11" ht="15.75" thickBot="1" x14ac:dyDescent="0.3">
      <c r="A2398" s="32" t="s">
        <v>851</v>
      </c>
      <c r="B2398" s="24" t="s">
        <v>325</v>
      </c>
      <c r="C2398" s="26" t="s">
        <v>1007</v>
      </c>
      <c r="D2398" s="26">
        <v>1</v>
      </c>
      <c r="E2398" s="17" t="s">
        <v>3182</v>
      </c>
      <c r="F2398" s="24">
        <v>3868</v>
      </c>
      <c r="G2398" s="24"/>
      <c r="H2398" s="24"/>
      <c r="I2398" s="26" t="s">
        <v>1008</v>
      </c>
      <c r="J2398" s="26" t="s">
        <v>3169</v>
      </c>
      <c r="K2398" s="34" t="s">
        <v>3174</v>
      </c>
    </row>
    <row r="2399" spans="1:11" ht="15.75" thickBot="1" x14ac:dyDescent="0.3">
      <c r="A2399" s="32" t="s">
        <v>851</v>
      </c>
      <c r="B2399" s="24" t="s">
        <v>325</v>
      </c>
      <c r="C2399" s="26" t="s">
        <v>1007</v>
      </c>
      <c r="D2399" s="26">
        <v>1</v>
      </c>
      <c r="E2399" s="17" t="s">
        <v>3183</v>
      </c>
      <c r="F2399" s="24">
        <v>3904</v>
      </c>
      <c r="G2399" s="24"/>
      <c r="H2399" s="24"/>
      <c r="I2399" s="26" t="s">
        <v>1008</v>
      </c>
      <c r="J2399" s="26" t="s">
        <v>3169</v>
      </c>
      <c r="K2399" s="34" t="s">
        <v>3170</v>
      </c>
    </row>
    <row r="2400" spans="1:11" ht="15.75" thickBot="1" x14ac:dyDescent="0.3">
      <c r="A2400" s="32" t="s">
        <v>851</v>
      </c>
      <c r="B2400" s="24" t="s">
        <v>325</v>
      </c>
      <c r="C2400" s="26" t="s">
        <v>1007</v>
      </c>
      <c r="D2400" s="26">
        <v>1</v>
      </c>
      <c r="E2400" s="17" t="s">
        <v>2729</v>
      </c>
      <c r="F2400" s="24">
        <v>3918</v>
      </c>
      <c r="G2400" s="24"/>
      <c r="H2400" s="24"/>
      <c r="I2400" s="26" t="s">
        <v>1008</v>
      </c>
      <c r="J2400" s="26" t="s">
        <v>3169</v>
      </c>
      <c r="K2400" s="34" t="s">
        <v>3169</v>
      </c>
    </row>
    <row r="2401" spans="1:11" ht="15.75" thickBot="1" x14ac:dyDescent="0.3">
      <c r="A2401" s="32" t="s">
        <v>851</v>
      </c>
      <c r="B2401" s="24" t="s">
        <v>325</v>
      </c>
      <c r="C2401" s="26" t="s">
        <v>1007</v>
      </c>
      <c r="D2401" s="26">
        <v>1</v>
      </c>
      <c r="E2401" s="17" t="s">
        <v>3184</v>
      </c>
      <c r="F2401" s="24">
        <v>3892</v>
      </c>
      <c r="G2401" s="24"/>
      <c r="H2401" s="24"/>
      <c r="I2401" s="26" t="s">
        <v>1008</v>
      </c>
      <c r="J2401" s="26" t="s">
        <v>3169</v>
      </c>
      <c r="K2401" s="34" t="s">
        <v>3170</v>
      </c>
    </row>
    <row r="2402" spans="1:11" ht="15.75" thickBot="1" x14ac:dyDescent="0.3">
      <c r="A2402" s="32" t="s">
        <v>851</v>
      </c>
      <c r="B2402" s="24" t="s">
        <v>325</v>
      </c>
      <c r="C2402" s="26" t="s">
        <v>1007</v>
      </c>
      <c r="D2402" s="26">
        <v>1</v>
      </c>
      <c r="E2402" s="17" t="s">
        <v>1598</v>
      </c>
      <c r="F2402" s="24">
        <v>3922</v>
      </c>
      <c r="G2402" s="24"/>
      <c r="H2402" s="24"/>
      <c r="I2402" s="26" t="s">
        <v>1008</v>
      </c>
      <c r="J2402" s="26" t="s">
        <v>3169</v>
      </c>
      <c r="K2402" s="34" t="s">
        <v>3169</v>
      </c>
    </row>
    <row r="2403" spans="1:11" ht="15.75" thickBot="1" x14ac:dyDescent="0.3">
      <c r="A2403" s="32" t="s">
        <v>851</v>
      </c>
      <c r="B2403" s="24" t="s">
        <v>325</v>
      </c>
      <c r="C2403" s="26" t="s">
        <v>1007</v>
      </c>
      <c r="D2403" s="26">
        <v>1</v>
      </c>
      <c r="E2403" s="17" t="s">
        <v>3185</v>
      </c>
      <c r="F2403" s="24">
        <v>3908</v>
      </c>
      <c r="G2403" s="24"/>
      <c r="H2403" s="24"/>
      <c r="I2403" s="26" t="s">
        <v>1008</v>
      </c>
      <c r="J2403" s="26" t="s">
        <v>3169</v>
      </c>
      <c r="K2403" s="34" t="s">
        <v>3169</v>
      </c>
    </row>
    <row r="2404" spans="1:11" ht="15.75" thickBot="1" x14ac:dyDescent="0.3">
      <c r="A2404" s="32" t="s">
        <v>851</v>
      </c>
      <c r="B2404" s="24" t="s">
        <v>325</v>
      </c>
      <c r="C2404" s="26" t="s">
        <v>1007</v>
      </c>
      <c r="D2404" s="26">
        <v>1</v>
      </c>
      <c r="E2404" s="17" t="s">
        <v>3185</v>
      </c>
      <c r="F2404" s="24">
        <v>4810</v>
      </c>
      <c r="G2404" s="24"/>
      <c r="H2404" s="24"/>
      <c r="I2404" s="26" t="s">
        <v>1008</v>
      </c>
      <c r="J2404" s="26" t="s">
        <v>3169</v>
      </c>
      <c r="K2404" s="34" t="s">
        <v>3169</v>
      </c>
    </row>
    <row r="2405" spans="1:11" ht="15.75" thickBot="1" x14ac:dyDescent="0.3">
      <c r="A2405" s="32" t="s">
        <v>851</v>
      </c>
      <c r="B2405" s="24" t="s">
        <v>325</v>
      </c>
      <c r="C2405" s="26" t="s">
        <v>1007</v>
      </c>
      <c r="D2405" s="26">
        <v>1</v>
      </c>
      <c r="E2405" s="17" t="s">
        <v>1493</v>
      </c>
      <c r="F2405" s="24">
        <v>3930</v>
      </c>
      <c r="G2405" s="24"/>
      <c r="H2405" s="24"/>
      <c r="I2405" s="26" t="s">
        <v>1008</v>
      </c>
      <c r="J2405" s="26" t="s">
        <v>3169</v>
      </c>
      <c r="K2405" s="34" t="s">
        <v>3169</v>
      </c>
    </row>
    <row r="2406" spans="1:11" ht="15.75" thickBot="1" x14ac:dyDescent="0.3">
      <c r="A2406" s="32" t="s">
        <v>851</v>
      </c>
      <c r="B2406" s="24" t="s">
        <v>325</v>
      </c>
      <c r="C2406" s="26" t="s">
        <v>1007</v>
      </c>
      <c r="D2406" s="26">
        <v>2</v>
      </c>
      <c r="E2406" s="17" t="s">
        <v>3186</v>
      </c>
      <c r="F2406" s="24">
        <v>3809</v>
      </c>
      <c r="G2406" s="24"/>
      <c r="H2406" s="24"/>
      <c r="I2406" s="26" t="s">
        <v>1008</v>
      </c>
      <c r="J2406" s="26" t="s">
        <v>3169</v>
      </c>
      <c r="K2406" s="34" t="s">
        <v>3187</v>
      </c>
    </row>
    <row r="2407" spans="1:11" ht="15.75" thickBot="1" x14ac:dyDescent="0.3">
      <c r="A2407" s="32" t="s">
        <v>851</v>
      </c>
      <c r="B2407" s="24" t="s">
        <v>325</v>
      </c>
      <c r="C2407" s="26" t="s">
        <v>1007</v>
      </c>
      <c r="D2407" s="26">
        <v>2</v>
      </c>
      <c r="E2407" s="17" t="s">
        <v>3188</v>
      </c>
      <c r="F2407" s="24">
        <v>3826</v>
      </c>
      <c r="G2407" s="24"/>
      <c r="H2407" s="24"/>
      <c r="I2407" s="26" t="s">
        <v>1008</v>
      </c>
      <c r="J2407" s="26" t="s">
        <v>3169</v>
      </c>
      <c r="K2407" s="34" t="s">
        <v>3189</v>
      </c>
    </row>
    <row r="2408" spans="1:11" ht="15.75" thickBot="1" x14ac:dyDescent="0.3">
      <c r="A2408" s="32" t="s">
        <v>851</v>
      </c>
      <c r="B2408" s="24" t="s">
        <v>325</v>
      </c>
      <c r="C2408" s="26" t="s">
        <v>1007</v>
      </c>
      <c r="D2408" s="26">
        <v>2</v>
      </c>
      <c r="E2408" s="17" t="s">
        <v>3190</v>
      </c>
      <c r="F2408" s="24">
        <v>3836</v>
      </c>
      <c r="G2408" s="24"/>
      <c r="H2408" s="24"/>
      <c r="I2408" s="26" t="s">
        <v>1008</v>
      </c>
      <c r="J2408" s="26" t="s">
        <v>3169</v>
      </c>
      <c r="K2408" s="34" t="s">
        <v>3189</v>
      </c>
    </row>
    <row r="2409" spans="1:11" ht="15.75" thickBot="1" x14ac:dyDescent="0.3">
      <c r="A2409" s="32" t="s">
        <v>851</v>
      </c>
      <c r="B2409" s="24" t="s">
        <v>325</v>
      </c>
      <c r="C2409" s="26" t="s">
        <v>1007</v>
      </c>
      <c r="D2409" s="26">
        <v>2</v>
      </c>
      <c r="E2409" s="17" t="s">
        <v>3191</v>
      </c>
      <c r="F2409" s="24">
        <v>3840</v>
      </c>
      <c r="G2409" s="24"/>
      <c r="H2409" s="24"/>
      <c r="I2409" s="26" t="s">
        <v>1008</v>
      </c>
      <c r="J2409" s="26" t="s">
        <v>3169</v>
      </c>
      <c r="K2409" s="34" t="s">
        <v>3189</v>
      </c>
    </row>
    <row r="2410" spans="1:11" ht="15.75" thickBot="1" x14ac:dyDescent="0.3">
      <c r="A2410" s="32" t="s">
        <v>851</v>
      </c>
      <c r="B2410" s="24" t="s">
        <v>325</v>
      </c>
      <c r="C2410" s="26" t="s">
        <v>1007</v>
      </c>
      <c r="D2410" s="26">
        <v>2</v>
      </c>
      <c r="E2410" s="17" t="s">
        <v>3192</v>
      </c>
      <c r="F2410" s="24">
        <v>3846</v>
      </c>
      <c r="G2410" s="24"/>
      <c r="H2410" s="24"/>
      <c r="I2410" s="26" t="s">
        <v>1008</v>
      </c>
      <c r="J2410" s="26" t="s">
        <v>3169</v>
      </c>
      <c r="K2410" s="34" t="s">
        <v>3189</v>
      </c>
    </row>
    <row r="2411" spans="1:11" ht="15.75" thickBot="1" x14ac:dyDescent="0.3">
      <c r="A2411" s="32" t="s">
        <v>851</v>
      </c>
      <c r="B2411" s="24" t="s">
        <v>325</v>
      </c>
      <c r="C2411" s="26" t="s">
        <v>1007</v>
      </c>
      <c r="D2411" s="26">
        <v>2</v>
      </c>
      <c r="E2411" s="17" t="s">
        <v>3193</v>
      </c>
      <c r="F2411" s="24">
        <v>3877</v>
      </c>
      <c r="G2411" s="24"/>
      <c r="H2411" s="24"/>
      <c r="I2411" s="26" t="s">
        <v>1008</v>
      </c>
      <c r="J2411" s="26" t="s">
        <v>3169</v>
      </c>
      <c r="K2411" s="34" t="s">
        <v>3189</v>
      </c>
    </row>
    <row r="2412" spans="1:11" ht="15.75" thickBot="1" x14ac:dyDescent="0.3">
      <c r="A2412" s="32" t="s">
        <v>851</v>
      </c>
      <c r="B2412" s="24" t="s">
        <v>325</v>
      </c>
      <c r="C2412" s="26" t="s">
        <v>1007</v>
      </c>
      <c r="D2412" s="26">
        <v>2</v>
      </c>
      <c r="E2412" s="17" t="s">
        <v>3194</v>
      </c>
      <c r="F2412" s="24">
        <v>3863</v>
      </c>
      <c r="G2412" s="24"/>
      <c r="H2412" s="24"/>
      <c r="I2412" s="26" t="s">
        <v>1008</v>
      </c>
      <c r="J2412" s="26" t="s">
        <v>3169</v>
      </c>
      <c r="K2412" s="34" t="s">
        <v>3177</v>
      </c>
    </row>
    <row r="2413" spans="1:11" ht="15.75" thickBot="1" x14ac:dyDescent="0.3">
      <c r="A2413" s="32" t="s">
        <v>851</v>
      </c>
      <c r="B2413" s="24" t="s">
        <v>325</v>
      </c>
      <c r="C2413" s="26" t="s">
        <v>1007</v>
      </c>
      <c r="D2413" s="26">
        <v>2</v>
      </c>
      <c r="E2413" s="17" t="s">
        <v>3195</v>
      </c>
      <c r="F2413" s="24">
        <v>3866</v>
      </c>
      <c r="G2413" s="24"/>
      <c r="H2413" s="24"/>
      <c r="I2413" s="26" t="s">
        <v>1008</v>
      </c>
      <c r="J2413" s="26" t="s">
        <v>3169</v>
      </c>
      <c r="K2413" s="34" t="s">
        <v>3177</v>
      </c>
    </row>
    <row r="2414" spans="1:11" ht="15.75" thickBot="1" x14ac:dyDescent="0.3">
      <c r="A2414" s="32" t="s">
        <v>851</v>
      </c>
      <c r="B2414" s="24" t="s">
        <v>325</v>
      </c>
      <c r="C2414" s="26" t="s">
        <v>1007</v>
      </c>
      <c r="D2414" s="26">
        <v>2</v>
      </c>
      <c r="E2414" s="17" t="s">
        <v>3196</v>
      </c>
      <c r="F2414" s="24">
        <v>3916</v>
      </c>
      <c r="G2414" s="24"/>
      <c r="H2414" s="24"/>
      <c r="I2414" s="26" t="s">
        <v>1008</v>
      </c>
      <c r="J2414" s="26" t="s">
        <v>3169</v>
      </c>
      <c r="K2414" s="34" t="s">
        <v>3189</v>
      </c>
    </row>
    <row r="2415" spans="1:11" ht="15.75" thickBot="1" x14ac:dyDescent="0.3">
      <c r="A2415" s="32" t="s">
        <v>851</v>
      </c>
      <c r="B2415" s="24" t="s">
        <v>325</v>
      </c>
      <c r="C2415" s="26" t="s">
        <v>1007</v>
      </c>
      <c r="D2415" s="26">
        <v>2</v>
      </c>
      <c r="E2415" s="17" t="s">
        <v>3197</v>
      </c>
      <c r="F2415" s="24">
        <v>3794</v>
      </c>
      <c r="G2415" s="24"/>
      <c r="H2415" s="24"/>
      <c r="I2415" s="26" t="s">
        <v>1008</v>
      </c>
      <c r="J2415" s="26" t="s">
        <v>3169</v>
      </c>
      <c r="K2415" s="34" t="s">
        <v>3189</v>
      </c>
    </row>
    <row r="2416" spans="1:11" ht="15.75" thickBot="1" x14ac:dyDescent="0.3">
      <c r="A2416" s="32" t="s">
        <v>851</v>
      </c>
      <c r="B2416" s="24" t="s">
        <v>325</v>
      </c>
      <c r="C2416" s="26" t="s">
        <v>1007</v>
      </c>
      <c r="D2416" s="26">
        <v>2</v>
      </c>
      <c r="E2416" s="17" t="s">
        <v>2947</v>
      </c>
      <c r="F2416" s="24">
        <v>3893</v>
      </c>
      <c r="G2416" s="24"/>
      <c r="H2416" s="24"/>
      <c r="I2416" s="26" t="s">
        <v>1008</v>
      </c>
      <c r="J2416" s="26" t="s">
        <v>3169</v>
      </c>
      <c r="K2416" s="34" t="s">
        <v>3189</v>
      </c>
    </row>
    <row r="2417" spans="1:11" ht="15.75" thickBot="1" x14ac:dyDescent="0.3">
      <c r="A2417" s="32" t="s">
        <v>851</v>
      </c>
      <c r="B2417" s="24" t="s">
        <v>325</v>
      </c>
      <c r="C2417" s="26" t="s">
        <v>1007</v>
      </c>
      <c r="D2417" s="26">
        <v>2</v>
      </c>
      <c r="E2417" s="17" t="s">
        <v>3198</v>
      </c>
      <c r="F2417" s="24">
        <v>3887</v>
      </c>
      <c r="G2417" s="24"/>
      <c r="H2417" s="24"/>
      <c r="I2417" s="26" t="s">
        <v>1008</v>
      </c>
      <c r="J2417" s="26" t="s">
        <v>3169</v>
      </c>
      <c r="K2417" s="34" t="s">
        <v>3189</v>
      </c>
    </row>
    <row r="2418" spans="1:11" ht="15.75" thickBot="1" x14ac:dyDescent="0.3">
      <c r="A2418" s="32" t="s">
        <v>851</v>
      </c>
      <c r="B2418" s="24" t="s">
        <v>325</v>
      </c>
      <c r="C2418" s="26" t="s">
        <v>1007</v>
      </c>
      <c r="D2418" s="26">
        <v>2</v>
      </c>
      <c r="E2418" s="17" t="s">
        <v>1412</v>
      </c>
      <c r="F2418" s="24">
        <v>3888</v>
      </c>
      <c r="G2418" s="24"/>
      <c r="H2418" s="24"/>
      <c r="I2418" s="26" t="s">
        <v>1008</v>
      </c>
      <c r="J2418" s="26" t="s">
        <v>3169</v>
      </c>
      <c r="K2418" s="34" t="s">
        <v>3199</v>
      </c>
    </row>
    <row r="2419" spans="1:11" ht="15.75" thickBot="1" x14ac:dyDescent="0.3">
      <c r="A2419" s="32" t="s">
        <v>851</v>
      </c>
      <c r="B2419" s="24" t="s">
        <v>325</v>
      </c>
      <c r="C2419" s="26" t="s">
        <v>1007</v>
      </c>
      <c r="D2419" s="26">
        <v>2</v>
      </c>
      <c r="E2419" s="17" t="s">
        <v>3200</v>
      </c>
      <c r="F2419" s="24">
        <v>3905</v>
      </c>
      <c r="G2419" s="24"/>
      <c r="H2419" s="24"/>
      <c r="I2419" s="26" t="s">
        <v>1008</v>
      </c>
      <c r="J2419" s="26" t="s">
        <v>3169</v>
      </c>
      <c r="K2419" s="34" t="s">
        <v>3189</v>
      </c>
    </row>
    <row r="2420" spans="1:11" ht="15.75" thickBot="1" x14ac:dyDescent="0.3">
      <c r="A2420" s="32" t="s">
        <v>851</v>
      </c>
      <c r="B2420" s="24" t="s">
        <v>325</v>
      </c>
      <c r="C2420" s="26" t="s">
        <v>1007</v>
      </c>
      <c r="D2420" s="26">
        <v>2</v>
      </c>
      <c r="E2420" s="17" t="s">
        <v>2057</v>
      </c>
      <c r="F2420" s="24">
        <v>3842</v>
      </c>
      <c r="G2420" s="24"/>
      <c r="H2420" s="24"/>
      <c r="I2420" s="26" t="s">
        <v>1008</v>
      </c>
      <c r="J2420" s="26" t="s">
        <v>3169</v>
      </c>
      <c r="K2420" s="34" t="s">
        <v>3189</v>
      </c>
    </row>
    <row r="2421" spans="1:11" ht="15.75" thickBot="1" x14ac:dyDescent="0.3">
      <c r="A2421" s="32" t="s">
        <v>851</v>
      </c>
      <c r="B2421" s="24" t="s">
        <v>325</v>
      </c>
      <c r="C2421" s="26" t="s">
        <v>1007</v>
      </c>
      <c r="D2421" s="26">
        <v>2</v>
      </c>
      <c r="E2421" s="17" t="s">
        <v>3201</v>
      </c>
      <c r="F2421" s="24">
        <v>3891</v>
      </c>
      <c r="G2421" s="24"/>
      <c r="H2421" s="24"/>
      <c r="I2421" s="26" t="s">
        <v>1008</v>
      </c>
      <c r="J2421" s="26" t="s">
        <v>3169</v>
      </c>
      <c r="K2421" s="34" t="s">
        <v>3189</v>
      </c>
    </row>
    <row r="2422" spans="1:11" ht="15.75" thickBot="1" x14ac:dyDescent="0.3">
      <c r="A2422" s="32" t="s">
        <v>851</v>
      </c>
      <c r="B2422" s="24" t="s">
        <v>325</v>
      </c>
      <c r="C2422" s="26" t="s">
        <v>1007</v>
      </c>
      <c r="D2422" s="26">
        <v>2</v>
      </c>
      <c r="E2422" s="17" t="s">
        <v>3202</v>
      </c>
      <c r="F2422" s="24">
        <v>3805</v>
      </c>
      <c r="G2422" s="24"/>
      <c r="H2422" s="24"/>
      <c r="I2422" s="26" t="s">
        <v>1008</v>
      </c>
      <c r="J2422" s="26" t="s">
        <v>3169</v>
      </c>
      <c r="K2422" s="34" t="s">
        <v>3189</v>
      </c>
    </row>
    <row r="2423" spans="1:11" ht="15.75" thickBot="1" x14ac:dyDescent="0.3">
      <c r="A2423" s="32" t="s">
        <v>851</v>
      </c>
      <c r="B2423" s="24" t="s">
        <v>325</v>
      </c>
      <c r="C2423" s="26" t="s">
        <v>1007</v>
      </c>
      <c r="D2423" s="26">
        <v>3</v>
      </c>
      <c r="E2423" s="17" t="s">
        <v>2865</v>
      </c>
      <c r="F2423" s="24">
        <v>3821</v>
      </c>
      <c r="G2423" s="24"/>
      <c r="H2423" s="24"/>
      <c r="I2423" s="26" t="s">
        <v>1008</v>
      </c>
      <c r="J2423" s="26" t="s">
        <v>3169</v>
      </c>
      <c r="K2423" s="34" t="s">
        <v>3187</v>
      </c>
    </row>
    <row r="2424" spans="1:11" ht="15.75" thickBot="1" x14ac:dyDescent="0.3">
      <c r="A2424" s="32" t="s">
        <v>851</v>
      </c>
      <c r="B2424" s="24" t="s">
        <v>325</v>
      </c>
      <c r="C2424" s="26" t="s">
        <v>1007</v>
      </c>
      <c r="D2424" s="26">
        <v>3</v>
      </c>
      <c r="E2424" s="17" t="s">
        <v>3203</v>
      </c>
      <c r="F2424" s="24">
        <v>3872</v>
      </c>
      <c r="G2424" s="24"/>
      <c r="H2424" s="24"/>
      <c r="I2424" s="26" t="s">
        <v>1008</v>
      </c>
      <c r="J2424" s="26" t="s">
        <v>3169</v>
      </c>
      <c r="K2424" s="34" t="s">
        <v>3169</v>
      </c>
    </row>
    <row r="2425" spans="1:11" ht="15.75" thickBot="1" x14ac:dyDescent="0.3">
      <c r="A2425" s="32" t="s">
        <v>851</v>
      </c>
      <c r="B2425" s="24" t="s">
        <v>325</v>
      </c>
      <c r="C2425" s="26" t="s">
        <v>1007</v>
      </c>
      <c r="D2425" s="26">
        <v>3</v>
      </c>
      <c r="E2425" s="17" t="s">
        <v>2605</v>
      </c>
      <c r="F2425" s="24">
        <v>3847</v>
      </c>
      <c r="G2425" s="24"/>
      <c r="H2425" s="24"/>
      <c r="I2425" s="26" t="s">
        <v>1008</v>
      </c>
      <c r="J2425" s="26" t="s">
        <v>3169</v>
      </c>
      <c r="K2425" s="34" t="s">
        <v>3189</v>
      </c>
    </row>
    <row r="2426" spans="1:11" ht="15.75" thickBot="1" x14ac:dyDescent="0.3">
      <c r="A2426" s="32" t="s">
        <v>851</v>
      </c>
      <c r="B2426" s="24" t="s">
        <v>325</v>
      </c>
      <c r="C2426" s="26" t="s">
        <v>1007</v>
      </c>
      <c r="D2426" s="26">
        <v>3</v>
      </c>
      <c r="E2426" s="17" t="s">
        <v>3204</v>
      </c>
      <c r="F2426" s="24">
        <v>3889</v>
      </c>
      <c r="G2426" s="24"/>
      <c r="H2426" s="24"/>
      <c r="I2426" s="26" t="s">
        <v>1008</v>
      </c>
      <c r="J2426" s="26" t="s">
        <v>3169</v>
      </c>
      <c r="K2426" s="34" t="s">
        <v>3187</v>
      </c>
    </row>
    <row r="2427" spans="1:11" ht="15.75" thickBot="1" x14ac:dyDescent="0.3">
      <c r="A2427" s="32" t="s">
        <v>851</v>
      </c>
      <c r="B2427" s="24" t="s">
        <v>325</v>
      </c>
      <c r="C2427" s="26" t="s">
        <v>1007</v>
      </c>
      <c r="D2427" s="26">
        <v>3</v>
      </c>
      <c r="E2427" s="17" t="s">
        <v>3205</v>
      </c>
      <c r="F2427" s="24">
        <v>3855</v>
      </c>
      <c r="G2427" s="24"/>
      <c r="H2427" s="24"/>
      <c r="I2427" s="26" t="s">
        <v>1008</v>
      </c>
      <c r="J2427" s="26" t="s">
        <v>3169</v>
      </c>
      <c r="K2427" s="34" t="s">
        <v>3187</v>
      </c>
    </row>
    <row r="2428" spans="1:11" ht="15.75" thickBot="1" x14ac:dyDescent="0.3">
      <c r="A2428" s="32" t="s">
        <v>851</v>
      </c>
      <c r="B2428" s="24" t="s">
        <v>325</v>
      </c>
      <c r="C2428" s="26" t="s">
        <v>1007</v>
      </c>
      <c r="D2428" s="26">
        <v>3</v>
      </c>
      <c r="E2428" s="17" t="s">
        <v>1733</v>
      </c>
      <c r="F2428" s="24">
        <v>3924</v>
      </c>
      <c r="G2428" s="24"/>
      <c r="H2428" s="24"/>
      <c r="I2428" s="26" t="s">
        <v>1008</v>
      </c>
      <c r="J2428" s="26" t="s">
        <v>3169</v>
      </c>
      <c r="K2428" s="34" t="s">
        <v>3187</v>
      </c>
    </row>
    <row r="2429" spans="1:11" ht="15.75" thickBot="1" x14ac:dyDescent="0.3">
      <c r="A2429" s="32" t="s">
        <v>851</v>
      </c>
      <c r="B2429" s="24" t="s">
        <v>325</v>
      </c>
      <c r="C2429" s="26" t="s">
        <v>1007</v>
      </c>
      <c r="D2429" s="26">
        <v>3</v>
      </c>
      <c r="E2429" s="17" t="s">
        <v>2093</v>
      </c>
      <c r="F2429" s="24">
        <v>3862</v>
      </c>
      <c r="G2429" s="24"/>
      <c r="H2429" s="24"/>
      <c r="I2429" s="26" t="s">
        <v>1008</v>
      </c>
      <c r="J2429" s="26" t="s">
        <v>3169</v>
      </c>
      <c r="K2429" s="34" t="s">
        <v>3187</v>
      </c>
    </row>
    <row r="2430" spans="1:11" ht="15.75" thickBot="1" x14ac:dyDescent="0.3">
      <c r="A2430" s="32" t="s">
        <v>851</v>
      </c>
      <c r="B2430" s="24" t="s">
        <v>325</v>
      </c>
      <c r="C2430" s="26" t="s">
        <v>1007</v>
      </c>
      <c r="D2430" s="26">
        <v>3</v>
      </c>
      <c r="E2430" s="17" t="s">
        <v>2655</v>
      </c>
      <c r="F2430" s="24">
        <v>3867</v>
      </c>
      <c r="G2430" s="24"/>
      <c r="H2430" s="24"/>
      <c r="I2430" s="26" t="s">
        <v>1008</v>
      </c>
      <c r="J2430" s="26" t="s">
        <v>3169</v>
      </c>
      <c r="K2430" s="34" t="s">
        <v>3187</v>
      </c>
    </row>
    <row r="2431" spans="1:11" ht="15.75" thickBot="1" x14ac:dyDescent="0.3">
      <c r="A2431" s="32" t="s">
        <v>851</v>
      </c>
      <c r="B2431" s="24" t="s">
        <v>325</v>
      </c>
      <c r="C2431" s="26" t="s">
        <v>1007</v>
      </c>
      <c r="D2431" s="26">
        <v>3</v>
      </c>
      <c r="E2431" s="17" t="s">
        <v>3206</v>
      </c>
      <c r="F2431" s="24">
        <v>3874</v>
      </c>
      <c r="G2431" s="24"/>
      <c r="H2431" s="24"/>
      <c r="I2431" s="26" t="s">
        <v>1008</v>
      </c>
      <c r="J2431" s="26" t="s">
        <v>3169</v>
      </c>
      <c r="K2431" s="34" t="s">
        <v>3187</v>
      </c>
    </row>
    <row r="2432" spans="1:11" ht="15.75" thickBot="1" x14ac:dyDescent="0.3">
      <c r="A2432" s="32" t="s">
        <v>851</v>
      </c>
      <c r="B2432" s="24" t="s">
        <v>325</v>
      </c>
      <c r="C2432" s="26" t="s">
        <v>1007</v>
      </c>
      <c r="D2432" s="26">
        <v>3</v>
      </c>
      <c r="E2432" s="17" t="s">
        <v>3207</v>
      </c>
      <c r="F2432" s="24">
        <v>3896</v>
      </c>
      <c r="G2432" s="24"/>
      <c r="H2432" s="24"/>
      <c r="I2432" s="26" t="s">
        <v>1008</v>
      </c>
      <c r="J2432" s="26" t="s">
        <v>3169</v>
      </c>
      <c r="K2432" s="34" t="s">
        <v>3187</v>
      </c>
    </row>
    <row r="2433" spans="1:11" ht="15.75" thickBot="1" x14ac:dyDescent="0.3">
      <c r="A2433" s="32" t="s">
        <v>851</v>
      </c>
      <c r="B2433" s="24" t="s">
        <v>325</v>
      </c>
      <c r="C2433" s="26" t="s">
        <v>1007</v>
      </c>
      <c r="D2433" s="26">
        <v>3</v>
      </c>
      <c r="E2433" s="17" t="s">
        <v>3208</v>
      </c>
      <c r="F2433" s="24">
        <v>3914</v>
      </c>
      <c r="G2433" s="24"/>
      <c r="H2433" s="24"/>
      <c r="I2433" s="26" t="s">
        <v>1008</v>
      </c>
      <c r="J2433" s="26" t="s">
        <v>3169</v>
      </c>
      <c r="K2433" s="34" t="s">
        <v>3187</v>
      </c>
    </row>
    <row r="2434" spans="1:11" ht="15.75" thickBot="1" x14ac:dyDescent="0.3">
      <c r="A2434" s="32" t="s">
        <v>851</v>
      </c>
      <c r="B2434" s="24" t="s">
        <v>325</v>
      </c>
      <c r="C2434" s="26" t="s">
        <v>1007</v>
      </c>
      <c r="D2434" s="26">
        <v>3</v>
      </c>
      <c r="E2434" s="17" t="s">
        <v>3209</v>
      </c>
      <c r="F2434" s="24">
        <v>3820</v>
      </c>
      <c r="G2434" s="24"/>
      <c r="H2434" s="24"/>
      <c r="I2434" s="26" t="s">
        <v>1008</v>
      </c>
      <c r="J2434" s="26" t="s">
        <v>3169</v>
      </c>
      <c r="K2434" s="34" t="s">
        <v>3187</v>
      </c>
    </row>
    <row r="2435" spans="1:11" ht="15.75" thickBot="1" x14ac:dyDescent="0.3">
      <c r="A2435" s="32" t="s">
        <v>851</v>
      </c>
      <c r="B2435" s="24" t="s">
        <v>325</v>
      </c>
      <c r="C2435" s="26" t="s">
        <v>1007</v>
      </c>
      <c r="D2435" s="26">
        <v>3</v>
      </c>
      <c r="E2435" s="17" t="s">
        <v>3210</v>
      </c>
      <c r="F2435" s="24">
        <v>3895</v>
      </c>
      <c r="G2435" s="24"/>
      <c r="H2435" s="24"/>
      <c r="I2435" s="26" t="s">
        <v>1008</v>
      </c>
      <c r="J2435" s="26" t="s">
        <v>3169</v>
      </c>
      <c r="K2435" s="34" t="s">
        <v>3187</v>
      </c>
    </row>
    <row r="2436" spans="1:11" ht="15.75" thickBot="1" x14ac:dyDescent="0.3">
      <c r="A2436" s="32" t="s">
        <v>851</v>
      </c>
      <c r="B2436" s="24" t="s">
        <v>325</v>
      </c>
      <c r="C2436" s="26" t="s">
        <v>1007</v>
      </c>
      <c r="D2436" s="26">
        <v>3</v>
      </c>
      <c r="E2436" s="17" t="s">
        <v>2492</v>
      </c>
      <c r="F2436" s="24">
        <v>3913</v>
      </c>
      <c r="G2436" s="24"/>
      <c r="H2436" s="24"/>
      <c r="I2436" s="26" t="s">
        <v>1008</v>
      </c>
      <c r="J2436" s="26" t="s">
        <v>3169</v>
      </c>
      <c r="K2436" s="34" t="s">
        <v>3187</v>
      </c>
    </row>
    <row r="2437" spans="1:11" ht="15.75" thickBot="1" x14ac:dyDescent="0.3">
      <c r="A2437" s="32" t="s">
        <v>851</v>
      </c>
      <c r="B2437" s="24" t="s">
        <v>325</v>
      </c>
      <c r="C2437" s="26" t="s">
        <v>1007</v>
      </c>
      <c r="D2437" s="26">
        <v>3</v>
      </c>
      <c r="E2437" s="17" t="s">
        <v>2992</v>
      </c>
      <c r="F2437" s="24">
        <v>3899</v>
      </c>
      <c r="G2437" s="24"/>
      <c r="H2437" s="24"/>
      <c r="I2437" s="26" t="s">
        <v>1008</v>
      </c>
      <c r="J2437" s="26" t="s">
        <v>3169</v>
      </c>
      <c r="K2437" s="34" t="s">
        <v>3187</v>
      </c>
    </row>
    <row r="2438" spans="1:11" ht="15.75" thickBot="1" x14ac:dyDescent="0.3">
      <c r="A2438" s="32" t="s">
        <v>851</v>
      </c>
      <c r="B2438" s="24" t="s">
        <v>325</v>
      </c>
      <c r="C2438" s="26" t="s">
        <v>1007</v>
      </c>
      <c r="D2438" s="26">
        <v>3</v>
      </c>
      <c r="E2438" s="17" t="s">
        <v>2559</v>
      </c>
      <c r="F2438" s="24">
        <v>3900</v>
      </c>
      <c r="G2438" s="24"/>
      <c r="H2438" s="24"/>
      <c r="I2438" s="26" t="s">
        <v>1008</v>
      </c>
      <c r="J2438" s="26" t="s">
        <v>3169</v>
      </c>
      <c r="K2438" s="34" t="s">
        <v>3174</v>
      </c>
    </row>
    <row r="2439" spans="1:11" ht="15.75" thickBot="1" x14ac:dyDescent="0.3">
      <c r="A2439" s="32" t="s">
        <v>851</v>
      </c>
      <c r="B2439" s="24" t="s">
        <v>325</v>
      </c>
      <c r="C2439" s="26" t="s">
        <v>1007</v>
      </c>
      <c r="D2439" s="26">
        <v>3</v>
      </c>
      <c r="E2439" s="17" t="s">
        <v>1884</v>
      </c>
      <c r="F2439" s="24">
        <v>3907</v>
      </c>
      <c r="G2439" s="24"/>
      <c r="H2439" s="24"/>
      <c r="I2439" s="26" t="s">
        <v>1008</v>
      </c>
      <c r="J2439" s="26" t="s">
        <v>3169</v>
      </c>
      <c r="K2439" s="34" t="s">
        <v>3187</v>
      </c>
    </row>
    <row r="2440" spans="1:11" ht="15.75" thickBot="1" x14ac:dyDescent="0.3">
      <c r="A2440" s="32" t="s">
        <v>851</v>
      </c>
      <c r="B2440" s="24" t="s">
        <v>325</v>
      </c>
      <c r="C2440" s="26" t="s">
        <v>1007</v>
      </c>
      <c r="D2440" s="26">
        <v>3</v>
      </c>
      <c r="E2440" s="17" t="s">
        <v>983</v>
      </c>
      <c r="F2440" s="24">
        <v>3910</v>
      </c>
      <c r="G2440" s="24"/>
      <c r="H2440" s="24"/>
      <c r="I2440" s="26" t="s">
        <v>1008</v>
      </c>
      <c r="J2440" s="26" t="s">
        <v>3169</v>
      </c>
      <c r="K2440" s="34" t="s">
        <v>3187</v>
      </c>
    </row>
    <row r="2441" spans="1:11" ht="15.75" thickBot="1" x14ac:dyDescent="0.3">
      <c r="A2441" s="32" t="s">
        <v>851</v>
      </c>
      <c r="B2441" s="24" t="s">
        <v>325</v>
      </c>
      <c r="C2441" s="26" t="s">
        <v>1007</v>
      </c>
      <c r="D2441" s="26">
        <v>4</v>
      </c>
      <c r="E2441" s="17" t="s">
        <v>960</v>
      </c>
      <c r="F2441" s="24">
        <v>3850</v>
      </c>
      <c r="G2441" s="24"/>
      <c r="H2441" s="24"/>
      <c r="I2441" s="26" t="s">
        <v>1008</v>
      </c>
      <c r="J2441" s="26" t="s">
        <v>3169</v>
      </c>
      <c r="K2441" s="34" t="s">
        <v>3177</v>
      </c>
    </row>
    <row r="2442" spans="1:11" ht="15.75" thickBot="1" x14ac:dyDescent="0.3">
      <c r="A2442" s="32" t="s">
        <v>851</v>
      </c>
      <c r="B2442" s="24" t="s">
        <v>325</v>
      </c>
      <c r="C2442" s="26" t="s">
        <v>1007</v>
      </c>
      <c r="D2442" s="26">
        <v>4</v>
      </c>
      <c r="E2442" s="17" t="s">
        <v>3211</v>
      </c>
      <c r="F2442" s="24">
        <v>3869</v>
      </c>
      <c r="G2442" s="24"/>
      <c r="H2442" s="24"/>
      <c r="I2442" s="26" t="s">
        <v>1008</v>
      </c>
      <c r="J2442" s="26" t="s">
        <v>3169</v>
      </c>
      <c r="K2442" s="34" t="s">
        <v>3177</v>
      </c>
    </row>
    <row r="2443" spans="1:11" ht="15.75" thickBot="1" x14ac:dyDescent="0.3">
      <c r="A2443" s="32" t="s">
        <v>851</v>
      </c>
      <c r="B2443" s="24" t="s">
        <v>325</v>
      </c>
      <c r="C2443" s="26" t="s">
        <v>1007</v>
      </c>
      <c r="D2443" s="26">
        <v>4</v>
      </c>
      <c r="E2443" s="17" t="s">
        <v>3014</v>
      </c>
      <c r="F2443" s="24">
        <v>3844</v>
      </c>
      <c r="G2443" s="24"/>
      <c r="H2443" s="24"/>
      <c r="I2443" s="26" t="s">
        <v>1008</v>
      </c>
      <c r="J2443" s="26" t="s">
        <v>3169</v>
      </c>
      <c r="K2443" s="34" t="s">
        <v>3169</v>
      </c>
    </row>
    <row r="2444" spans="1:11" ht="15.75" thickBot="1" x14ac:dyDescent="0.3">
      <c r="A2444" s="32" t="s">
        <v>851</v>
      </c>
      <c r="B2444" s="24" t="s">
        <v>325</v>
      </c>
      <c r="C2444" s="26" t="s">
        <v>1007</v>
      </c>
      <c r="D2444" s="26">
        <v>4</v>
      </c>
      <c r="E2444" s="17" t="s">
        <v>1969</v>
      </c>
      <c r="F2444" s="24">
        <v>3909</v>
      </c>
      <c r="G2444" s="24"/>
      <c r="H2444" s="24"/>
      <c r="I2444" s="26" t="s">
        <v>1008</v>
      </c>
      <c r="J2444" s="26" t="s">
        <v>3169</v>
      </c>
      <c r="K2444" s="34" t="s">
        <v>3199</v>
      </c>
    </row>
    <row r="2445" spans="1:11" ht="15.75" thickBot="1" x14ac:dyDescent="0.3">
      <c r="A2445" s="32" t="s">
        <v>851</v>
      </c>
      <c r="B2445" s="24" t="s">
        <v>325</v>
      </c>
      <c r="C2445" s="26" t="s">
        <v>1007</v>
      </c>
      <c r="D2445" s="26">
        <v>4</v>
      </c>
      <c r="E2445" s="17" t="s">
        <v>1971</v>
      </c>
      <c r="F2445" s="24">
        <v>5047</v>
      </c>
      <c r="G2445" s="24"/>
      <c r="H2445" s="24"/>
      <c r="I2445" s="26" t="s">
        <v>1008</v>
      </c>
      <c r="J2445" s="26" t="s">
        <v>3169</v>
      </c>
      <c r="K2445" s="34" t="s">
        <v>3199</v>
      </c>
    </row>
    <row r="2446" spans="1:11" ht="15.75" thickBot="1" x14ac:dyDescent="0.3">
      <c r="A2446" s="32" t="s">
        <v>851</v>
      </c>
      <c r="B2446" s="24" t="s">
        <v>325</v>
      </c>
      <c r="C2446" s="26" t="s">
        <v>1007</v>
      </c>
      <c r="D2446" s="26">
        <v>4</v>
      </c>
      <c r="E2446" s="17" t="s">
        <v>3212</v>
      </c>
      <c r="F2446" s="24">
        <v>3832</v>
      </c>
      <c r="G2446" s="24"/>
      <c r="H2446" s="24"/>
      <c r="I2446" s="26" t="s">
        <v>1008</v>
      </c>
      <c r="J2446" s="26" t="s">
        <v>3169</v>
      </c>
      <c r="K2446" s="34" t="s">
        <v>3169</v>
      </c>
    </row>
    <row r="2447" spans="1:11" ht="15.75" thickBot="1" x14ac:dyDescent="0.3">
      <c r="A2447" s="32" t="s">
        <v>851</v>
      </c>
      <c r="B2447" s="24" t="s">
        <v>325</v>
      </c>
      <c r="C2447" s="26" t="s">
        <v>1007</v>
      </c>
      <c r="D2447" s="26">
        <v>4</v>
      </c>
      <c r="E2447" s="17" t="s">
        <v>2255</v>
      </c>
      <c r="F2447" s="24">
        <v>3848</v>
      </c>
      <c r="G2447" s="24"/>
      <c r="H2447" s="24"/>
      <c r="I2447" s="26" t="s">
        <v>1008</v>
      </c>
      <c r="J2447" s="26" t="s">
        <v>3169</v>
      </c>
      <c r="K2447" s="34" t="s">
        <v>3177</v>
      </c>
    </row>
    <row r="2448" spans="1:11" ht="15.75" thickBot="1" x14ac:dyDescent="0.3">
      <c r="A2448" s="32" t="s">
        <v>851</v>
      </c>
      <c r="B2448" s="24" t="s">
        <v>325</v>
      </c>
      <c r="C2448" s="26" t="s">
        <v>1007</v>
      </c>
      <c r="D2448" s="26">
        <v>4</v>
      </c>
      <c r="E2448" s="17" t="s">
        <v>3213</v>
      </c>
      <c r="F2448" s="24">
        <v>3849</v>
      </c>
      <c r="G2448" s="24"/>
      <c r="H2448" s="24"/>
      <c r="I2448" s="26" t="s">
        <v>1008</v>
      </c>
      <c r="J2448" s="26" t="s">
        <v>3169</v>
      </c>
      <c r="K2448" s="34" t="s">
        <v>3199</v>
      </c>
    </row>
    <row r="2449" spans="1:11" ht="15.75" thickBot="1" x14ac:dyDescent="0.3">
      <c r="A2449" s="32" t="s">
        <v>851</v>
      </c>
      <c r="B2449" s="24" t="s">
        <v>325</v>
      </c>
      <c r="C2449" s="26" t="s">
        <v>1007</v>
      </c>
      <c r="D2449" s="26">
        <v>4</v>
      </c>
      <c r="E2449" s="17" t="s">
        <v>3214</v>
      </c>
      <c r="F2449" s="24">
        <v>3799</v>
      </c>
      <c r="G2449" s="24"/>
      <c r="H2449" s="24"/>
      <c r="I2449" s="26" t="s">
        <v>1008</v>
      </c>
      <c r="J2449" s="26" t="s">
        <v>3169</v>
      </c>
      <c r="K2449" s="34" t="s">
        <v>3199</v>
      </c>
    </row>
    <row r="2450" spans="1:11" ht="15.75" thickBot="1" x14ac:dyDescent="0.3">
      <c r="A2450" s="32" t="s">
        <v>851</v>
      </c>
      <c r="B2450" s="24" t="s">
        <v>325</v>
      </c>
      <c r="C2450" s="26" t="s">
        <v>1007</v>
      </c>
      <c r="D2450" s="26">
        <v>4</v>
      </c>
      <c r="E2450" s="17" t="s">
        <v>3215</v>
      </c>
      <c r="F2450" s="24">
        <v>3865</v>
      </c>
      <c r="G2450" s="24"/>
      <c r="H2450" s="24"/>
      <c r="I2450" s="26" t="s">
        <v>1008</v>
      </c>
      <c r="J2450" s="26" t="s">
        <v>3169</v>
      </c>
      <c r="K2450" s="34" t="s">
        <v>3199</v>
      </c>
    </row>
    <row r="2451" spans="1:11" ht="15.75" thickBot="1" x14ac:dyDescent="0.3">
      <c r="A2451" s="32" t="s">
        <v>851</v>
      </c>
      <c r="B2451" s="24" t="s">
        <v>325</v>
      </c>
      <c r="C2451" s="26" t="s">
        <v>1007</v>
      </c>
      <c r="D2451" s="26">
        <v>4</v>
      </c>
      <c r="E2451" s="17" t="s">
        <v>3216</v>
      </c>
      <c r="F2451" s="24">
        <v>3812</v>
      </c>
      <c r="G2451" s="24"/>
      <c r="H2451" s="24"/>
      <c r="I2451" s="26" t="s">
        <v>1008</v>
      </c>
      <c r="J2451" s="26" t="s">
        <v>3169</v>
      </c>
      <c r="K2451" s="34" t="s">
        <v>3199</v>
      </c>
    </row>
    <row r="2452" spans="1:11" ht="15.75" thickBot="1" x14ac:dyDescent="0.3">
      <c r="A2452" s="32" t="s">
        <v>851</v>
      </c>
      <c r="B2452" s="24" t="s">
        <v>325</v>
      </c>
      <c r="C2452" s="26" t="s">
        <v>1007</v>
      </c>
      <c r="D2452" s="26">
        <v>4</v>
      </c>
      <c r="E2452" s="17" t="s">
        <v>3217</v>
      </c>
      <c r="F2452" s="24">
        <v>3917</v>
      </c>
      <c r="G2452" s="24"/>
      <c r="H2452" s="24"/>
      <c r="I2452" s="26" t="s">
        <v>1008</v>
      </c>
      <c r="J2452" s="26" t="s">
        <v>3169</v>
      </c>
      <c r="K2452" s="34" t="s">
        <v>3169</v>
      </c>
    </row>
    <row r="2453" spans="1:11" ht="15.75" thickBot="1" x14ac:dyDescent="0.3">
      <c r="A2453" s="32" t="s">
        <v>851</v>
      </c>
      <c r="B2453" s="24" t="s">
        <v>325</v>
      </c>
      <c r="C2453" s="26" t="s">
        <v>1007</v>
      </c>
      <c r="D2453" s="26">
        <v>4</v>
      </c>
      <c r="E2453" s="17" t="s">
        <v>2135</v>
      </c>
      <c r="F2453" s="24">
        <v>3870</v>
      </c>
      <c r="G2453" s="24"/>
      <c r="H2453" s="24"/>
      <c r="I2453" s="26" t="s">
        <v>1008</v>
      </c>
      <c r="J2453" s="26" t="s">
        <v>3169</v>
      </c>
      <c r="K2453" s="34" t="s">
        <v>3177</v>
      </c>
    </row>
    <row r="2454" spans="1:11" ht="15.75" thickBot="1" x14ac:dyDescent="0.3">
      <c r="A2454" s="32" t="s">
        <v>851</v>
      </c>
      <c r="B2454" s="24" t="s">
        <v>325</v>
      </c>
      <c r="C2454" s="26" t="s">
        <v>1007</v>
      </c>
      <c r="D2454" s="26">
        <v>4</v>
      </c>
      <c r="E2454" s="17" t="s">
        <v>3218</v>
      </c>
      <c r="F2454" s="24">
        <v>3880</v>
      </c>
      <c r="G2454" s="24"/>
      <c r="H2454" s="24"/>
      <c r="I2454" s="26" t="s">
        <v>1008</v>
      </c>
      <c r="J2454" s="26" t="s">
        <v>3169</v>
      </c>
      <c r="K2454" s="34" t="s">
        <v>3199</v>
      </c>
    </row>
    <row r="2455" spans="1:11" ht="15.75" thickBot="1" x14ac:dyDescent="0.3">
      <c r="A2455" s="32" t="s">
        <v>851</v>
      </c>
      <c r="B2455" s="24" t="s">
        <v>325</v>
      </c>
      <c r="C2455" s="26" t="s">
        <v>1007</v>
      </c>
      <c r="D2455" s="26">
        <v>4</v>
      </c>
      <c r="E2455" s="17" t="s">
        <v>1743</v>
      </c>
      <c r="F2455" s="24">
        <v>2630</v>
      </c>
      <c r="G2455" s="24"/>
      <c r="H2455" s="24"/>
      <c r="I2455" s="26" t="s">
        <v>1002</v>
      </c>
      <c r="J2455" s="26" t="s">
        <v>2743</v>
      </c>
      <c r="K2455" s="34" t="s">
        <v>3219</v>
      </c>
    </row>
    <row r="2456" spans="1:11" ht="15.75" thickBot="1" x14ac:dyDescent="0.3">
      <c r="A2456" s="32" t="s">
        <v>851</v>
      </c>
      <c r="B2456" s="24" t="s">
        <v>325</v>
      </c>
      <c r="C2456" s="26" t="s">
        <v>1007</v>
      </c>
      <c r="D2456" s="26">
        <v>4</v>
      </c>
      <c r="E2456" s="17" t="s">
        <v>3220</v>
      </c>
      <c r="F2456" s="24">
        <v>5048</v>
      </c>
      <c r="G2456" s="24"/>
      <c r="H2456" s="24"/>
      <c r="I2456" s="26" t="s">
        <v>1002</v>
      </c>
      <c r="J2456" s="26" t="s">
        <v>2743</v>
      </c>
      <c r="K2456" s="34" t="s">
        <v>3219</v>
      </c>
    </row>
    <row r="2457" spans="1:11" ht="15.75" thickBot="1" x14ac:dyDescent="0.3">
      <c r="A2457" s="32" t="s">
        <v>851</v>
      </c>
      <c r="B2457" s="24" t="s">
        <v>325</v>
      </c>
      <c r="C2457" s="26" t="s">
        <v>1007</v>
      </c>
      <c r="D2457" s="26">
        <v>4</v>
      </c>
      <c r="E2457" s="17" t="s">
        <v>3221</v>
      </c>
      <c r="F2457" s="24">
        <v>3897</v>
      </c>
      <c r="G2457" s="24"/>
      <c r="H2457" s="24"/>
      <c r="I2457" s="26" t="s">
        <v>1008</v>
      </c>
      <c r="J2457" s="26" t="s">
        <v>3169</v>
      </c>
      <c r="K2457" s="34" t="s">
        <v>3199</v>
      </c>
    </row>
    <row r="2458" spans="1:11" ht="15.75" thickBot="1" x14ac:dyDescent="0.3">
      <c r="A2458" s="32" t="s">
        <v>851</v>
      </c>
      <c r="B2458" s="24" t="s">
        <v>325</v>
      </c>
      <c r="C2458" s="26" t="s">
        <v>1007</v>
      </c>
      <c r="D2458" s="26">
        <v>4</v>
      </c>
      <c r="E2458" s="17" t="s">
        <v>1414</v>
      </c>
      <c r="F2458" s="24">
        <v>3903</v>
      </c>
      <c r="G2458" s="24"/>
      <c r="H2458" s="24"/>
      <c r="I2458" s="26" t="s">
        <v>1008</v>
      </c>
      <c r="J2458" s="26" t="s">
        <v>3169</v>
      </c>
      <c r="K2458" s="34" t="s">
        <v>3199</v>
      </c>
    </row>
    <row r="2459" spans="1:11" ht="15.75" thickBot="1" x14ac:dyDescent="0.3">
      <c r="A2459" s="32" t="s">
        <v>851</v>
      </c>
      <c r="B2459" s="24" t="s">
        <v>325</v>
      </c>
      <c r="C2459" s="26" t="s">
        <v>1007</v>
      </c>
      <c r="D2459" s="26">
        <v>4</v>
      </c>
      <c r="E2459" s="17" t="s">
        <v>2215</v>
      </c>
      <c r="F2459" s="24">
        <v>3828</v>
      </c>
      <c r="G2459" s="24"/>
      <c r="H2459" s="24"/>
      <c r="I2459" s="26" t="s">
        <v>1008</v>
      </c>
      <c r="J2459" s="26" t="s">
        <v>3169</v>
      </c>
      <c r="K2459" s="34" t="s">
        <v>3177</v>
      </c>
    </row>
    <row r="2460" spans="1:11" ht="15.75" thickBot="1" x14ac:dyDescent="0.3">
      <c r="A2460" s="32" t="s">
        <v>851</v>
      </c>
      <c r="B2460" s="24" t="s">
        <v>325</v>
      </c>
      <c r="C2460" s="26" t="s">
        <v>1007</v>
      </c>
      <c r="D2460" s="26">
        <v>4</v>
      </c>
      <c r="E2460" s="17" t="s">
        <v>3094</v>
      </c>
      <c r="F2460" s="24">
        <v>3912</v>
      </c>
      <c r="G2460" s="24"/>
      <c r="H2460" s="24"/>
      <c r="I2460" s="26" t="s">
        <v>1008</v>
      </c>
      <c r="J2460" s="26" t="s">
        <v>3169</v>
      </c>
      <c r="K2460" s="34" t="s">
        <v>3199</v>
      </c>
    </row>
    <row r="2461" spans="1:11" ht="15.75" thickBot="1" x14ac:dyDescent="0.3">
      <c r="A2461" s="32" t="s">
        <v>851</v>
      </c>
      <c r="B2461" s="24" t="s">
        <v>325</v>
      </c>
      <c r="C2461" s="26" t="s">
        <v>1007</v>
      </c>
      <c r="D2461" s="26">
        <v>5</v>
      </c>
      <c r="E2461" s="17" t="s">
        <v>3222</v>
      </c>
      <c r="F2461" s="24">
        <v>1433</v>
      </c>
      <c r="G2461" s="24"/>
      <c r="H2461" s="24"/>
      <c r="I2461" s="26" t="s">
        <v>1008</v>
      </c>
      <c r="J2461" s="26" t="s">
        <v>1009</v>
      </c>
      <c r="K2461" s="34" t="s">
        <v>3223</v>
      </c>
    </row>
    <row r="2462" spans="1:11" ht="15.75" thickBot="1" x14ac:dyDescent="0.3">
      <c r="A2462" s="32" t="s">
        <v>851</v>
      </c>
      <c r="B2462" s="24" t="s">
        <v>325</v>
      </c>
      <c r="C2462" s="26" t="s">
        <v>1007</v>
      </c>
      <c r="D2462" s="26">
        <v>5</v>
      </c>
      <c r="E2462" s="17" t="s">
        <v>3224</v>
      </c>
      <c r="F2462" s="24">
        <v>1446</v>
      </c>
      <c r="G2462" s="24"/>
      <c r="H2462" s="24"/>
      <c r="I2462" s="26" t="s">
        <v>1008</v>
      </c>
      <c r="J2462" s="26" t="s">
        <v>1009</v>
      </c>
      <c r="K2462" s="34" t="s">
        <v>1010</v>
      </c>
    </row>
    <row r="2463" spans="1:11" ht="15.75" thickBot="1" x14ac:dyDescent="0.3">
      <c r="A2463" s="32" t="s">
        <v>851</v>
      </c>
      <c r="B2463" s="24" t="s">
        <v>325</v>
      </c>
      <c r="C2463" s="26" t="s">
        <v>1007</v>
      </c>
      <c r="D2463" s="26">
        <v>5</v>
      </c>
      <c r="E2463" s="17" t="s">
        <v>3225</v>
      </c>
      <c r="F2463" s="24">
        <v>1451</v>
      </c>
      <c r="G2463" s="24"/>
      <c r="H2463" s="24"/>
      <c r="I2463" s="26" t="s">
        <v>1008</v>
      </c>
      <c r="J2463" s="26" t="s">
        <v>3226</v>
      </c>
      <c r="K2463" s="34" t="s">
        <v>3227</v>
      </c>
    </row>
    <row r="2464" spans="1:11" ht="15.75" thickBot="1" x14ac:dyDescent="0.3">
      <c r="A2464" s="32" t="s">
        <v>851</v>
      </c>
      <c r="B2464" s="24" t="s">
        <v>325</v>
      </c>
      <c r="C2464" s="26" t="s">
        <v>1007</v>
      </c>
      <c r="D2464" s="26">
        <v>5</v>
      </c>
      <c r="E2464" s="17" t="s">
        <v>3228</v>
      </c>
      <c r="F2464" s="24">
        <v>4957</v>
      </c>
      <c r="G2464" s="24"/>
      <c r="H2464" s="24"/>
      <c r="I2464" s="26" t="s">
        <v>1008</v>
      </c>
      <c r="J2464" s="26" t="s">
        <v>1009</v>
      </c>
      <c r="K2464" s="34" t="s">
        <v>1010</v>
      </c>
    </row>
    <row r="2465" spans="1:11" ht="15.75" thickBot="1" x14ac:dyDescent="0.3">
      <c r="A2465" s="32" t="s">
        <v>851</v>
      </c>
      <c r="B2465" s="24" t="s">
        <v>325</v>
      </c>
      <c r="C2465" s="26" t="s">
        <v>1007</v>
      </c>
      <c r="D2465" s="26">
        <v>5</v>
      </c>
      <c r="E2465" s="17" t="s">
        <v>3229</v>
      </c>
      <c r="F2465" s="24">
        <v>1447</v>
      </c>
      <c r="G2465" s="24"/>
      <c r="H2465" s="24"/>
      <c r="I2465" s="26" t="s">
        <v>1008</v>
      </c>
      <c r="J2465" s="26" t="s">
        <v>2979</v>
      </c>
      <c r="K2465" s="34" t="s">
        <v>3230</v>
      </c>
    </row>
    <row r="2466" spans="1:11" ht="15.75" thickBot="1" x14ac:dyDescent="0.3">
      <c r="A2466" s="32" t="s">
        <v>851</v>
      </c>
      <c r="B2466" s="24" t="s">
        <v>325</v>
      </c>
      <c r="C2466" s="26" t="s">
        <v>1007</v>
      </c>
      <c r="D2466" s="26">
        <v>5</v>
      </c>
      <c r="E2466" s="17" t="s">
        <v>3231</v>
      </c>
      <c r="F2466" s="24">
        <v>1443</v>
      </c>
      <c r="G2466" s="24"/>
      <c r="H2466" s="24"/>
      <c r="I2466" s="26" t="s">
        <v>1008</v>
      </c>
      <c r="J2466" s="26" t="s">
        <v>1009</v>
      </c>
      <c r="K2466" s="34" t="s">
        <v>1010</v>
      </c>
    </row>
    <row r="2467" spans="1:11" ht="15.75" thickBot="1" x14ac:dyDescent="0.3">
      <c r="A2467" s="32" t="s">
        <v>851</v>
      </c>
      <c r="B2467" s="24" t="s">
        <v>325</v>
      </c>
      <c r="C2467" s="26" t="s">
        <v>1007</v>
      </c>
      <c r="D2467" s="26">
        <v>5</v>
      </c>
      <c r="E2467" s="17" t="s">
        <v>2521</v>
      </c>
      <c r="F2467" s="24">
        <v>1509</v>
      </c>
      <c r="G2467" s="24"/>
      <c r="H2467" s="24"/>
      <c r="I2467" s="26" t="s">
        <v>1008</v>
      </c>
      <c r="J2467" s="26" t="s">
        <v>1009</v>
      </c>
      <c r="K2467" s="34" t="s">
        <v>1010</v>
      </c>
    </row>
    <row r="2468" spans="1:11" ht="15.75" thickBot="1" x14ac:dyDescent="0.3">
      <c r="A2468" s="32" t="s">
        <v>851</v>
      </c>
      <c r="B2468" s="24" t="s">
        <v>325</v>
      </c>
      <c r="C2468" s="26" t="s">
        <v>1007</v>
      </c>
      <c r="D2468" s="26">
        <v>5</v>
      </c>
      <c r="E2468" s="17" t="s">
        <v>1403</v>
      </c>
      <c r="F2468" s="24">
        <v>1525</v>
      </c>
      <c r="G2468" s="24"/>
      <c r="H2468" s="24"/>
      <c r="I2468" s="26" t="s">
        <v>1008</v>
      </c>
      <c r="J2468" s="26" t="s">
        <v>1009</v>
      </c>
      <c r="K2468" s="34" t="s">
        <v>1010</v>
      </c>
    </row>
    <row r="2469" spans="1:11" ht="15.75" thickBot="1" x14ac:dyDescent="0.3">
      <c r="A2469" s="32" t="s">
        <v>851</v>
      </c>
      <c r="B2469" s="24" t="s">
        <v>325</v>
      </c>
      <c r="C2469" s="26" t="s">
        <v>1007</v>
      </c>
      <c r="D2469" s="26">
        <v>5</v>
      </c>
      <c r="E2469" s="17" t="s">
        <v>3232</v>
      </c>
      <c r="F2469" s="24">
        <v>1685</v>
      </c>
      <c r="G2469" s="24"/>
      <c r="H2469" s="24"/>
      <c r="I2469" s="26" t="s">
        <v>1008</v>
      </c>
      <c r="J2469" s="26" t="s">
        <v>3226</v>
      </c>
      <c r="K2469" s="34" t="s">
        <v>3227</v>
      </c>
    </row>
    <row r="2470" spans="1:11" ht="15.75" thickBot="1" x14ac:dyDescent="0.3">
      <c r="A2470" s="32" t="s">
        <v>851</v>
      </c>
      <c r="B2470" s="24" t="s">
        <v>325</v>
      </c>
      <c r="C2470" s="26" t="s">
        <v>1007</v>
      </c>
      <c r="D2470" s="26">
        <v>5</v>
      </c>
      <c r="E2470" s="17" t="s">
        <v>3233</v>
      </c>
      <c r="F2470" s="24">
        <v>1543</v>
      </c>
      <c r="G2470" s="24"/>
      <c r="H2470" s="24"/>
      <c r="I2470" s="26" t="s">
        <v>1008</v>
      </c>
      <c r="J2470" s="26" t="s">
        <v>1009</v>
      </c>
      <c r="K2470" s="34" t="s">
        <v>3223</v>
      </c>
    </row>
    <row r="2471" spans="1:11" ht="15.75" thickBot="1" x14ac:dyDescent="0.3">
      <c r="A2471" s="32" t="s">
        <v>851</v>
      </c>
      <c r="B2471" s="24" t="s">
        <v>325</v>
      </c>
      <c r="C2471" s="26" t="s">
        <v>1007</v>
      </c>
      <c r="D2471" s="26">
        <v>5</v>
      </c>
      <c r="E2471" s="17" t="s">
        <v>3234</v>
      </c>
      <c r="F2471" s="24">
        <v>1477</v>
      </c>
      <c r="G2471" s="24"/>
      <c r="H2471" s="24"/>
      <c r="I2471" s="26" t="s">
        <v>1008</v>
      </c>
      <c r="J2471" s="26" t="s">
        <v>1009</v>
      </c>
      <c r="K2471" s="34" t="s">
        <v>1010</v>
      </c>
    </row>
    <row r="2472" spans="1:11" ht="15.75" thickBot="1" x14ac:dyDescent="0.3">
      <c r="A2472" s="32" t="s">
        <v>851</v>
      </c>
      <c r="B2472" s="24" t="s">
        <v>325</v>
      </c>
      <c r="C2472" s="26" t="s">
        <v>1007</v>
      </c>
      <c r="D2472" s="26">
        <v>5</v>
      </c>
      <c r="E2472" s="17" t="s">
        <v>1959</v>
      </c>
      <c r="F2472" s="24">
        <v>5319</v>
      </c>
      <c r="G2472" s="24"/>
      <c r="H2472" s="24"/>
      <c r="I2472" s="26" t="s">
        <v>1008</v>
      </c>
      <c r="J2472" s="26" t="s">
        <v>1009</v>
      </c>
      <c r="K2472" s="34" t="s">
        <v>1010</v>
      </c>
    </row>
    <row r="2473" spans="1:11" ht="15.75" thickBot="1" x14ac:dyDescent="0.3">
      <c r="A2473" s="32" t="s">
        <v>851</v>
      </c>
      <c r="B2473" s="24" t="s">
        <v>325</v>
      </c>
      <c r="C2473" s="26" t="s">
        <v>1007</v>
      </c>
      <c r="D2473" s="26">
        <v>5</v>
      </c>
      <c r="E2473" s="17" t="s">
        <v>1426</v>
      </c>
      <c r="F2473" s="24">
        <v>4901</v>
      </c>
      <c r="G2473" s="24"/>
      <c r="H2473" s="24"/>
      <c r="I2473" s="26" t="s">
        <v>1008</v>
      </c>
      <c r="J2473" s="26" t="s">
        <v>1009</v>
      </c>
      <c r="K2473" s="34" t="s">
        <v>1010</v>
      </c>
    </row>
    <row r="2474" spans="1:11" ht="15.75" thickBot="1" x14ac:dyDescent="0.3">
      <c r="A2474" s="32" t="s">
        <v>851</v>
      </c>
      <c r="B2474" s="24" t="s">
        <v>325</v>
      </c>
      <c r="C2474" s="26" t="s">
        <v>1007</v>
      </c>
      <c r="D2474" s="26">
        <v>5</v>
      </c>
      <c r="E2474" s="17" t="s">
        <v>3235</v>
      </c>
      <c r="F2474" s="24">
        <v>1454</v>
      </c>
      <c r="G2474" s="24"/>
      <c r="H2474" s="24"/>
      <c r="I2474" s="26" t="s">
        <v>1008</v>
      </c>
      <c r="J2474" s="26" t="s">
        <v>3226</v>
      </c>
      <c r="K2474" s="34" t="s">
        <v>3227</v>
      </c>
    </row>
    <row r="2475" spans="1:11" ht="15.75" thickBot="1" x14ac:dyDescent="0.3">
      <c r="A2475" s="32" t="s">
        <v>851</v>
      </c>
      <c r="B2475" s="24" t="s">
        <v>325</v>
      </c>
      <c r="C2475" s="26" t="s">
        <v>1007</v>
      </c>
      <c r="D2475" s="26">
        <v>5</v>
      </c>
      <c r="E2475" s="17" t="s">
        <v>3236</v>
      </c>
      <c r="F2475" s="24">
        <v>1622</v>
      </c>
      <c r="G2475" s="24"/>
      <c r="H2475" s="24"/>
      <c r="I2475" s="26" t="s">
        <v>1008</v>
      </c>
      <c r="J2475" s="26" t="s">
        <v>1009</v>
      </c>
      <c r="K2475" s="34" t="s">
        <v>1010</v>
      </c>
    </row>
    <row r="2476" spans="1:11" ht="15.75" thickBot="1" x14ac:dyDescent="0.3">
      <c r="A2476" s="32" t="s">
        <v>851</v>
      </c>
      <c r="B2476" s="24" t="s">
        <v>325</v>
      </c>
      <c r="C2476" s="26" t="s">
        <v>1007</v>
      </c>
      <c r="D2476" s="26">
        <v>5</v>
      </c>
      <c r="E2476" s="17" t="s">
        <v>974</v>
      </c>
      <c r="F2476" s="24">
        <v>1595</v>
      </c>
      <c r="G2476" s="24"/>
      <c r="H2476" s="24"/>
      <c r="I2476" s="26" t="s">
        <v>1008</v>
      </c>
      <c r="J2476" s="26" t="s">
        <v>1009</v>
      </c>
      <c r="K2476" s="34" t="s">
        <v>1010</v>
      </c>
    </row>
    <row r="2477" spans="1:11" ht="15.75" thickBot="1" x14ac:dyDescent="0.3">
      <c r="A2477" s="32" t="s">
        <v>851</v>
      </c>
      <c r="B2477" s="24" t="s">
        <v>325</v>
      </c>
      <c r="C2477" s="26" t="s">
        <v>1007</v>
      </c>
      <c r="D2477" s="26">
        <v>5</v>
      </c>
      <c r="E2477" s="17" t="s">
        <v>3237</v>
      </c>
      <c r="F2477" s="24">
        <v>1597</v>
      </c>
      <c r="G2477" s="24"/>
      <c r="H2477" s="24"/>
      <c r="I2477" s="26" t="s">
        <v>1008</v>
      </c>
      <c r="J2477" s="26" t="s">
        <v>1009</v>
      </c>
      <c r="K2477" s="34" t="s">
        <v>1010</v>
      </c>
    </row>
    <row r="2478" spans="1:11" ht="15.75" thickBot="1" x14ac:dyDescent="0.3">
      <c r="A2478" s="32" t="s">
        <v>851</v>
      </c>
      <c r="B2478" s="24" t="s">
        <v>325</v>
      </c>
      <c r="C2478" s="26" t="s">
        <v>1007</v>
      </c>
      <c r="D2478" s="26">
        <v>5</v>
      </c>
      <c r="E2478" s="17" t="s">
        <v>3238</v>
      </c>
      <c r="F2478" s="24">
        <v>1598</v>
      </c>
      <c r="G2478" s="24"/>
      <c r="H2478" s="24"/>
      <c r="I2478" s="26" t="s">
        <v>1008</v>
      </c>
      <c r="J2478" s="26" t="s">
        <v>1009</v>
      </c>
      <c r="K2478" s="34" t="s">
        <v>3223</v>
      </c>
    </row>
    <row r="2479" spans="1:11" ht="15.75" thickBot="1" x14ac:dyDescent="0.3">
      <c r="A2479" s="32" t="s">
        <v>851</v>
      </c>
      <c r="B2479" s="24" t="s">
        <v>325</v>
      </c>
      <c r="C2479" s="26" t="s">
        <v>1007</v>
      </c>
      <c r="D2479" s="26">
        <v>5</v>
      </c>
      <c r="E2479" s="17" t="s">
        <v>3239</v>
      </c>
      <c r="F2479" s="24">
        <v>1508</v>
      </c>
      <c r="G2479" s="24"/>
      <c r="H2479" s="24"/>
      <c r="I2479" s="26" t="s">
        <v>1008</v>
      </c>
      <c r="J2479" s="26" t="s">
        <v>1009</v>
      </c>
      <c r="K2479" s="34" t="s">
        <v>1010</v>
      </c>
    </row>
    <row r="2480" spans="1:11" ht="15.75" thickBot="1" x14ac:dyDescent="0.3">
      <c r="A2480" s="32" t="s">
        <v>851</v>
      </c>
      <c r="B2480" s="24" t="s">
        <v>325</v>
      </c>
      <c r="C2480" s="26" t="s">
        <v>1007</v>
      </c>
      <c r="D2480" s="26">
        <v>5</v>
      </c>
      <c r="E2480" s="17" t="s">
        <v>3240</v>
      </c>
      <c r="F2480" s="24">
        <v>1611</v>
      </c>
      <c r="G2480" s="24"/>
      <c r="H2480" s="24"/>
      <c r="I2480" s="26" t="s">
        <v>1008</v>
      </c>
      <c r="J2480" s="26" t="s">
        <v>1009</v>
      </c>
      <c r="K2480" s="34" t="s">
        <v>3223</v>
      </c>
    </row>
    <row r="2481" spans="1:11" ht="15.75" thickBot="1" x14ac:dyDescent="0.3">
      <c r="A2481" s="32" t="s">
        <v>851</v>
      </c>
      <c r="B2481" s="24" t="s">
        <v>325</v>
      </c>
      <c r="C2481" s="26" t="s">
        <v>1007</v>
      </c>
      <c r="D2481" s="26">
        <v>5</v>
      </c>
      <c r="E2481" s="17" t="s">
        <v>977</v>
      </c>
      <c r="F2481" s="24">
        <v>1464</v>
      </c>
      <c r="G2481" s="24"/>
      <c r="H2481" s="24"/>
      <c r="I2481" s="26" t="s">
        <v>1008</v>
      </c>
      <c r="J2481" s="26" t="s">
        <v>1009</v>
      </c>
      <c r="K2481" s="34" t="s">
        <v>1010</v>
      </c>
    </row>
    <row r="2482" spans="1:11" ht="15.75" thickBot="1" x14ac:dyDescent="0.3">
      <c r="A2482" s="32" t="s">
        <v>851</v>
      </c>
      <c r="B2482" s="24" t="s">
        <v>325</v>
      </c>
      <c r="C2482" s="26" t="s">
        <v>1007</v>
      </c>
      <c r="D2482" s="26">
        <v>5</v>
      </c>
      <c r="E2482" s="17" t="s">
        <v>3241</v>
      </c>
      <c r="F2482" s="24">
        <v>4955</v>
      </c>
      <c r="G2482" s="24"/>
      <c r="H2482" s="24"/>
      <c r="I2482" s="26" t="s">
        <v>1008</v>
      </c>
      <c r="J2482" s="26" t="s">
        <v>1009</v>
      </c>
      <c r="K2482" s="34" t="s">
        <v>1010</v>
      </c>
    </row>
    <row r="2483" spans="1:11" ht="15.75" thickBot="1" x14ac:dyDescent="0.3">
      <c r="A2483" s="32" t="s">
        <v>851</v>
      </c>
      <c r="B2483" s="24" t="s">
        <v>325</v>
      </c>
      <c r="C2483" s="26" t="s">
        <v>1007</v>
      </c>
      <c r="D2483" s="26">
        <v>5</v>
      </c>
      <c r="E2483" s="17" t="s">
        <v>1677</v>
      </c>
      <c r="F2483" s="24">
        <v>1659</v>
      </c>
      <c r="G2483" s="24"/>
      <c r="H2483" s="24"/>
      <c r="I2483" s="26" t="s">
        <v>1008</v>
      </c>
      <c r="J2483" s="26" t="s">
        <v>1009</v>
      </c>
      <c r="K2483" s="34" t="s">
        <v>1010</v>
      </c>
    </row>
    <row r="2484" spans="1:11" ht="15.75" thickBot="1" x14ac:dyDescent="0.3">
      <c r="A2484" s="32" t="s">
        <v>851</v>
      </c>
      <c r="B2484" s="24" t="s">
        <v>325</v>
      </c>
      <c r="C2484" s="26" t="s">
        <v>1007</v>
      </c>
      <c r="D2484" s="26">
        <v>5</v>
      </c>
      <c r="E2484" s="17" t="s">
        <v>1545</v>
      </c>
      <c r="F2484" s="24">
        <v>1479</v>
      </c>
      <c r="G2484" s="24"/>
      <c r="H2484" s="24"/>
      <c r="I2484" s="26" t="s">
        <v>1008</v>
      </c>
      <c r="J2484" s="26" t="s">
        <v>1009</v>
      </c>
      <c r="K2484" s="34" t="s">
        <v>1010</v>
      </c>
    </row>
    <row r="2485" spans="1:11" ht="15.75" thickBot="1" x14ac:dyDescent="0.3">
      <c r="A2485" s="32" t="s">
        <v>851</v>
      </c>
      <c r="B2485" s="24" t="s">
        <v>325</v>
      </c>
      <c r="C2485" s="26" t="s">
        <v>1007</v>
      </c>
      <c r="D2485" s="26">
        <v>5</v>
      </c>
      <c r="E2485" s="17" t="s">
        <v>3242</v>
      </c>
      <c r="F2485" s="24">
        <v>1703</v>
      </c>
      <c r="G2485" s="24"/>
      <c r="H2485" s="24"/>
      <c r="I2485" s="26" t="s">
        <v>1008</v>
      </c>
      <c r="J2485" s="26" t="s">
        <v>1009</v>
      </c>
      <c r="K2485" s="34" t="s">
        <v>1010</v>
      </c>
    </row>
    <row r="2486" spans="1:11" ht="15.75" thickBot="1" x14ac:dyDescent="0.3">
      <c r="A2486" s="32" t="s">
        <v>851</v>
      </c>
      <c r="B2486" s="24" t="s">
        <v>325</v>
      </c>
      <c r="C2486" s="26" t="s">
        <v>1007</v>
      </c>
      <c r="D2486" s="26">
        <v>6</v>
      </c>
      <c r="E2486" s="17" t="s">
        <v>3243</v>
      </c>
      <c r="F2486" s="24">
        <v>1414</v>
      </c>
      <c r="G2486" s="24"/>
      <c r="H2486" s="24"/>
      <c r="I2486" s="26" t="s">
        <v>1008</v>
      </c>
      <c r="J2486" s="26" t="s">
        <v>1009</v>
      </c>
      <c r="K2486" s="34" t="s">
        <v>3244</v>
      </c>
    </row>
    <row r="2487" spans="1:11" ht="15.75" thickBot="1" x14ac:dyDescent="0.3">
      <c r="A2487" s="32" t="s">
        <v>851</v>
      </c>
      <c r="B2487" s="24" t="s">
        <v>325</v>
      </c>
      <c r="C2487" s="26" t="s">
        <v>1007</v>
      </c>
      <c r="D2487" s="26">
        <v>6</v>
      </c>
      <c r="E2487" s="17" t="s">
        <v>3245</v>
      </c>
      <c r="F2487" s="24">
        <v>3811</v>
      </c>
      <c r="G2487" s="24"/>
      <c r="H2487" s="24"/>
      <c r="I2487" s="26" t="s">
        <v>1008</v>
      </c>
      <c r="J2487" s="26" t="s">
        <v>1009</v>
      </c>
      <c r="K2487" s="34" t="s">
        <v>3246</v>
      </c>
    </row>
    <row r="2488" spans="1:11" ht="15.75" thickBot="1" x14ac:dyDescent="0.3">
      <c r="A2488" s="32" t="s">
        <v>851</v>
      </c>
      <c r="B2488" s="24" t="s">
        <v>325</v>
      </c>
      <c r="C2488" s="26" t="s">
        <v>1007</v>
      </c>
      <c r="D2488" s="26">
        <v>6</v>
      </c>
      <c r="E2488" s="17" t="s">
        <v>2544</v>
      </c>
      <c r="F2488" s="24">
        <v>3797</v>
      </c>
      <c r="G2488" s="24"/>
      <c r="H2488" s="24"/>
      <c r="I2488" s="26" t="s">
        <v>1008</v>
      </c>
      <c r="J2488" s="26" t="s">
        <v>1009</v>
      </c>
      <c r="K2488" s="34" t="s">
        <v>3246</v>
      </c>
    </row>
    <row r="2489" spans="1:11" ht="15.75" thickBot="1" x14ac:dyDescent="0.3">
      <c r="A2489" s="32" t="s">
        <v>851</v>
      </c>
      <c r="B2489" s="24" t="s">
        <v>325</v>
      </c>
      <c r="C2489" s="26" t="s">
        <v>1007</v>
      </c>
      <c r="D2489" s="26">
        <v>6</v>
      </c>
      <c r="E2489" s="17" t="s">
        <v>2148</v>
      </c>
      <c r="F2489" s="24">
        <v>3801</v>
      </c>
      <c r="G2489" s="24"/>
      <c r="H2489" s="24"/>
      <c r="I2489" s="26" t="s">
        <v>1008</v>
      </c>
      <c r="J2489" s="26" t="s">
        <v>1009</v>
      </c>
      <c r="K2489" s="34" t="s">
        <v>3244</v>
      </c>
    </row>
    <row r="2490" spans="1:11" ht="15.75" thickBot="1" x14ac:dyDescent="0.3">
      <c r="A2490" s="32" t="s">
        <v>851</v>
      </c>
      <c r="B2490" s="24" t="s">
        <v>325</v>
      </c>
      <c r="C2490" s="26" t="s">
        <v>1007</v>
      </c>
      <c r="D2490" s="26">
        <v>6</v>
      </c>
      <c r="E2490" s="17" t="s">
        <v>3247</v>
      </c>
      <c r="F2490" s="24">
        <v>3853</v>
      </c>
      <c r="G2490" s="24"/>
      <c r="H2490" s="24"/>
      <c r="I2490" s="26" t="s">
        <v>1008</v>
      </c>
      <c r="J2490" s="26" t="s">
        <v>1009</v>
      </c>
      <c r="K2490" s="34" t="s">
        <v>3246</v>
      </c>
    </row>
    <row r="2491" spans="1:11" ht="15.75" thickBot="1" x14ac:dyDescent="0.3">
      <c r="A2491" s="32" t="s">
        <v>851</v>
      </c>
      <c r="B2491" s="24" t="s">
        <v>325</v>
      </c>
      <c r="C2491" s="26" t="s">
        <v>1007</v>
      </c>
      <c r="D2491" s="26">
        <v>6</v>
      </c>
      <c r="E2491" s="17" t="s">
        <v>3248</v>
      </c>
      <c r="F2491" s="24">
        <v>3925</v>
      </c>
      <c r="G2491" s="24"/>
      <c r="H2491" s="24"/>
      <c r="I2491" s="26" t="s">
        <v>1008</v>
      </c>
      <c r="J2491" s="26" t="s">
        <v>1009</v>
      </c>
      <c r="K2491" s="34" t="s">
        <v>3244</v>
      </c>
    </row>
    <row r="2492" spans="1:11" ht="15.75" thickBot="1" x14ac:dyDescent="0.3">
      <c r="A2492" s="32" t="s">
        <v>851</v>
      </c>
      <c r="B2492" s="24" t="s">
        <v>325</v>
      </c>
      <c r="C2492" s="26" t="s">
        <v>1007</v>
      </c>
      <c r="D2492" s="26">
        <v>6</v>
      </c>
      <c r="E2492" s="17" t="s">
        <v>1957</v>
      </c>
      <c r="F2492" s="24">
        <v>3886</v>
      </c>
      <c r="G2492" s="24"/>
      <c r="H2492" s="24"/>
      <c r="I2492" s="26" t="s">
        <v>1008</v>
      </c>
      <c r="J2492" s="26" t="s">
        <v>1009</v>
      </c>
      <c r="K2492" s="34" t="s">
        <v>3244</v>
      </c>
    </row>
    <row r="2493" spans="1:11" ht="15.75" thickBot="1" x14ac:dyDescent="0.3">
      <c r="A2493" s="32" t="s">
        <v>851</v>
      </c>
      <c r="B2493" s="24" t="s">
        <v>325</v>
      </c>
      <c r="C2493" s="26" t="s">
        <v>1007</v>
      </c>
      <c r="D2493" s="26">
        <v>6</v>
      </c>
      <c r="E2493" s="17" t="s">
        <v>3249</v>
      </c>
      <c r="F2493" s="24">
        <v>3841</v>
      </c>
      <c r="G2493" s="24"/>
      <c r="H2493" s="24"/>
      <c r="I2493" s="26" t="s">
        <v>1008</v>
      </c>
      <c r="J2493" s="26" t="s">
        <v>1009</v>
      </c>
      <c r="K2493" s="34" t="s">
        <v>3244</v>
      </c>
    </row>
    <row r="2494" spans="1:11" ht="15.75" thickBot="1" x14ac:dyDescent="0.3">
      <c r="A2494" s="32" t="s">
        <v>851</v>
      </c>
      <c r="B2494" s="24" t="s">
        <v>325</v>
      </c>
      <c r="C2494" s="26" t="s">
        <v>1007</v>
      </c>
      <c r="D2494" s="26">
        <v>6</v>
      </c>
      <c r="E2494" s="17" t="s">
        <v>1832</v>
      </c>
      <c r="F2494" s="24">
        <v>1461</v>
      </c>
      <c r="G2494" s="24"/>
      <c r="H2494" s="24"/>
      <c r="I2494" s="26" t="s">
        <v>1008</v>
      </c>
      <c r="J2494" s="26" t="s">
        <v>1009</v>
      </c>
      <c r="K2494" s="34" t="s">
        <v>1010</v>
      </c>
    </row>
    <row r="2495" spans="1:11" ht="15.75" thickBot="1" x14ac:dyDescent="0.3">
      <c r="A2495" s="32" t="s">
        <v>851</v>
      </c>
      <c r="B2495" s="24" t="s">
        <v>325</v>
      </c>
      <c r="C2495" s="26" t="s">
        <v>1007</v>
      </c>
      <c r="D2495" s="26">
        <v>6</v>
      </c>
      <c r="E2495" s="17" t="s">
        <v>2209</v>
      </c>
      <c r="F2495" s="24">
        <v>3803</v>
      </c>
      <c r="G2495" s="24"/>
      <c r="H2495" s="24"/>
      <c r="I2495" s="26" t="s">
        <v>1008</v>
      </c>
      <c r="J2495" s="26" t="s">
        <v>1009</v>
      </c>
      <c r="K2495" s="34" t="s">
        <v>3244</v>
      </c>
    </row>
    <row r="2496" spans="1:11" ht="15.75" thickBot="1" x14ac:dyDescent="0.3">
      <c r="A2496" s="32" t="s">
        <v>851</v>
      </c>
      <c r="B2496" s="24" t="s">
        <v>325</v>
      </c>
      <c r="C2496" s="26" t="s">
        <v>1007</v>
      </c>
      <c r="D2496" s="26">
        <v>6</v>
      </c>
      <c r="E2496" s="17" t="s">
        <v>3250</v>
      </c>
      <c r="F2496" s="24">
        <v>3824</v>
      </c>
      <c r="G2496" s="24"/>
      <c r="H2496" s="24"/>
      <c r="I2496" s="26" t="s">
        <v>1008</v>
      </c>
      <c r="J2496" s="26" t="s">
        <v>1009</v>
      </c>
      <c r="K2496" s="34" t="s">
        <v>3244</v>
      </c>
    </row>
    <row r="2497" spans="1:11" ht="15.75" thickBot="1" x14ac:dyDescent="0.3">
      <c r="A2497" s="32" t="s">
        <v>851</v>
      </c>
      <c r="B2497" s="24" t="s">
        <v>325</v>
      </c>
      <c r="C2497" s="26" t="s">
        <v>1007</v>
      </c>
      <c r="D2497" s="26">
        <v>6</v>
      </c>
      <c r="E2497" s="17" t="s">
        <v>3251</v>
      </c>
      <c r="F2497" s="24">
        <v>3854</v>
      </c>
      <c r="G2497" s="24"/>
      <c r="H2497" s="24"/>
      <c r="I2497" s="26" t="s">
        <v>1008</v>
      </c>
      <c r="J2497" s="26" t="s">
        <v>1009</v>
      </c>
      <c r="K2497" s="34" t="s">
        <v>3244</v>
      </c>
    </row>
    <row r="2498" spans="1:11" ht="15.75" thickBot="1" x14ac:dyDescent="0.3">
      <c r="A2498" s="32" t="s">
        <v>851</v>
      </c>
      <c r="B2498" s="24" t="s">
        <v>325</v>
      </c>
      <c r="C2498" s="26" t="s">
        <v>1007</v>
      </c>
      <c r="D2498" s="26">
        <v>6</v>
      </c>
      <c r="E2498" s="17" t="s">
        <v>3252</v>
      </c>
      <c r="F2498" s="24">
        <v>3885</v>
      </c>
      <c r="G2498" s="24"/>
      <c r="H2498" s="24"/>
      <c r="I2498" s="26" t="s">
        <v>1008</v>
      </c>
      <c r="J2498" s="26" t="s">
        <v>1009</v>
      </c>
      <c r="K2498" s="34" t="s">
        <v>3244</v>
      </c>
    </row>
    <row r="2499" spans="1:11" ht="15.75" thickBot="1" x14ac:dyDescent="0.3">
      <c r="A2499" s="32" t="s">
        <v>851</v>
      </c>
      <c r="B2499" s="24" t="s">
        <v>325</v>
      </c>
      <c r="C2499" s="26" t="s">
        <v>1007</v>
      </c>
      <c r="D2499" s="26">
        <v>6</v>
      </c>
      <c r="E2499" s="17" t="s">
        <v>3253</v>
      </c>
      <c r="F2499" s="24">
        <v>3871</v>
      </c>
      <c r="G2499" s="24"/>
      <c r="H2499" s="24"/>
      <c r="I2499" s="26" t="s">
        <v>1008</v>
      </c>
      <c r="J2499" s="26" t="s">
        <v>1009</v>
      </c>
      <c r="K2499" s="34" t="s">
        <v>3246</v>
      </c>
    </row>
    <row r="2500" spans="1:11" ht="15.75" thickBot="1" x14ac:dyDescent="0.3">
      <c r="A2500" s="32" t="s">
        <v>851</v>
      </c>
      <c r="B2500" s="24" t="s">
        <v>325</v>
      </c>
      <c r="C2500" s="26" t="s">
        <v>1007</v>
      </c>
      <c r="D2500" s="26">
        <v>6</v>
      </c>
      <c r="E2500" s="17" t="s">
        <v>3254</v>
      </c>
      <c r="F2500" s="24">
        <v>3859</v>
      </c>
      <c r="G2500" s="24"/>
      <c r="H2500" s="24"/>
      <c r="I2500" s="26" t="s">
        <v>1008</v>
      </c>
      <c r="J2500" s="26" t="s">
        <v>1009</v>
      </c>
      <c r="K2500" s="34" t="s">
        <v>1010</v>
      </c>
    </row>
    <row r="2501" spans="1:11" ht="15.75" thickBot="1" x14ac:dyDescent="0.3">
      <c r="A2501" s="32" t="s">
        <v>851</v>
      </c>
      <c r="B2501" s="24" t="s">
        <v>325</v>
      </c>
      <c r="C2501" s="26" t="s">
        <v>1007</v>
      </c>
      <c r="D2501" s="26">
        <v>6</v>
      </c>
      <c r="E2501" s="17" t="s">
        <v>3255</v>
      </c>
      <c r="F2501" s="24">
        <v>1574</v>
      </c>
      <c r="G2501" s="24"/>
      <c r="H2501" s="24"/>
      <c r="I2501" s="26" t="s">
        <v>1008</v>
      </c>
      <c r="J2501" s="26" t="s">
        <v>1009</v>
      </c>
      <c r="K2501" s="34" t="s">
        <v>3244</v>
      </c>
    </row>
    <row r="2502" spans="1:11" ht="15.75" thickBot="1" x14ac:dyDescent="0.3">
      <c r="A2502" s="32" t="s">
        <v>851</v>
      </c>
      <c r="B2502" s="24" t="s">
        <v>325</v>
      </c>
      <c r="C2502" s="26" t="s">
        <v>1007</v>
      </c>
      <c r="D2502" s="26">
        <v>6</v>
      </c>
      <c r="E2502" s="17" t="s">
        <v>3256</v>
      </c>
      <c r="F2502" s="24">
        <v>1473</v>
      </c>
      <c r="G2502" s="24"/>
      <c r="H2502" s="24"/>
      <c r="I2502" s="26" t="s">
        <v>1008</v>
      </c>
      <c r="J2502" s="26" t="s">
        <v>1009</v>
      </c>
      <c r="K2502" s="34" t="s">
        <v>3246</v>
      </c>
    </row>
    <row r="2503" spans="1:11" ht="15.75" thickBot="1" x14ac:dyDescent="0.3">
      <c r="A2503" s="32" t="s">
        <v>851</v>
      </c>
      <c r="B2503" s="24" t="s">
        <v>325</v>
      </c>
      <c r="C2503" s="26" t="s">
        <v>1007</v>
      </c>
      <c r="D2503" s="26">
        <v>6</v>
      </c>
      <c r="E2503" s="17" t="s">
        <v>3257</v>
      </c>
      <c r="F2503" s="24">
        <v>3906</v>
      </c>
      <c r="G2503" s="24"/>
      <c r="H2503" s="24"/>
      <c r="I2503" s="26" t="s">
        <v>1008</v>
      </c>
      <c r="J2503" s="26" t="s">
        <v>1009</v>
      </c>
      <c r="K2503" s="34" t="s">
        <v>3246</v>
      </c>
    </row>
    <row r="2504" spans="1:11" ht="15.75" thickBot="1" x14ac:dyDescent="0.3">
      <c r="A2504" s="32" t="s">
        <v>851</v>
      </c>
      <c r="B2504" s="24" t="s">
        <v>325</v>
      </c>
      <c r="C2504" s="26" t="s">
        <v>1007</v>
      </c>
      <c r="D2504" s="26">
        <v>6</v>
      </c>
      <c r="E2504" s="17" t="s">
        <v>3258</v>
      </c>
      <c r="F2504" s="24">
        <v>3816</v>
      </c>
      <c r="G2504" s="24"/>
      <c r="H2504" s="24"/>
      <c r="I2504" s="26" t="s">
        <v>1008</v>
      </c>
      <c r="J2504" s="26" t="s">
        <v>1009</v>
      </c>
      <c r="K2504" s="34" t="s">
        <v>3244</v>
      </c>
    </row>
    <row r="2505" spans="1:11" ht="15.75" thickBot="1" x14ac:dyDescent="0.3">
      <c r="A2505" s="32" t="s">
        <v>851</v>
      </c>
      <c r="B2505" s="24" t="s">
        <v>325</v>
      </c>
      <c r="C2505" s="26" t="s">
        <v>1007</v>
      </c>
      <c r="D2505" s="26">
        <v>6</v>
      </c>
      <c r="E2505" s="17" t="s">
        <v>3259</v>
      </c>
      <c r="F2505" s="24">
        <v>3915</v>
      </c>
      <c r="G2505" s="24"/>
      <c r="H2505" s="24"/>
      <c r="I2505" s="26" t="s">
        <v>1008</v>
      </c>
      <c r="J2505" s="26" t="s">
        <v>1009</v>
      </c>
      <c r="K2505" s="34" t="s">
        <v>3246</v>
      </c>
    </row>
    <row r="2506" spans="1:11" ht="15.75" thickBot="1" x14ac:dyDescent="0.3">
      <c r="A2506" s="32" t="s">
        <v>851</v>
      </c>
      <c r="B2506" s="24" t="s">
        <v>325</v>
      </c>
      <c r="C2506" s="26" t="s">
        <v>1007</v>
      </c>
      <c r="D2506" s="26">
        <v>6</v>
      </c>
      <c r="E2506" s="17" t="s">
        <v>3260</v>
      </c>
      <c r="F2506" s="24">
        <v>3802</v>
      </c>
      <c r="G2506" s="24"/>
      <c r="H2506" s="24"/>
      <c r="I2506" s="26" t="s">
        <v>1008</v>
      </c>
      <c r="J2506" s="26" t="s">
        <v>1009</v>
      </c>
      <c r="K2506" s="34" t="s">
        <v>3244</v>
      </c>
    </row>
    <row r="2507" spans="1:11" ht="15.75" thickBot="1" x14ac:dyDescent="0.3">
      <c r="A2507" s="32" t="s">
        <v>851</v>
      </c>
      <c r="B2507" s="24" t="s">
        <v>325</v>
      </c>
      <c r="C2507" s="26" t="s">
        <v>1007</v>
      </c>
      <c r="D2507" s="26">
        <v>6</v>
      </c>
      <c r="E2507" s="17" t="s">
        <v>3261</v>
      </c>
      <c r="F2507" s="24">
        <v>3807</v>
      </c>
      <c r="G2507" s="24"/>
      <c r="H2507" s="24"/>
      <c r="I2507" s="26" t="s">
        <v>1008</v>
      </c>
      <c r="J2507" s="26" t="s">
        <v>1009</v>
      </c>
      <c r="K2507" s="34" t="s">
        <v>3244</v>
      </c>
    </row>
    <row r="2508" spans="1:11" ht="15.75" thickBot="1" x14ac:dyDescent="0.3">
      <c r="A2508" s="32" t="s">
        <v>851</v>
      </c>
      <c r="B2508" s="24" t="s">
        <v>325</v>
      </c>
      <c r="C2508" s="26" t="s">
        <v>1007</v>
      </c>
      <c r="D2508" s="26">
        <v>7</v>
      </c>
      <c r="E2508" s="17" t="s">
        <v>3262</v>
      </c>
      <c r="F2508" s="24">
        <v>3813</v>
      </c>
      <c r="G2508" s="24"/>
      <c r="H2508" s="24"/>
      <c r="I2508" s="26" t="s">
        <v>1008</v>
      </c>
      <c r="J2508" s="26" t="s">
        <v>3169</v>
      </c>
      <c r="K2508" s="34" t="s">
        <v>3263</v>
      </c>
    </row>
    <row r="2509" spans="1:11" ht="15.75" thickBot="1" x14ac:dyDescent="0.3">
      <c r="A2509" s="32" t="s">
        <v>851</v>
      </c>
      <c r="B2509" s="24" t="s">
        <v>325</v>
      </c>
      <c r="C2509" s="26" t="s">
        <v>1007</v>
      </c>
      <c r="D2509" s="26">
        <v>7</v>
      </c>
      <c r="E2509" s="17" t="s">
        <v>2042</v>
      </c>
      <c r="F2509" s="24">
        <v>3818</v>
      </c>
      <c r="G2509" s="24"/>
      <c r="H2509" s="24"/>
      <c r="I2509" s="26" t="s">
        <v>1008</v>
      </c>
      <c r="J2509" s="26" t="s">
        <v>3169</v>
      </c>
      <c r="K2509" s="34" t="s">
        <v>3263</v>
      </c>
    </row>
    <row r="2510" spans="1:11" ht="15.75" thickBot="1" x14ac:dyDescent="0.3">
      <c r="A2510" s="32" t="s">
        <v>851</v>
      </c>
      <c r="B2510" s="24" t="s">
        <v>325</v>
      </c>
      <c r="C2510" s="26" t="s">
        <v>1007</v>
      </c>
      <c r="D2510" s="26">
        <v>7</v>
      </c>
      <c r="E2510" s="17" t="s">
        <v>3264</v>
      </c>
      <c r="F2510" s="24">
        <v>3823</v>
      </c>
      <c r="G2510" s="24"/>
      <c r="H2510" s="24"/>
      <c r="I2510" s="26" t="s">
        <v>1008</v>
      </c>
      <c r="J2510" s="26" t="s">
        <v>3169</v>
      </c>
      <c r="K2510" s="34" t="s">
        <v>3189</v>
      </c>
    </row>
    <row r="2511" spans="1:11" ht="15.75" thickBot="1" x14ac:dyDescent="0.3">
      <c r="A2511" s="32" t="s">
        <v>851</v>
      </c>
      <c r="B2511" s="24" t="s">
        <v>325</v>
      </c>
      <c r="C2511" s="26" t="s">
        <v>1007</v>
      </c>
      <c r="D2511" s="26">
        <v>7</v>
      </c>
      <c r="E2511" s="17" t="s">
        <v>3265</v>
      </c>
      <c r="F2511" s="24">
        <v>3843</v>
      </c>
      <c r="G2511" s="24"/>
      <c r="H2511" s="24"/>
      <c r="I2511" s="26" t="s">
        <v>1008</v>
      </c>
      <c r="J2511" s="26" t="s">
        <v>3169</v>
      </c>
      <c r="K2511" s="34" t="s">
        <v>3263</v>
      </c>
    </row>
    <row r="2512" spans="1:11" ht="15.75" thickBot="1" x14ac:dyDescent="0.3">
      <c r="A2512" s="32" t="s">
        <v>851</v>
      </c>
      <c r="B2512" s="24" t="s">
        <v>325</v>
      </c>
      <c r="C2512" s="26" t="s">
        <v>1007</v>
      </c>
      <c r="D2512" s="26">
        <v>7</v>
      </c>
      <c r="E2512" s="17" t="s">
        <v>3266</v>
      </c>
      <c r="F2512" s="24">
        <v>3829</v>
      </c>
      <c r="G2512" s="24"/>
      <c r="H2512" s="24"/>
      <c r="I2512" s="26" t="s">
        <v>1008</v>
      </c>
      <c r="J2512" s="26" t="s">
        <v>3169</v>
      </c>
      <c r="K2512" s="34" t="s">
        <v>3187</v>
      </c>
    </row>
    <row r="2513" spans="1:11" ht="15.75" thickBot="1" x14ac:dyDescent="0.3">
      <c r="A2513" s="32" t="s">
        <v>851</v>
      </c>
      <c r="B2513" s="24" t="s">
        <v>325</v>
      </c>
      <c r="C2513" s="26" t="s">
        <v>1007</v>
      </c>
      <c r="D2513" s="26">
        <v>7</v>
      </c>
      <c r="E2513" s="17" t="s">
        <v>2503</v>
      </c>
      <c r="F2513" s="24">
        <v>3815</v>
      </c>
      <c r="G2513" s="24"/>
      <c r="H2513" s="24"/>
      <c r="I2513" s="26" t="s">
        <v>1008</v>
      </c>
      <c r="J2513" s="26" t="s">
        <v>3169</v>
      </c>
      <c r="K2513" s="34" t="s">
        <v>3263</v>
      </c>
    </row>
    <row r="2514" spans="1:11" ht="15.75" thickBot="1" x14ac:dyDescent="0.3">
      <c r="A2514" s="32" t="s">
        <v>851</v>
      </c>
      <c r="B2514" s="24" t="s">
        <v>325</v>
      </c>
      <c r="C2514" s="26" t="s">
        <v>1007</v>
      </c>
      <c r="D2514" s="26">
        <v>7</v>
      </c>
      <c r="E2514" s="17" t="s">
        <v>2567</v>
      </c>
      <c r="F2514" s="24">
        <v>3808</v>
      </c>
      <c r="G2514" s="24"/>
      <c r="H2514" s="24"/>
      <c r="I2514" s="26" t="s">
        <v>1008</v>
      </c>
      <c r="J2514" s="26" t="s">
        <v>3169</v>
      </c>
      <c r="K2514" s="34" t="s">
        <v>3263</v>
      </c>
    </row>
    <row r="2515" spans="1:11" ht="15.75" thickBot="1" x14ac:dyDescent="0.3">
      <c r="A2515" s="32" t="s">
        <v>851</v>
      </c>
      <c r="B2515" s="24" t="s">
        <v>325</v>
      </c>
      <c r="C2515" s="26" t="s">
        <v>1007</v>
      </c>
      <c r="D2515" s="26">
        <v>7</v>
      </c>
      <c r="E2515" s="17" t="s">
        <v>3267</v>
      </c>
      <c r="F2515" s="24">
        <v>3926</v>
      </c>
      <c r="G2515" s="24"/>
      <c r="H2515" s="24"/>
      <c r="I2515" s="26" t="s">
        <v>1008</v>
      </c>
      <c r="J2515" s="26" t="s">
        <v>3169</v>
      </c>
      <c r="K2515" s="34" t="s">
        <v>3263</v>
      </c>
    </row>
    <row r="2516" spans="1:11" ht="15.75" thickBot="1" x14ac:dyDescent="0.3">
      <c r="A2516" s="32" t="s">
        <v>851</v>
      </c>
      <c r="B2516" s="24" t="s">
        <v>325</v>
      </c>
      <c r="C2516" s="26" t="s">
        <v>1007</v>
      </c>
      <c r="D2516" s="26">
        <v>7</v>
      </c>
      <c r="E2516" s="17" t="s">
        <v>1610</v>
      </c>
      <c r="F2516" s="24">
        <v>3851</v>
      </c>
      <c r="G2516" s="24"/>
      <c r="H2516" s="24"/>
      <c r="I2516" s="26" t="s">
        <v>1008</v>
      </c>
      <c r="J2516" s="26" t="s">
        <v>3169</v>
      </c>
      <c r="K2516" s="34" t="s">
        <v>3187</v>
      </c>
    </row>
    <row r="2517" spans="1:11" ht="15.75" thickBot="1" x14ac:dyDescent="0.3">
      <c r="A2517" s="32" t="s">
        <v>851</v>
      </c>
      <c r="B2517" s="24" t="s">
        <v>325</v>
      </c>
      <c r="C2517" s="26" t="s">
        <v>1007</v>
      </c>
      <c r="D2517" s="26">
        <v>7</v>
      </c>
      <c r="E2517" s="17" t="s">
        <v>3268</v>
      </c>
      <c r="F2517" s="24">
        <v>3814</v>
      </c>
      <c r="G2517" s="24"/>
      <c r="H2517" s="24"/>
      <c r="I2517" s="26" t="s">
        <v>1008</v>
      </c>
      <c r="J2517" s="26" t="s">
        <v>3169</v>
      </c>
      <c r="K2517" s="34" t="s">
        <v>3263</v>
      </c>
    </row>
    <row r="2518" spans="1:11" ht="15.75" thickBot="1" x14ac:dyDescent="0.3">
      <c r="A2518" s="32" t="s">
        <v>851</v>
      </c>
      <c r="B2518" s="24" t="s">
        <v>325</v>
      </c>
      <c r="C2518" s="26" t="s">
        <v>1007</v>
      </c>
      <c r="D2518" s="26">
        <v>7</v>
      </c>
      <c r="E2518" s="17" t="s">
        <v>3269</v>
      </c>
      <c r="F2518" s="24">
        <v>3898</v>
      </c>
      <c r="G2518" s="24"/>
      <c r="H2518" s="24"/>
      <c r="I2518" s="26" t="s">
        <v>1008</v>
      </c>
      <c r="J2518" s="26" t="s">
        <v>3169</v>
      </c>
      <c r="K2518" s="34" t="s">
        <v>3263</v>
      </c>
    </row>
    <row r="2519" spans="1:11" ht="15.75" thickBot="1" x14ac:dyDescent="0.3">
      <c r="A2519" s="32" t="s">
        <v>851</v>
      </c>
      <c r="B2519" s="24" t="s">
        <v>325</v>
      </c>
      <c r="C2519" s="26" t="s">
        <v>1007</v>
      </c>
      <c r="D2519" s="26">
        <v>7</v>
      </c>
      <c r="E2519" s="17" t="s">
        <v>1693</v>
      </c>
      <c r="F2519" s="24">
        <v>3831</v>
      </c>
      <c r="G2519" s="24"/>
      <c r="H2519" s="24"/>
      <c r="I2519" s="26" t="s">
        <v>1008</v>
      </c>
      <c r="J2519" s="26" t="s">
        <v>3169</v>
      </c>
      <c r="K2519" s="34" t="s">
        <v>3263</v>
      </c>
    </row>
    <row r="2520" spans="1:11" ht="15.75" thickBot="1" x14ac:dyDescent="0.3">
      <c r="A2520" s="32" t="s">
        <v>851</v>
      </c>
      <c r="B2520" s="24" t="s">
        <v>325</v>
      </c>
      <c r="C2520" s="26" t="s">
        <v>1007</v>
      </c>
      <c r="D2520" s="26">
        <v>7</v>
      </c>
      <c r="E2520" s="17" t="s">
        <v>3270</v>
      </c>
      <c r="F2520" s="24">
        <v>3927</v>
      </c>
      <c r="G2520" s="24"/>
      <c r="H2520" s="24"/>
      <c r="I2520" s="26" t="s">
        <v>1008</v>
      </c>
      <c r="J2520" s="26" t="s">
        <v>3169</v>
      </c>
      <c r="K2520" s="34" t="s">
        <v>3263</v>
      </c>
    </row>
    <row r="2521" spans="1:11" ht="15.75" thickBot="1" x14ac:dyDescent="0.3">
      <c r="A2521" s="32" t="s">
        <v>851</v>
      </c>
      <c r="B2521" s="24" t="s">
        <v>325</v>
      </c>
      <c r="C2521" s="26" t="s">
        <v>1007</v>
      </c>
      <c r="D2521" s="26">
        <v>7</v>
      </c>
      <c r="E2521" s="17" t="s">
        <v>1735</v>
      </c>
      <c r="F2521" s="24">
        <v>3827</v>
      </c>
      <c r="G2521" s="24"/>
      <c r="H2521" s="24"/>
      <c r="I2521" s="26" t="s">
        <v>1008</v>
      </c>
      <c r="J2521" s="26" t="s">
        <v>3169</v>
      </c>
      <c r="K2521" s="34" t="s">
        <v>3187</v>
      </c>
    </row>
    <row r="2522" spans="1:11" ht="15.75" thickBot="1" x14ac:dyDescent="0.3">
      <c r="A2522" s="32" t="s">
        <v>851</v>
      </c>
      <c r="B2522" s="24" t="s">
        <v>325</v>
      </c>
      <c r="C2522" s="26" t="s">
        <v>1007</v>
      </c>
      <c r="D2522" s="26">
        <v>7</v>
      </c>
      <c r="E2522" s="17" t="s">
        <v>3271</v>
      </c>
      <c r="F2522" s="24">
        <v>3879</v>
      </c>
      <c r="G2522" s="24"/>
      <c r="H2522" s="24"/>
      <c r="I2522" s="26" t="s">
        <v>1008</v>
      </c>
      <c r="J2522" s="26" t="s">
        <v>3169</v>
      </c>
      <c r="K2522" s="34" t="s">
        <v>3263</v>
      </c>
    </row>
    <row r="2523" spans="1:11" ht="15.75" thickBot="1" x14ac:dyDescent="0.3">
      <c r="A2523" s="32" t="s">
        <v>851</v>
      </c>
      <c r="B2523" s="24" t="s">
        <v>325</v>
      </c>
      <c r="C2523" s="26" t="s">
        <v>1007</v>
      </c>
      <c r="D2523" s="26">
        <v>7</v>
      </c>
      <c r="E2523" s="17" t="s">
        <v>3272</v>
      </c>
      <c r="F2523" s="24">
        <v>3806</v>
      </c>
      <c r="G2523" s="24"/>
      <c r="H2523" s="24"/>
      <c r="I2523" s="26" t="s">
        <v>1008</v>
      </c>
      <c r="J2523" s="26" t="s">
        <v>3169</v>
      </c>
      <c r="K2523" s="34" t="s">
        <v>3187</v>
      </c>
    </row>
    <row r="2524" spans="1:11" ht="15.75" thickBot="1" x14ac:dyDescent="0.3">
      <c r="A2524" s="32" t="s">
        <v>851</v>
      </c>
      <c r="B2524" s="24" t="s">
        <v>325</v>
      </c>
      <c r="C2524" s="26" t="s">
        <v>1007</v>
      </c>
      <c r="D2524" s="26">
        <v>7</v>
      </c>
      <c r="E2524" s="17" t="s">
        <v>944</v>
      </c>
      <c r="F2524" s="24">
        <v>3929</v>
      </c>
      <c r="G2524" s="24"/>
      <c r="H2524" s="24"/>
      <c r="I2524" s="26" t="s">
        <v>1008</v>
      </c>
      <c r="J2524" s="26" t="s">
        <v>3169</v>
      </c>
      <c r="K2524" s="34" t="s">
        <v>3187</v>
      </c>
    </row>
    <row r="2525" spans="1:11" ht="15.75" thickBot="1" x14ac:dyDescent="0.3">
      <c r="A2525" s="32" t="s">
        <v>851</v>
      </c>
      <c r="B2525" s="24" t="s">
        <v>325</v>
      </c>
      <c r="C2525" s="26" t="s">
        <v>1007</v>
      </c>
      <c r="D2525" s="26">
        <v>7</v>
      </c>
      <c r="E2525" s="17" t="s">
        <v>3273</v>
      </c>
      <c r="F2525" s="24">
        <v>3901</v>
      </c>
      <c r="G2525" s="24"/>
      <c r="H2525" s="24"/>
      <c r="I2525" s="26" t="s">
        <v>1008</v>
      </c>
      <c r="J2525" s="26" t="s">
        <v>3169</v>
      </c>
      <c r="K2525" s="34" t="s">
        <v>3187</v>
      </c>
    </row>
    <row r="2526" spans="1:11" ht="15.75" thickBot="1" x14ac:dyDescent="0.3">
      <c r="A2526" s="32" t="s">
        <v>851</v>
      </c>
      <c r="B2526" s="24" t="s">
        <v>325</v>
      </c>
      <c r="C2526" s="26" t="s">
        <v>1007</v>
      </c>
      <c r="D2526" s="26">
        <v>7</v>
      </c>
      <c r="E2526" s="17" t="s">
        <v>1398</v>
      </c>
      <c r="F2526" s="24">
        <v>3911</v>
      </c>
      <c r="G2526" s="24"/>
      <c r="H2526" s="24"/>
      <c r="I2526" s="26" t="s">
        <v>1008</v>
      </c>
      <c r="J2526" s="26" t="s">
        <v>3169</v>
      </c>
      <c r="K2526" s="34" t="s">
        <v>3187</v>
      </c>
    </row>
    <row r="2527" spans="1:11" ht="15.75" thickBot="1" x14ac:dyDescent="0.3">
      <c r="A2527" s="32" t="s">
        <v>851</v>
      </c>
      <c r="B2527" s="24" t="s">
        <v>325</v>
      </c>
      <c r="C2527" s="26" t="s">
        <v>1007</v>
      </c>
      <c r="D2527" s="26">
        <v>8</v>
      </c>
      <c r="E2527" s="17" t="s">
        <v>3274</v>
      </c>
      <c r="F2527" s="24">
        <v>1710</v>
      </c>
      <c r="G2527" s="24"/>
      <c r="H2527" s="24"/>
      <c r="I2527" s="26" t="s">
        <v>1008</v>
      </c>
      <c r="J2527" s="26" t="s">
        <v>3226</v>
      </c>
      <c r="K2527" s="34" t="s">
        <v>3275</v>
      </c>
    </row>
    <row r="2528" spans="1:11" ht="15.75" thickBot="1" x14ac:dyDescent="0.3">
      <c r="A2528" s="32" t="s">
        <v>851</v>
      </c>
      <c r="B2528" s="24" t="s">
        <v>325</v>
      </c>
      <c r="C2528" s="26" t="s">
        <v>1007</v>
      </c>
      <c r="D2528" s="26">
        <v>8</v>
      </c>
      <c r="E2528" s="17" t="s">
        <v>3276</v>
      </c>
      <c r="F2528" s="24">
        <v>3884</v>
      </c>
      <c r="G2528" s="24"/>
      <c r="H2528" s="24"/>
      <c r="I2528" s="26" t="s">
        <v>1008</v>
      </c>
      <c r="J2528" s="26" t="s">
        <v>3169</v>
      </c>
      <c r="K2528" s="34" t="s">
        <v>3170</v>
      </c>
    </row>
    <row r="2529" spans="1:11" ht="15.75" thickBot="1" x14ac:dyDescent="0.3">
      <c r="A2529" s="32" t="s">
        <v>851</v>
      </c>
      <c r="B2529" s="24" t="s">
        <v>325</v>
      </c>
      <c r="C2529" s="26" t="s">
        <v>1007</v>
      </c>
      <c r="D2529" s="26">
        <v>8</v>
      </c>
      <c r="E2529" s="17" t="s">
        <v>3277</v>
      </c>
      <c r="F2529" s="24">
        <v>3822</v>
      </c>
      <c r="G2529" s="24"/>
      <c r="H2529" s="24"/>
      <c r="I2529" s="26" t="s">
        <v>1008</v>
      </c>
      <c r="J2529" s="26" t="s">
        <v>3169</v>
      </c>
      <c r="K2529" s="34" t="s">
        <v>3170</v>
      </c>
    </row>
    <row r="2530" spans="1:11" ht="15.75" thickBot="1" x14ac:dyDescent="0.3">
      <c r="A2530" s="32" t="s">
        <v>851</v>
      </c>
      <c r="B2530" s="24" t="s">
        <v>325</v>
      </c>
      <c r="C2530" s="26" t="s">
        <v>1007</v>
      </c>
      <c r="D2530" s="26">
        <v>8</v>
      </c>
      <c r="E2530" s="17" t="s">
        <v>3278</v>
      </c>
      <c r="F2530" s="24">
        <v>3835</v>
      </c>
      <c r="G2530" s="24"/>
      <c r="H2530" s="24"/>
      <c r="I2530" s="26" t="s">
        <v>1008</v>
      </c>
      <c r="J2530" s="26" t="s">
        <v>3169</v>
      </c>
      <c r="K2530" s="34" t="s">
        <v>3169</v>
      </c>
    </row>
    <row r="2531" spans="1:11" ht="15.75" thickBot="1" x14ac:dyDescent="0.3">
      <c r="A2531" s="32" t="s">
        <v>851</v>
      </c>
      <c r="B2531" s="24" t="s">
        <v>325</v>
      </c>
      <c r="C2531" s="26" t="s">
        <v>1007</v>
      </c>
      <c r="D2531" s="26">
        <v>8</v>
      </c>
      <c r="E2531" s="17" t="s">
        <v>3279</v>
      </c>
      <c r="F2531" s="24">
        <v>3878</v>
      </c>
      <c r="G2531" s="24"/>
      <c r="H2531" s="24"/>
      <c r="I2531" s="26" t="s">
        <v>1008</v>
      </c>
      <c r="J2531" s="26" t="s">
        <v>3169</v>
      </c>
      <c r="K2531" s="34" t="s">
        <v>3169</v>
      </c>
    </row>
    <row r="2532" spans="1:11" ht="15.75" thickBot="1" x14ac:dyDescent="0.3">
      <c r="A2532" s="32" t="s">
        <v>851</v>
      </c>
      <c r="B2532" s="24" t="s">
        <v>325</v>
      </c>
      <c r="C2532" s="26" t="s">
        <v>1007</v>
      </c>
      <c r="D2532" s="26">
        <v>8</v>
      </c>
      <c r="E2532" s="17" t="s">
        <v>3280</v>
      </c>
      <c r="F2532" s="24">
        <v>1534</v>
      </c>
      <c r="G2532" s="24"/>
      <c r="H2532" s="24"/>
      <c r="I2532" s="26" t="s">
        <v>1008</v>
      </c>
      <c r="J2532" s="26" t="s">
        <v>3226</v>
      </c>
      <c r="K2532" s="34" t="s">
        <v>3275</v>
      </c>
    </row>
    <row r="2533" spans="1:11" ht="15.75" thickBot="1" x14ac:dyDescent="0.3">
      <c r="A2533" s="32" t="s">
        <v>851</v>
      </c>
      <c r="B2533" s="24" t="s">
        <v>325</v>
      </c>
      <c r="C2533" s="26" t="s">
        <v>1007</v>
      </c>
      <c r="D2533" s="26">
        <v>8</v>
      </c>
      <c r="E2533" s="17" t="s">
        <v>3281</v>
      </c>
      <c r="F2533" s="24">
        <v>3833</v>
      </c>
      <c r="G2533" s="24"/>
      <c r="H2533" s="24"/>
      <c r="I2533" s="26" t="s">
        <v>1008</v>
      </c>
      <c r="J2533" s="26" t="s">
        <v>3169</v>
      </c>
      <c r="K2533" s="34" t="s">
        <v>3170</v>
      </c>
    </row>
    <row r="2534" spans="1:11" ht="15.75" thickBot="1" x14ac:dyDescent="0.3">
      <c r="A2534" s="32" t="s">
        <v>851</v>
      </c>
      <c r="B2534" s="24" t="s">
        <v>325</v>
      </c>
      <c r="C2534" s="26" t="s">
        <v>1007</v>
      </c>
      <c r="D2534" s="26">
        <v>8</v>
      </c>
      <c r="E2534" s="17" t="s">
        <v>3282</v>
      </c>
      <c r="F2534" s="24">
        <v>1452</v>
      </c>
      <c r="G2534" s="24"/>
      <c r="H2534" s="24"/>
      <c r="I2534" s="26" t="s">
        <v>1008</v>
      </c>
      <c r="J2534" s="26" t="s">
        <v>3226</v>
      </c>
      <c r="K2534" s="34" t="s">
        <v>3275</v>
      </c>
    </row>
    <row r="2535" spans="1:11" ht="15.75" thickBot="1" x14ac:dyDescent="0.3">
      <c r="A2535" s="32" t="s">
        <v>851</v>
      </c>
      <c r="B2535" s="24" t="s">
        <v>325</v>
      </c>
      <c r="C2535" s="26" t="s">
        <v>1007</v>
      </c>
      <c r="D2535" s="26">
        <v>8</v>
      </c>
      <c r="E2535" s="17" t="s">
        <v>3283</v>
      </c>
      <c r="F2535" s="24">
        <v>3795</v>
      </c>
      <c r="G2535" s="24"/>
      <c r="H2535" s="24"/>
      <c r="I2535" s="26" t="s">
        <v>1008</v>
      </c>
      <c r="J2535" s="26" t="s">
        <v>3169</v>
      </c>
      <c r="K2535" s="34" t="s">
        <v>3169</v>
      </c>
    </row>
    <row r="2536" spans="1:11" ht="15.75" thickBot="1" x14ac:dyDescent="0.3">
      <c r="A2536" s="32" t="s">
        <v>851</v>
      </c>
      <c r="B2536" s="24" t="s">
        <v>325</v>
      </c>
      <c r="C2536" s="26" t="s">
        <v>1007</v>
      </c>
      <c r="D2536" s="26">
        <v>8</v>
      </c>
      <c r="E2536" s="17" t="s">
        <v>3284</v>
      </c>
      <c r="F2536" s="24">
        <v>3838</v>
      </c>
      <c r="G2536" s="24"/>
      <c r="H2536" s="24"/>
      <c r="I2536" s="26" t="s">
        <v>1008</v>
      </c>
      <c r="J2536" s="26" t="s">
        <v>3169</v>
      </c>
      <c r="K2536" s="34" t="s">
        <v>3170</v>
      </c>
    </row>
    <row r="2537" spans="1:11" ht="15.75" thickBot="1" x14ac:dyDescent="0.3">
      <c r="A2537" s="32" t="s">
        <v>851</v>
      </c>
      <c r="B2537" s="24" t="s">
        <v>325</v>
      </c>
      <c r="C2537" s="26" t="s">
        <v>1007</v>
      </c>
      <c r="D2537" s="26">
        <v>8</v>
      </c>
      <c r="E2537" s="17" t="s">
        <v>942</v>
      </c>
      <c r="F2537" s="24">
        <v>5647</v>
      </c>
      <c r="G2537" s="24"/>
      <c r="H2537" s="24"/>
      <c r="I2537" s="26" t="s">
        <v>1008</v>
      </c>
      <c r="J2537" s="26" t="s">
        <v>3169</v>
      </c>
      <c r="K2537" s="34" t="s">
        <v>3169</v>
      </c>
    </row>
    <row r="2538" spans="1:11" ht="15.75" thickBot="1" x14ac:dyDescent="0.3">
      <c r="A2538" s="32" t="s">
        <v>851</v>
      </c>
      <c r="B2538" s="24" t="s">
        <v>325</v>
      </c>
      <c r="C2538" s="26" t="s">
        <v>1007</v>
      </c>
      <c r="D2538" s="26">
        <v>8</v>
      </c>
      <c r="E2538" s="17" t="s">
        <v>2878</v>
      </c>
      <c r="F2538" s="24">
        <v>1453</v>
      </c>
      <c r="G2538" s="24"/>
      <c r="H2538" s="24"/>
      <c r="I2538" s="26" t="s">
        <v>1008</v>
      </c>
      <c r="J2538" s="26" t="s">
        <v>3226</v>
      </c>
      <c r="K2538" s="34" t="s">
        <v>3275</v>
      </c>
    </row>
    <row r="2539" spans="1:11" ht="15.75" thickBot="1" x14ac:dyDescent="0.3">
      <c r="A2539" s="32" t="s">
        <v>851</v>
      </c>
      <c r="B2539" s="24" t="s">
        <v>325</v>
      </c>
      <c r="C2539" s="26" t="s">
        <v>1007</v>
      </c>
      <c r="D2539" s="26">
        <v>8</v>
      </c>
      <c r="E2539" s="17" t="s">
        <v>3285</v>
      </c>
      <c r="F2539" s="24">
        <v>3798</v>
      </c>
      <c r="G2539" s="24"/>
      <c r="H2539" s="24"/>
      <c r="I2539" s="26" t="s">
        <v>1008</v>
      </c>
      <c r="J2539" s="26" t="s">
        <v>3169</v>
      </c>
      <c r="K2539" s="34" t="s">
        <v>3169</v>
      </c>
    </row>
    <row r="2540" spans="1:11" ht="15.75" thickBot="1" x14ac:dyDescent="0.3">
      <c r="A2540" s="32" t="s">
        <v>851</v>
      </c>
      <c r="B2540" s="24" t="s">
        <v>325</v>
      </c>
      <c r="C2540" s="26" t="s">
        <v>1007</v>
      </c>
      <c r="D2540" s="26">
        <v>8</v>
      </c>
      <c r="E2540" s="17" t="s">
        <v>3286</v>
      </c>
      <c r="F2540" s="24">
        <v>1686</v>
      </c>
      <c r="G2540" s="24"/>
      <c r="H2540" s="24"/>
      <c r="I2540" s="26" t="s">
        <v>1008</v>
      </c>
      <c r="J2540" s="26" t="s">
        <v>3226</v>
      </c>
      <c r="K2540" s="34" t="s">
        <v>3275</v>
      </c>
    </row>
    <row r="2541" spans="1:11" ht="15.75" thickBot="1" x14ac:dyDescent="0.3">
      <c r="A2541" s="32" t="s">
        <v>851</v>
      </c>
      <c r="B2541" s="24" t="s">
        <v>325</v>
      </c>
      <c r="C2541" s="26" t="s">
        <v>1007</v>
      </c>
      <c r="D2541" s="26">
        <v>8</v>
      </c>
      <c r="E2541" s="17" t="s">
        <v>2414</v>
      </c>
      <c r="F2541" s="24">
        <v>3921</v>
      </c>
      <c r="G2541" s="24"/>
      <c r="H2541" s="24"/>
      <c r="I2541" s="26" t="s">
        <v>1008</v>
      </c>
      <c r="J2541" s="26" t="s">
        <v>3169</v>
      </c>
      <c r="K2541" s="34" t="s">
        <v>3170</v>
      </c>
    </row>
    <row r="2542" spans="1:11" ht="15.75" thickBot="1" x14ac:dyDescent="0.3">
      <c r="A2542" s="32" t="s">
        <v>851</v>
      </c>
      <c r="B2542" s="24" t="s">
        <v>325</v>
      </c>
      <c r="C2542" s="26" t="s">
        <v>1007</v>
      </c>
      <c r="D2542" s="26">
        <v>8</v>
      </c>
      <c r="E2542" s="17" t="s">
        <v>2021</v>
      </c>
      <c r="F2542" s="24">
        <v>3894</v>
      </c>
      <c r="G2542" s="24"/>
      <c r="H2542" s="24"/>
      <c r="I2542" s="26" t="s">
        <v>1008</v>
      </c>
      <c r="J2542" s="26" t="s">
        <v>3169</v>
      </c>
      <c r="K2542" s="34" t="s">
        <v>3170</v>
      </c>
    </row>
    <row r="2543" spans="1:11" ht="15.75" thickBot="1" x14ac:dyDescent="0.3">
      <c r="A2543" s="32" t="s">
        <v>851</v>
      </c>
      <c r="B2543" s="24" t="s">
        <v>325</v>
      </c>
      <c r="C2543" s="26" t="s">
        <v>1007</v>
      </c>
      <c r="D2543" s="26">
        <v>8</v>
      </c>
      <c r="E2543" s="17" t="s">
        <v>3287</v>
      </c>
      <c r="F2543" s="24">
        <v>3919</v>
      </c>
      <c r="G2543" s="24"/>
      <c r="H2543" s="24"/>
      <c r="I2543" s="26" t="s">
        <v>1008</v>
      </c>
      <c r="J2543" s="26" t="s">
        <v>3169</v>
      </c>
      <c r="K2543" s="34" t="s">
        <v>3169</v>
      </c>
    </row>
    <row r="2544" spans="1:11" ht="15.75" thickBot="1" x14ac:dyDescent="0.3">
      <c r="A2544" s="32" t="s">
        <v>851</v>
      </c>
      <c r="B2544" s="24" t="s">
        <v>325</v>
      </c>
      <c r="C2544" s="26" t="s">
        <v>1007</v>
      </c>
      <c r="D2544" s="26">
        <v>8</v>
      </c>
      <c r="E2544" s="17" t="s">
        <v>3288</v>
      </c>
      <c r="F2544" s="24">
        <v>3902</v>
      </c>
      <c r="G2544" s="24"/>
      <c r="H2544" s="24"/>
      <c r="I2544" s="26" t="s">
        <v>1008</v>
      </c>
      <c r="J2544" s="26" t="s">
        <v>3169</v>
      </c>
      <c r="K2544" s="34" t="s">
        <v>3169</v>
      </c>
    </row>
    <row r="2545" spans="1:11" ht="15.75" thickBot="1" x14ac:dyDescent="0.3">
      <c r="A2545" s="32" t="s">
        <v>851</v>
      </c>
      <c r="B2545" s="24" t="s">
        <v>325</v>
      </c>
      <c r="C2545" s="26" t="s">
        <v>1007</v>
      </c>
      <c r="D2545" s="26">
        <v>8</v>
      </c>
      <c r="E2545" s="17" t="s">
        <v>3289</v>
      </c>
      <c r="F2545" s="24">
        <v>5646</v>
      </c>
      <c r="G2545" s="24"/>
      <c r="H2545" s="24"/>
      <c r="I2545" s="26" t="s">
        <v>1008</v>
      </c>
      <c r="J2545" s="26" t="s">
        <v>3169</v>
      </c>
      <c r="K2545" s="34" t="s">
        <v>3169</v>
      </c>
    </row>
    <row r="2546" spans="1:11" ht="15.75" thickBot="1" x14ac:dyDescent="0.3">
      <c r="A2546" s="32" t="s">
        <v>851</v>
      </c>
      <c r="B2546" s="24" t="s">
        <v>325</v>
      </c>
      <c r="C2546" s="26" t="s">
        <v>1007</v>
      </c>
      <c r="D2546" s="26">
        <v>8</v>
      </c>
      <c r="E2546" s="17" t="s">
        <v>3290</v>
      </c>
      <c r="F2546" s="24">
        <v>1673</v>
      </c>
      <c r="G2546" s="24"/>
      <c r="H2546" s="24"/>
      <c r="I2546" s="26" t="s">
        <v>1008</v>
      </c>
      <c r="J2546" s="26" t="s">
        <v>3226</v>
      </c>
      <c r="K2546" s="34" t="s">
        <v>3275</v>
      </c>
    </row>
    <row r="2547" spans="1:11" ht="15.75" thickBot="1" x14ac:dyDescent="0.3">
      <c r="A2547" s="32" t="s">
        <v>851</v>
      </c>
      <c r="B2547" s="24" t="s">
        <v>325</v>
      </c>
      <c r="C2547" s="26" t="s">
        <v>1281</v>
      </c>
      <c r="D2547" s="26">
        <v>1</v>
      </c>
      <c r="E2547" s="17" t="s">
        <v>3291</v>
      </c>
      <c r="F2547" s="24">
        <v>1262</v>
      </c>
      <c r="G2547" s="24"/>
      <c r="H2547" s="24"/>
      <c r="I2547" s="26" t="s">
        <v>1008</v>
      </c>
      <c r="J2547" s="26" t="s">
        <v>1283</v>
      </c>
      <c r="K2547" s="34" t="s">
        <v>1272</v>
      </c>
    </row>
    <row r="2548" spans="1:11" ht="15.75" thickBot="1" x14ac:dyDescent="0.3">
      <c r="A2548" s="32" t="s">
        <v>851</v>
      </c>
      <c r="B2548" s="24" t="s">
        <v>325</v>
      </c>
      <c r="C2548" s="26" t="s">
        <v>1281</v>
      </c>
      <c r="D2548" s="26">
        <v>1</v>
      </c>
      <c r="E2548" s="17" t="s">
        <v>3292</v>
      </c>
      <c r="F2548" s="24">
        <v>1292</v>
      </c>
      <c r="G2548" s="24"/>
      <c r="H2548" s="24"/>
      <c r="I2548" s="26" t="s">
        <v>1008</v>
      </c>
      <c r="J2548" s="26" t="s">
        <v>1283</v>
      </c>
      <c r="K2548" s="34" t="s">
        <v>1010</v>
      </c>
    </row>
    <row r="2549" spans="1:11" ht="15.75" thickBot="1" x14ac:dyDescent="0.3">
      <c r="A2549" s="32" t="s">
        <v>851</v>
      </c>
      <c r="B2549" s="24" t="s">
        <v>325</v>
      </c>
      <c r="C2549" s="26" t="s">
        <v>1281</v>
      </c>
      <c r="D2549" s="26">
        <v>1</v>
      </c>
      <c r="E2549" s="17" t="s">
        <v>3293</v>
      </c>
      <c r="F2549" s="24">
        <v>1297</v>
      </c>
      <c r="G2549" s="24"/>
      <c r="H2549" s="24"/>
      <c r="I2549" s="26" t="s">
        <v>1008</v>
      </c>
      <c r="J2549" s="26" t="s">
        <v>1283</v>
      </c>
      <c r="K2549" s="34" t="s">
        <v>1283</v>
      </c>
    </row>
    <row r="2550" spans="1:11" ht="15.75" thickBot="1" x14ac:dyDescent="0.3">
      <c r="A2550" s="32" t="s">
        <v>851</v>
      </c>
      <c r="B2550" s="24" t="s">
        <v>325</v>
      </c>
      <c r="C2550" s="26" t="s">
        <v>1281</v>
      </c>
      <c r="D2550" s="26">
        <v>1</v>
      </c>
      <c r="E2550" s="17" t="s">
        <v>3293</v>
      </c>
      <c r="F2550" s="24">
        <v>4498</v>
      </c>
      <c r="G2550" s="24"/>
      <c r="H2550" s="24"/>
      <c r="I2550" s="26" t="s">
        <v>1008</v>
      </c>
      <c r="J2550" s="26" t="s">
        <v>1283</v>
      </c>
      <c r="K2550" s="34" t="s">
        <v>1283</v>
      </c>
    </row>
    <row r="2551" spans="1:11" ht="15.75" thickBot="1" x14ac:dyDescent="0.3">
      <c r="A2551" s="32" t="s">
        <v>851</v>
      </c>
      <c r="B2551" s="24" t="s">
        <v>325</v>
      </c>
      <c r="C2551" s="26" t="s">
        <v>1281</v>
      </c>
      <c r="D2551" s="26">
        <v>1</v>
      </c>
      <c r="E2551" s="17" t="s">
        <v>3294</v>
      </c>
      <c r="F2551" s="24">
        <v>1316</v>
      </c>
      <c r="G2551" s="24"/>
      <c r="H2551" s="24"/>
      <c r="I2551" s="26" t="s">
        <v>1008</v>
      </c>
      <c r="J2551" s="26" t="s">
        <v>1283</v>
      </c>
      <c r="K2551" s="34" t="s">
        <v>1283</v>
      </c>
    </row>
    <row r="2552" spans="1:11" ht="15.75" thickBot="1" x14ac:dyDescent="0.3">
      <c r="A2552" s="32" t="s">
        <v>851</v>
      </c>
      <c r="B2552" s="24" t="s">
        <v>325</v>
      </c>
      <c r="C2552" s="26" t="s">
        <v>1281</v>
      </c>
      <c r="D2552" s="26">
        <v>1</v>
      </c>
      <c r="E2552" s="17" t="s">
        <v>3295</v>
      </c>
      <c r="F2552" s="24">
        <v>1333</v>
      </c>
      <c r="G2552" s="24"/>
      <c r="H2552" s="24"/>
      <c r="I2552" s="26" t="s">
        <v>1008</v>
      </c>
      <c r="J2552" s="26" t="s">
        <v>1283</v>
      </c>
      <c r="K2552" s="34" t="s">
        <v>1010</v>
      </c>
    </row>
    <row r="2553" spans="1:11" ht="15.75" thickBot="1" x14ac:dyDescent="0.3">
      <c r="A2553" s="32" t="s">
        <v>851</v>
      </c>
      <c r="B2553" s="24" t="s">
        <v>325</v>
      </c>
      <c r="C2553" s="26" t="s">
        <v>1281</v>
      </c>
      <c r="D2553" s="26">
        <v>1</v>
      </c>
      <c r="E2553" s="17" t="s">
        <v>3296</v>
      </c>
      <c r="F2553" s="24">
        <v>1320</v>
      </c>
      <c r="G2553" s="24"/>
      <c r="H2553" s="24"/>
      <c r="I2553" s="26" t="s">
        <v>1008</v>
      </c>
      <c r="J2553" s="26" t="s">
        <v>1283</v>
      </c>
      <c r="K2553" s="34" t="s">
        <v>1010</v>
      </c>
    </row>
    <row r="2554" spans="1:11" ht="15.75" thickBot="1" x14ac:dyDescent="0.3">
      <c r="A2554" s="32" t="s">
        <v>851</v>
      </c>
      <c r="B2554" s="24" t="s">
        <v>325</v>
      </c>
      <c r="C2554" s="26" t="s">
        <v>1281</v>
      </c>
      <c r="D2554" s="26">
        <v>1</v>
      </c>
      <c r="E2554" s="17" t="s">
        <v>3297</v>
      </c>
      <c r="F2554" s="24">
        <v>1327</v>
      </c>
      <c r="G2554" s="24"/>
      <c r="H2554" s="24"/>
      <c r="I2554" s="26" t="s">
        <v>1008</v>
      </c>
      <c r="J2554" s="26" t="s">
        <v>1283</v>
      </c>
      <c r="K2554" s="34" t="s">
        <v>1010</v>
      </c>
    </row>
    <row r="2555" spans="1:11" ht="15.75" thickBot="1" x14ac:dyDescent="0.3">
      <c r="A2555" s="32" t="s">
        <v>851</v>
      </c>
      <c r="B2555" s="24" t="s">
        <v>325</v>
      </c>
      <c r="C2555" s="26" t="s">
        <v>1281</v>
      </c>
      <c r="D2555" s="26">
        <v>1</v>
      </c>
      <c r="E2555" s="17" t="s">
        <v>3298</v>
      </c>
      <c r="F2555" s="24">
        <v>1355</v>
      </c>
      <c r="G2555" s="24"/>
      <c r="H2555" s="24"/>
      <c r="I2555" s="26" t="s">
        <v>1008</v>
      </c>
      <c r="J2555" s="26" t="s">
        <v>1283</v>
      </c>
      <c r="K2555" s="34" t="s">
        <v>1010</v>
      </c>
    </row>
    <row r="2556" spans="1:11" ht="15.75" thickBot="1" x14ac:dyDescent="0.3">
      <c r="A2556" s="32" t="s">
        <v>851</v>
      </c>
      <c r="B2556" s="24" t="s">
        <v>325</v>
      </c>
      <c r="C2556" s="26" t="s">
        <v>1281</v>
      </c>
      <c r="D2556" s="26">
        <v>1</v>
      </c>
      <c r="E2556" s="17" t="s">
        <v>3299</v>
      </c>
      <c r="F2556" s="24">
        <v>1335</v>
      </c>
      <c r="G2556" s="24"/>
      <c r="H2556" s="24"/>
      <c r="I2556" s="26" t="s">
        <v>1008</v>
      </c>
      <c r="J2556" s="26" t="s">
        <v>1283</v>
      </c>
      <c r="K2556" s="34" t="s">
        <v>1272</v>
      </c>
    </row>
    <row r="2557" spans="1:11" ht="15.75" thickBot="1" x14ac:dyDescent="0.3">
      <c r="A2557" s="32" t="s">
        <v>851</v>
      </c>
      <c r="B2557" s="24" t="s">
        <v>325</v>
      </c>
      <c r="C2557" s="26" t="s">
        <v>1281</v>
      </c>
      <c r="D2557" s="26">
        <v>1</v>
      </c>
      <c r="E2557" s="17" t="s">
        <v>3300</v>
      </c>
      <c r="F2557" s="24">
        <v>1261</v>
      </c>
      <c r="G2557" s="24"/>
      <c r="H2557" s="24"/>
      <c r="I2557" s="26" t="s">
        <v>1008</v>
      </c>
      <c r="J2557" s="26" t="s">
        <v>1283</v>
      </c>
      <c r="K2557" s="34" t="s">
        <v>1010</v>
      </c>
    </row>
    <row r="2558" spans="1:11" ht="15.75" thickBot="1" x14ac:dyDescent="0.3">
      <c r="A2558" s="32" t="s">
        <v>851</v>
      </c>
      <c r="B2558" s="24" t="s">
        <v>325</v>
      </c>
      <c r="C2558" s="26" t="s">
        <v>1281</v>
      </c>
      <c r="D2558" s="26">
        <v>1</v>
      </c>
      <c r="E2558" s="17" t="s">
        <v>3301</v>
      </c>
      <c r="F2558" s="24">
        <v>1350</v>
      </c>
      <c r="G2558" s="24"/>
      <c r="H2558" s="24"/>
      <c r="I2558" s="26" t="s">
        <v>1008</v>
      </c>
      <c r="J2558" s="26" t="s">
        <v>1283</v>
      </c>
      <c r="K2558" s="34" t="s">
        <v>1010</v>
      </c>
    </row>
    <row r="2559" spans="1:11" ht="15.75" thickBot="1" x14ac:dyDescent="0.3">
      <c r="A2559" s="32" t="s">
        <v>851</v>
      </c>
      <c r="B2559" s="24" t="s">
        <v>325</v>
      </c>
      <c r="C2559" s="26" t="s">
        <v>1281</v>
      </c>
      <c r="D2559" s="26">
        <v>1</v>
      </c>
      <c r="E2559" s="17" t="s">
        <v>3302</v>
      </c>
      <c r="F2559" s="24">
        <v>1371</v>
      </c>
      <c r="G2559" s="24"/>
      <c r="H2559" s="24"/>
      <c r="I2559" s="26" t="s">
        <v>1008</v>
      </c>
      <c r="J2559" s="26" t="s">
        <v>1283</v>
      </c>
      <c r="K2559" s="34" t="s">
        <v>1010</v>
      </c>
    </row>
    <row r="2560" spans="1:11" ht="15.75" thickBot="1" x14ac:dyDescent="0.3">
      <c r="A2560" s="32" t="s">
        <v>851</v>
      </c>
      <c r="B2560" s="24" t="s">
        <v>325</v>
      </c>
      <c r="C2560" s="26" t="s">
        <v>1281</v>
      </c>
      <c r="D2560" s="26">
        <v>1</v>
      </c>
      <c r="E2560" s="17" t="s">
        <v>2338</v>
      </c>
      <c r="F2560" s="24">
        <v>1352</v>
      </c>
      <c r="G2560" s="24"/>
      <c r="H2560" s="24"/>
      <c r="I2560" s="26" t="s">
        <v>1008</v>
      </c>
      <c r="J2560" s="26" t="s">
        <v>1283</v>
      </c>
      <c r="K2560" s="34" t="s">
        <v>1272</v>
      </c>
    </row>
    <row r="2561" spans="1:11" ht="15.75" thickBot="1" x14ac:dyDescent="0.3">
      <c r="A2561" s="32" t="s">
        <v>851</v>
      </c>
      <c r="B2561" s="24" t="s">
        <v>325</v>
      </c>
      <c r="C2561" s="26" t="s">
        <v>1281</v>
      </c>
      <c r="D2561" s="26">
        <v>1</v>
      </c>
      <c r="E2561" s="17" t="s">
        <v>1493</v>
      </c>
      <c r="F2561" s="24">
        <v>4952</v>
      </c>
      <c r="G2561" s="24"/>
      <c r="H2561" s="24"/>
      <c r="I2561" s="26" t="s">
        <v>1008</v>
      </c>
      <c r="J2561" s="26" t="s">
        <v>1283</v>
      </c>
      <c r="K2561" s="34" t="s">
        <v>1283</v>
      </c>
    </row>
    <row r="2562" spans="1:11" ht="15.75" thickBot="1" x14ac:dyDescent="0.3">
      <c r="A2562" s="32" t="s">
        <v>851</v>
      </c>
      <c r="B2562" s="24" t="s">
        <v>325</v>
      </c>
      <c r="C2562" s="26" t="s">
        <v>1281</v>
      </c>
      <c r="D2562" s="26">
        <v>1</v>
      </c>
      <c r="E2562" s="17" t="s">
        <v>1494</v>
      </c>
      <c r="F2562" s="24">
        <v>5558</v>
      </c>
      <c r="G2562" s="24"/>
      <c r="H2562" s="24"/>
      <c r="I2562" s="26" t="s">
        <v>1008</v>
      </c>
      <c r="J2562" s="26" t="s">
        <v>1283</v>
      </c>
      <c r="K2562" s="34" t="s">
        <v>1283</v>
      </c>
    </row>
    <row r="2563" spans="1:11" ht="15.75" thickBot="1" x14ac:dyDescent="0.3">
      <c r="A2563" s="32" t="s">
        <v>851</v>
      </c>
      <c r="B2563" s="24" t="s">
        <v>325</v>
      </c>
      <c r="C2563" s="26" t="s">
        <v>1281</v>
      </c>
      <c r="D2563" s="26">
        <v>2</v>
      </c>
      <c r="E2563" s="17" t="s">
        <v>3303</v>
      </c>
      <c r="F2563" s="24">
        <v>1242</v>
      </c>
      <c r="G2563" s="24"/>
      <c r="H2563" s="24"/>
      <c r="I2563" s="26" t="s">
        <v>1008</v>
      </c>
      <c r="J2563" s="26" t="s">
        <v>1283</v>
      </c>
      <c r="K2563" s="34" t="s">
        <v>1286</v>
      </c>
    </row>
    <row r="2564" spans="1:11" ht="15.75" thickBot="1" x14ac:dyDescent="0.3">
      <c r="A2564" s="32" t="s">
        <v>851</v>
      </c>
      <c r="B2564" s="24" t="s">
        <v>325</v>
      </c>
      <c r="C2564" s="26" t="s">
        <v>1281</v>
      </c>
      <c r="D2564" s="26">
        <v>2</v>
      </c>
      <c r="E2564" s="17" t="s">
        <v>3304</v>
      </c>
      <c r="F2564" s="24">
        <v>1252</v>
      </c>
      <c r="G2564" s="24"/>
      <c r="H2564" s="24"/>
      <c r="I2564" s="26" t="s">
        <v>1008</v>
      </c>
      <c r="J2564" s="26" t="s">
        <v>1283</v>
      </c>
      <c r="K2564" s="34" t="s">
        <v>2663</v>
      </c>
    </row>
    <row r="2565" spans="1:11" ht="15.75" thickBot="1" x14ac:dyDescent="0.3">
      <c r="A2565" s="32" t="s">
        <v>851</v>
      </c>
      <c r="B2565" s="24" t="s">
        <v>325</v>
      </c>
      <c r="C2565" s="26" t="s">
        <v>1281</v>
      </c>
      <c r="D2565" s="26">
        <v>2</v>
      </c>
      <c r="E2565" s="17" t="s">
        <v>1636</v>
      </c>
      <c r="F2565" s="24">
        <v>5548</v>
      </c>
      <c r="G2565" s="24"/>
      <c r="H2565" s="24"/>
      <c r="I2565" s="26" t="s">
        <v>1008</v>
      </c>
      <c r="J2565" s="26" t="s">
        <v>1283</v>
      </c>
      <c r="K2565" s="34" t="s">
        <v>3305</v>
      </c>
    </row>
    <row r="2566" spans="1:11" ht="15.75" thickBot="1" x14ac:dyDescent="0.3">
      <c r="A2566" s="32" t="s">
        <v>851</v>
      </c>
      <c r="B2566" s="24" t="s">
        <v>325</v>
      </c>
      <c r="C2566" s="26" t="s">
        <v>1281</v>
      </c>
      <c r="D2566" s="26">
        <v>2</v>
      </c>
      <c r="E2566" s="17" t="s">
        <v>3306</v>
      </c>
      <c r="F2566" s="24">
        <v>1312</v>
      </c>
      <c r="G2566" s="24"/>
      <c r="H2566" s="24"/>
      <c r="I2566" s="26" t="s">
        <v>1008</v>
      </c>
      <c r="J2566" s="26" t="s">
        <v>1283</v>
      </c>
      <c r="K2566" s="34" t="s">
        <v>3307</v>
      </c>
    </row>
    <row r="2567" spans="1:11" ht="15.75" thickBot="1" x14ac:dyDescent="0.3">
      <c r="A2567" s="32" t="s">
        <v>851</v>
      </c>
      <c r="B2567" s="24" t="s">
        <v>325</v>
      </c>
      <c r="C2567" s="26" t="s">
        <v>1281</v>
      </c>
      <c r="D2567" s="26">
        <v>2</v>
      </c>
      <c r="E2567" s="17" t="s">
        <v>3308</v>
      </c>
      <c r="F2567" s="24">
        <v>1289</v>
      </c>
      <c r="G2567" s="24"/>
      <c r="H2567" s="24"/>
      <c r="I2567" s="26" t="s">
        <v>1008</v>
      </c>
      <c r="J2567" s="26" t="s">
        <v>1283</v>
      </c>
      <c r="K2567" s="34" t="s">
        <v>1286</v>
      </c>
    </row>
    <row r="2568" spans="1:11" ht="15.75" thickBot="1" x14ac:dyDescent="0.3">
      <c r="A2568" s="32" t="s">
        <v>851</v>
      </c>
      <c r="B2568" s="24" t="s">
        <v>325</v>
      </c>
      <c r="C2568" s="26" t="s">
        <v>1281</v>
      </c>
      <c r="D2568" s="26">
        <v>2</v>
      </c>
      <c r="E2568" s="17" t="s">
        <v>3309</v>
      </c>
      <c r="F2568" s="24">
        <v>1253</v>
      </c>
      <c r="G2568" s="24"/>
      <c r="H2568" s="24"/>
      <c r="I2568" s="26" t="s">
        <v>1008</v>
      </c>
      <c r="J2568" s="26" t="s">
        <v>1283</v>
      </c>
      <c r="K2568" s="34" t="s">
        <v>2663</v>
      </c>
    </row>
    <row r="2569" spans="1:11" ht="15.75" thickBot="1" x14ac:dyDescent="0.3">
      <c r="A2569" s="32" t="s">
        <v>851</v>
      </c>
      <c r="B2569" s="24" t="s">
        <v>325</v>
      </c>
      <c r="C2569" s="26" t="s">
        <v>1281</v>
      </c>
      <c r="D2569" s="26">
        <v>2</v>
      </c>
      <c r="E2569" s="17" t="s">
        <v>3310</v>
      </c>
      <c r="F2569" s="24">
        <v>1291</v>
      </c>
      <c r="G2569" s="24"/>
      <c r="H2569" s="24"/>
      <c r="I2569" s="26" t="s">
        <v>1008</v>
      </c>
      <c r="J2569" s="26" t="s">
        <v>1283</v>
      </c>
      <c r="K2569" s="34" t="s">
        <v>3307</v>
      </c>
    </row>
    <row r="2570" spans="1:11" ht="15.75" thickBot="1" x14ac:dyDescent="0.3">
      <c r="A2570" s="32" t="s">
        <v>851</v>
      </c>
      <c r="B2570" s="24" t="s">
        <v>325</v>
      </c>
      <c r="C2570" s="26" t="s">
        <v>1281</v>
      </c>
      <c r="D2570" s="26">
        <v>2</v>
      </c>
      <c r="E2570" s="17" t="s">
        <v>3311</v>
      </c>
      <c r="F2570" s="24">
        <v>1343</v>
      </c>
      <c r="G2570" s="24"/>
      <c r="H2570" s="24"/>
      <c r="I2570" s="26" t="s">
        <v>1008</v>
      </c>
      <c r="J2570" s="26" t="s">
        <v>1283</v>
      </c>
      <c r="K2570" s="34" t="s">
        <v>3307</v>
      </c>
    </row>
    <row r="2571" spans="1:11" ht="15.75" thickBot="1" x14ac:dyDescent="0.3">
      <c r="A2571" s="32" t="s">
        <v>851</v>
      </c>
      <c r="B2571" s="24" t="s">
        <v>325</v>
      </c>
      <c r="C2571" s="26" t="s">
        <v>1281</v>
      </c>
      <c r="D2571" s="26">
        <v>2</v>
      </c>
      <c r="E2571" s="17" t="s">
        <v>1790</v>
      </c>
      <c r="F2571" s="24">
        <v>1308</v>
      </c>
      <c r="G2571" s="24"/>
      <c r="H2571" s="24"/>
      <c r="I2571" s="26" t="s">
        <v>1008</v>
      </c>
      <c r="J2571" s="26" t="s">
        <v>1283</v>
      </c>
      <c r="K2571" s="34" t="s">
        <v>3305</v>
      </c>
    </row>
    <row r="2572" spans="1:11" ht="15.75" thickBot="1" x14ac:dyDescent="0.3">
      <c r="A2572" s="32" t="s">
        <v>851</v>
      </c>
      <c r="B2572" s="24" t="s">
        <v>325</v>
      </c>
      <c r="C2572" s="26" t="s">
        <v>1281</v>
      </c>
      <c r="D2572" s="26">
        <v>2</v>
      </c>
      <c r="E2572" s="17" t="s">
        <v>1615</v>
      </c>
      <c r="F2572" s="24">
        <v>1304</v>
      </c>
      <c r="G2572" s="24"/>
      <c r="H2572" s="24"/>
      <c r="I2572" s="26" t="s">
        <v>1008</v>
      </c>
      <c r="J2572" s="26" t="s">
        <v>1283</v>
      </c>
      <c r="K2572" s="34" t="s">
        <v>2663</v>
      </c>
    </row>
    <row r="2573" spans="1:11" ht="15.75" thickBot="1" x14ac:dyDescent="0.3">
      <c r="A2573" s="32" t="s">
        <v>851</v>
      </c>
      <c r="B2573" s="24" t="s">
        <v>325</v>
      </c>
      <c r="C2573" s="26" t="s">
        <v>1281</v>
      </c>
      <c r="D2573" s="26">
        <v>2</v>
      </c>
      <c r="E2573" s="17" t="s">
        <v>3312</v>
      </c>
      <c r="F2573" s="24">
        <v>1318</v>
      </c>
      <c r="G2573" s="24"/>
      <c r="H2573" s="24"/>
      <c r="I2573" s="26" t="s">
        <v>1008</v>
      </c>
      <c r="J2573" s="26" t="s">
        <v>1283</v>
      </c>
      <c r="K2573" s="34" t="s">
        <v>3305</v>
      </c>
    </row>
    <row r="2574" spans="1:11" ht="15.75" thickBot="1" x14ac:dyDescent="0.3">
      <c r="A2574" s="32" t="s">
        <v>851</v>
      </c>
      <c r="B2574" s="24" t="s">
        <v>325</v>
      </c>
      <c r="C2574" s="26" t="s">
        <v>1281</v>
      </c>
      <c r="D2574" s="26">
        <v>2</v>
      </c>
      <c r="E2574" s="17" t="s">
        <v>3313</v>
      </c>
      <c r="F2574" s="24">
        <v>1281</v>
      </c>
      <c r="G2574" s="24"/>
      <c r="H2574" s="24"/>
      <c r="I2574" s="26" t="s">
        <v>1008</v>
      </c>
      <c r="J2574" s="26" t="s">
        <v>1283</v>
      </c>
      <c r="K2574" s="34" t="s">
        <v>2663</v>
      </c>
    </row>
    <row r="2575" spans="1:11" ht="15.75" thickBot="1" x14ac:dyDescent="0.3">
      <c r="A2575" s="32" t="s">
        <v>851</v>
      </c>
      <c r="B2575" s="24" t="s">
        <v>325</v>
      </c>
      <c r="C2575" s="26" t="s">
        <v>1281</v>
      </c>
      <c r="D2575" s="26">
        <v>2</v>
      </c>
      <c r="E2575" s="17" t="s">
        <v>3314</v>
      </c>
      <c r="F2575" s="24">
        <v>1330</v>
      </c>
      <c r="G2575" s="24"/>
      <c r="H2575" s="24"/>
      <c r="I2575" s="26" t="s">
        <v>1008</v>
      </c>
      <c r="J2575" s="26" t="s">
        <v>1283</v>
      </c>
      <c r="K2575" s="34" t="s">
        <v>1331</v>
      </c>
    </row>
    <row r="2576" spans="1:11" ht="15.75" thickBot="1" x14ac:dyDescent="0.3">
      <c r="A2576" s="32" t="s">
        <v>851</v>
      </c>
      <c r="B2576" s="24" t="s">
        <v>325</v>
      </c>
      <c r="C2576" s="26" t="s">
        <v>1281</v>
      </c>
      <c r="D2576" s="26">
        <v>2</v>
      </c>
      <c r="E2576" s="17" t="s">
        <v>3315</v>
      </c>
      <c r="F2576" s="24">
        <v>1331</v>
      </c>
      <c r="G2576" s="24"/>
      <c r="H2576" s="24"/>
      <c r="I2576" s="26" t="s">
        <v>1008</v>
      </c>
      <c r="J2576" s="26" t="s">
        <v>1283</v>
      </c>
      <c r="K2576" s="34" t="s">
        <v>1331</v>
      </c>
    </row>
    <row r="2577" spans="1:11" ht="15.75" thickBot="1" x14ac:dyDescent="0.3">
      <c r="A2577" s="32" t="s">
        <v>851</v>
      </c>
      <c r="B2577" s="24" t="s">
        <v>325</v>
      </c>
      <c r="C2577" s="26" t="s">
        <v>1281</v>
      </c>
      <c r="D2577" s="26">
        <v>2</v>
      </c>
      <c r="E2577" s="17" t="s">
        <v>3316</v>
      </c>
      <c r="F2577" s="24">
        <v>1337</v>
      </c>
      <c r="G2577" s="24"/>
      <c r="H2577" s="24"/>
      <c r="I2577" s="26" t="s">
        <v>1008</v>
      </c>
      <c r="J2577" s="26" t="s">
        <v>1283</v>
      </c>
      <c r="K2577" s="34" t="s">
        <v>3307</v>
      </c>
    </row>
    <row r="2578" spans="1:11" ht="15.75" thickBot="1" x14ac:dyDescent="0.3">
      <c r="A2578" s="32" t="s">
        <v>851</v>
      </c>
      <c r="B2578" s="24" t="s">
        <v>325</v>
      </c>
      <c r="C2578" s="26" t="s">
        <v>1281</v>
      </c>
      <c r="D2578" s="26">
        <v>2</v>
      </c>
      <c r="E2578" s="17" t="s">
        <v>3317</v>
      </c>
      <c r="F2578" s="24">
        <v>1338</v>
      </c>
      <c r="G2578" s="24"/>
      <c r="H2578" s="24"/>
      <c r="I2578" s="26" t="s">
        <v>1008</v>
      </c>
      <c r="J2578" s="26" t="s">
        <v>1283</v>
      </c>
      <c r="K2578" s="34" t="s">
        <v>2663</v>
      </c>
    </row>
    <row r="2579" spans="1:11" ht="15.75" thickBot="1" x14ac:dyDescent="0.3">
      <c r="A2579" s="32" t="s">
        <v>851</v>
      </c>
      <c r="B2579" s="24" t="s">
        <v>325</v>
      </c>
      <c r="C2579" s="26" t="s">
        <v>1281</v>
      </c>
      <c r="D2579" s="26">
        <v>2</v>
      </c>
      <c r="E2579" s="17" t="s">
        <v>3318</v>
      </c>
      <c r="F2579" s="24">
        <v>1361</v>
      </c>
      <c r="G2579" s="24"/>
      <c r="H2579" s="24"/>
      <c r="I2579" s="26" t="s">
        <v>1008</v>
      </c>
      <c r="J2579" s="26" t="s">
        <v>1283</v>
      </c>
      <c r="K2579" s="34" t="s">
        <v>3307</v>
      </c>
    </row>
    <row r="2580" spans="1:11" ht="15.75" thickBot="1" x14ac:dyDescent="0.3">
      <c r="A2580" s="32" t="s">
        <v>851</v>
      </c>
      <c r="B2580" s="24" t="s">
        <v>325</v>
      </c>
      <c r="C2580" s="26" t="s">
        <v>1281</v>
      </c>
      <c r="D2580" s="26">
        <v>3</v>
      </c>
      <c r="E2580" s="17" t="s">
        <v>3319</v>
      </c>
      <c r="F2580" s="24">
        <v>1257</v>
      </c>
      <c r="G2580" s="24"/>
      <c r="H2580" s="24"/>
      <c r="I2580" s="26" t="s">
        <v>1008</v>
      </c>
      <c r="J2580" s="26" t="s">
        <v>1283</v>
      </c>
      <c r="K2580" s="34" t="s">
        <v>3320</v>
      </c>
    </row>
    <row r="2581" spans="1:11" ht="15.75" thickBot="1" x14ac:dyDescent="0.3">
      <c r="A2581" s="32" t="s">
        <v>851</v>
      </c>
      <c r="B2581" s="24" t="s">
        <v>325</v>
      </c>
      <c r="C2581" s="26" t="s">
        <v>1281</v>
      </c>
      <c r="D2581" s="26">
        <v>3</v>
      </c>
      <c r="E2581" s="17" t="s">
        <v>3321</v>
      </c>
      <c r="F2581" s="24">
        <v>1317</v>
      </c>
      <c r="G2581" s="24"/>
      <c r="H2581" s="24"/>
      <c r="I2581" s="26" t="s">
        <v>1008</v>
      </c>
      <c r="J2581" s="26" t="s">
        <v>1283</v>
      </c>
      <c r="K2581" s="34" t="s">
        <v>3112</v>
      </c>
    </row>
    <row r="2582" spans="1:11" ht="15.75" thickBot="1" x14ac:dyDescent="0.3">
      <c r="A2582" s="32" t="s">
        <v>851</v>
      </c>
      <c r="B2582" s="24" t="s">
        <v>325</v>
      </c>
      <c r="C2582" s="26" t="s">
        <v>1281</v>
      </c>
      <c r="D2582" s="26">
        <v>3</v>
      </c>
      <c r="E2582" s="17" t="s">
        <v>3322</v>
      </c>
      <c r="F2582" s="24">
        <v>1259</v>
      </c>
      <c r="G2582" s="24"/>
      <c r="H2582" s="24"/>
      <c r="I2582" s="26" t="s">
        <v>1008</v>
      </c>
      <c r="J2582" s="26" t="s">
        <v>1283</v>
      </c>
      <c r="K2582" s="34" t="s">
        <v>1877</v>
      </c>
    </row>
    <row r="2583" spans="1:11" ht="15.75" thickBot="1" x14ac:dyDescent="0.3">
      <c r="A2583" s="32" t="s">
        <v>851</v>
      </c>
      <c r="B2583" s="24" t="s">
        <v>325</v>
      </c>
      <c r="C2583" s="26" t="s">
        <v>1281</v>
      </c>
      <c r="D2583" s="26">
        <v>3</v>
      </c>
      <c r="E2583" s="17" t="s">
        <v>3323</v>
      </c>
      <c r="F2583" s="24">
        <v>1273</v>
      </c>
      <c r="G2583" s="24"/>
      <c r="H2583" s="24"/>
      <c r="I2583" s="26" t="s">
        <v>1008</v>
      </c>
      <c r="J2583" s="26" t="s">
        <v>1283</v>
      </c>
      <c r="K2583" s="34" t="s">
        <v>1877</v>
      </c>
    </row>
    <row r="2584" spans="1:11" ht="15.75" thickBot="1" x14ac:dyDescent="0.3">
      <c r="A2584" s="32" t="s">
        <v>851</v>
      </c>
      <c r="B2584" s="24" t="s">
        <v>325</v>
      </c>
      <c r="C2584" s="26" t="s">
        <v>1281</v>
      </c>
      <c r="D2584" s="26">
        <v>3</v>
      </c>
      <c r="E2584" s="17" t="s">
        <v>3324</v>
      </c>
      <c r="F2584" s="24">
        <v>1275</v>
      </c>
      <c r="G2584" s="24"/>
      <c r="H2584" s="24"/>
      <c r="I2584" s="26" t="s">
        <v>1008</v>
      </c>
      <c r="J2584" s="26" t="s">
        <v>1283</v>
      </c>
      <c r="K2584" s="34" t="s">
        <v>3325</v>
      </c>
    </row>
    <row r="2585" spans="1:11" ht="15.75" thickBot="1" x14ac:dyDescent="0.3">
      <c r="A2585" s="32" t="s">
        <v>851</v>
      </c>
      <c r="B2585" s="24" t="s">
        <v>325</v>
      </c>
      <c r="C2585" s="26" t="s">
        <v>1281</v>
      </c>
      <c r="D2585" s="26">
        <v>3</v>
      </c>
      <c r="E2585" s="17" t="s">
        <v>3326</v>
      </c>
      <c r="F2585" s="24">
        <v>1276</v>
      </c>
      <c r="G2585" s="24"/>
      <c r="H2585" s="24"/>
      <c r="I2585" s="26" t="s">
        <v>1008</v>
      </c>
      <c r="J2585" s="26" t="s">
        <v>1283</v>
      </c>
      <c r="K2585" s="34" t="s">
        <v>3112</v>
      </c>
    </row>
    <row r="2586" spans="1:11" ht="15.75" thickBot="1" x14ac:dyDescent="0.3">
      <c r="A2586" s="32" t="s">
        <v>851</v>
      </c>
      <c r="B2586" s="24" t="s">
        <v>325</v>
      </c>
      <c r="C2586" s="26" t="s">
        <v>1281</v>
      </c>
      <c r="D2586" s="26">
        <v>3</v>
      </c>
      <c r="E2586" s="17" t="s">
        <v>3327</v>
      </c>
      <c r="F2586" s="24">
        <v>1274</v>
      </c>
      <c r="G2586" s="24"/>
      <c r="H2586" s="24"/>
      <c r="I2586" s="26" t="s">
        <v>1008</v>
      </c>
      <c r="J2586" s="26" t="s">
        <v>1283</v>
      </c>
      <c r="K2586" s="34" t="s">
        <v>1877</v>
      </c>
    </row>
    <row r="2587" spans="1:11" ht="15.75" thickBot="1" x14ac:dyDescent="0.3">
      <c r="A2587" s="32" t="s">
        <v>851</v>
      </c>
      <c r="B2587" s="24" t="s">
        <v>325</v>
      </c>
      <c r="C2587" s="26" t="s">
        <v>1281</v>
      </c>
      <c r="D2587" s="26">
        <v>3</v>
      </c>
      <c r="E2587" s="17" t="s">
        <v>3328</v>
      </c>
      <c r="F2587" s="24">
        <v>1254</v>
      </c>
      <c r="G2587" s="24"/>
      <c r="H2587" s="24"/>
      <c r="I2587" s="26" t="s">
        <v>1008</v>
      </c>
      <c r="J2587" s="26" t="s">
        <v>1283</v>
      </c>
      <c r="K2587" s="34" t="s">
        <v>3325</v>
      </c>
    </row>
    <row r="2588" spans="1:11" ht="15.75" thickBot="1" x14ac:dyDescent="0.3">
      <c r="A2588" s="32" t="s">
        <v>851</v>
      </c>
      <c r="B2588" s="24" t="s">
        <v>325</v>
      </c>
      <c r="C2588" s="26" t="s">
        <v>1281</v>
      </c>
      <c r="D2588" s="26">
        <v>3</v>
      </c>
      <c r="E2588" s="17" t="s">
        <v>3329</v>
      </c>
      <c r="F2588" s="24">
        <v>1286</v>
      </c>
      <c r="G2588" s="24"/>
      <c r="H2588" s="24"/>
      <c r="I2588" s="26" t="s">
        <v>1008</v>
      </c>
      <c r="J2588" s="26" t="s">
        <v>1283</v>
      </c>
      <c r="K2588" s="34" t="s">
        <v>3325</v>
      </c>
    </row>
    <row r="2589" spans="1:11" ht="15.75" thickBot="1" x14ac:dyDescent="0.3">
      <c r="A2589" s="32" t="s">
        <v>851</v>
      </c>
      <c r="B2589" s="24" t="s">
        <v>325</v>
      </c>
      <c r="C2589" s="26" t="s">
        <v>1281</v>
      </c>
      <c r="D2589" s="26">
        <v>3</v>
      </c>
      <c r="E2589" s="17" t="s">
        <v>2333</v>
      </c>
      <c r="F2589" s="24">
        <v>1373</v>
      </c>
      <c r="G2589" s="24"/>
      <c r="H2589" s="24"/>
      <c r="I2589" s="26" t="s">
        <v>1008</v>
      </c>
      <c r="J2589" s="26" t="s">
        <v>1283</v>
      </c>
      <c r="K2589" s="34" t="s">
        <v>3325</v>
      </c>
    </row>
    <row r="2590" spans="1:11" ht="15.75" thickBot="1" x14ac:dyDescent="0.3">
      <c r="A2590" s="32" t="s">
        <v>851</v>
      </c>
      <c r="B2590" s="24" t="s">
        <v>325</v>
      </c>
      <c r="C2590" s="26" t="s">
        <v>1281</v>
      </c>
      <c r="D2590" s="26">
        <v>3</v>
      </c>
      <c r="E2590" s="17" t="s">
        <v>3330</v>
      </c>
      <c r="F2590" s="24">
        <v>1287</v>
      </c>
      <c r="G2590" s="24"/>
      <c r="H2590" s="24"/>
      <c r="I2590" s="26" t="s">
        <v>1008</v>
      </c>
      <c r="J2590" s="26" t="s">
        <v>1283</v>
      </c>
      <c r="K2590" s="34" t="s">
        <v>3320</v>
      </c>
    </row>
    <row r="2591" spans="1:11" ht="15.75" thickBot="1" x14ac:dyDescent="0.3">
      <c r="A2591" s="32" t="s">
        <v>851</v>
      </c>
      <c r="B2591" s="24" t="s">
        <v>325</v>
      </c>
      <c r="C2591" s="26" t="s">
        <v>1281</v>
      </c>
      <c r="D2591" s="26">
        <v>3</v>
      </c>
      <c r="E2591" s="17" t="s">
        <v>3331</v>
      </c>
      <c r="F2591" s="24">
        <v>1269</v>
      </c>
      <c r="G2591" s="24"/>
      <c r="H2591" s="24"/>
      <c r="I2591" s="26" t="s">
        <v>1008</v>
      </c>
      <c r="J2591" s="26" t="s">
        <v>1283</v>
      </c>
      <c r="K2591" s="34" t="s">
        <v>3320</v>
      </c>
    </row>
    <row r="2592" spans="1:11" ht="15.75" thickBot="1" x14ac:dyDescent="0.3">
      <c r="A2592" s="32" t="s">
        <v>851</v>
      </c>
      <c r="B2592" s="24" t="s">
        <v>325</v>
      </c>
      <c r="C2592" s="26" t="s">
        <v>1281</v>
      </c>
      <c r="D2592" s="26">
        <v>3</v>
      </c>
      <c r="E2592" s="17" t="s">
        <v>3332</v>
      </c>
      <c r="F2592" s="24">
        <v>1244</v>
      </c>
      <c r="G2592" s="24"/>
      <c r="H2592" s="24"/>
      <c r="I2592" s="26" t="s">
        <v>1008</v>
      </c>
      <c r="J2592" s="26" t="s">
        <v>1283</v>
      </c>
      <c r="K2592" s="34" t="s">
        <v>3320</v>
      </c>
    </row>
    <row r="2593" spans="1:11" ht="15.75" thickBot="1" x14ac:dyDescent="0.3">
      <c r="A2593" s="32" t="s">
        <v>851</v>
      </c>
      <c r="B2593" s="24" t="s">
        <v>325</v>
      </c>
      <c r="C2593" s="26" t="s">
        <v>1281</v>
      </c>
      <c r="D2593" s="26">
        <v>3</v>
      </c>
      <c r="E2593" s="17" t="s">
        <v>3333</v>
      </c>
      <c r="F2593" s="24">
        <v>1293</v>
      </c>
      <c r="G2593" s="24"/>
      <c r="H2593" s="24"/>
      <c r="I2593" s="26" t="s">
        <v>1008</v>
      </c>
      <c r="J2593" s="26" t="s">
        <v>1283</v>
      </c>
      <c r="K2593" s="34" t="s">
        <v>1877</v>
      </c>
    </row>
    <row r="2594" spans="1:11" ht="15.75" thickBot="1" x14ac:dyDescent="0.3">
      <c r="A2594" s="32" t="s">
        <v>851</v>
      </c>
      <c r="B2594" s="24" t="s">
        <v>325</v>
      </c>
      <c r="C2594" s="26" t="s">
        <v>1281</v>
      </c>
      <c r="D2594" s="26">
        <v>3</v>
      </c>
      <c r="E2594" s="17" t="s">
        <v>3334</v>
      </c>
      <c r="F2594" s="24">
        <v>1306</v>
      </c>
      <c r="G2594" s="24"/>
      <c r="H2594" s="24"/>
      <c r="I2594" s="26" t="s">
        <v>1008</v>
      </c>
      <c r="J2594" s="26" t="s">
        <v>1283</v>
      </c>
      <c r="K2594" s="34" t="s">
        <v>1877</v>
      </c>
    </row>
    <row r="2595" spans="1:11" ht="15.75" thickBot="1" x14ac:dyDescent="0.3">
      <c r="A2595" s="32" t="s">
        <v>851</v>
      </c>
      <c r="B2595" s="24" t="s">
        <v>325</v>
      </c>
      <c r="C2595" s="26" t="s">
        <v>1281</v>
      </c>
      <c r="D2595" s="26">
        <v>3</v>
      </c>
      <c r="E2595" s="17" t="s">
        <v>1919</v>
      </c>
      <c r="F2595" s="24">
        <v>1309</v>
      </c>
      <c r="G2595" s="24"/>
      <c r="H2595" s="24"/>
      <c r="I2595" s="26" t="s">
        <v>1008</v>
      </c>
      <c r="J2595" s="26" t="s">
        <v>1283</v>
      </c>
      <c r="K2595" s="34" t="s">
        <v>3325</v>
      </c>
    </row>
    <row r="2596" spans="1:11" ht="15.75" thickBot="1" x14ac:dyDescent="0.3">
      <c r="A2596" s="32" t="s">
        <v>851</v>
      </c>
      <c r="B2596" s="24" t="s">
        <v>325</v>
      </c>
      <c r="C2596" s="26" t="s">
        <v>1281</v>
      </c>
      <c r="D2596" s="26">
        <v>3</v>
      </c>
      <c r="E2596" s="17" t="s">
        <v>1425</v>
      </c>
      <c r="F2596" s="24">
        <v>1311</v>
      </c>
      <c r="G2596" s="24"/>
      <c r="H2596" s="24"/>
      <c r="I2596" s="26" t="s">
        <v>1008</v>
      </c>
      <c r="J2596" s="26" t="s">
        <v>1283</v>
      </c>
      <c r="K2596" s="34" t="s">
        <v>3325</v>
      </c>
    </row>
    <row r="2597" spans="1:11" ht="15.75" thickBot="1" x14ac:dyDescent="0.3">
      <c r="A2597" s="32" t="s">
        <v>851</v>
      </c>
      <c r="B2597" s="24" t="s">
        <v>325</v>
      </c>
      <c r="C2597" s="26" t="s">
        <v>1281</v>
      </c>
      <c r="D2597" s="26">
        <v>3</v>
      </c>
      <c r="E2597" s="17" t="s">
        <v>3335</v>
      </c>
      <c r="F2597" s="24">
        <v>1334</v>
      </c>
      <c r="G2597" s="24"/>
      <c r="H2597" s="24"/>
      <c r="I2597" s="26" t="s">
        <v>1008</v>
      </c>
      <c r="J2597" s="26" t="s">
        <v>1283</v>
      </c>
      <c r="K2597" s="34" t="s">
        <v>3325</v>
      </c>
    </row>
    <row r="2598" spans="1:11" ht="15.75" thickBot="1" x14ac:dyDescent="0.3">
      <c r="A2598" s="32" t="s">
        <v>851</v>
      </c>
      <c r="B2598" s="24" t="s">
        <v>325</v>
      </c>
      <c r="C2598" s="26" t="s">
        <v>1281</v>
      </c>
      <c r="D2598" s="26">
        <v>3</v>
      </c>
      <c r="E2598" s="17" t="s">
        <v>3336</v>
      </c>
      <c r="F2598" s="24">
        <v>1374</v>
      </c>
      <c r="G2598" s="24"/>
      <c r="H2598" s="24"/>
      <c r="I2598" s="26" t="s">
        <v>1008</v>
      </c>
      <c r="J2598" s="26" t="s">
        <v>1283</v>
      </c>
      <c r="K2598" s="34" t="s">
        <v>3325</v>
      </c>
    </row>
    <row r="2599" spans="1:11" ht="15.75" thickBot="1" x14ac:dyDescent="0.3">
      <c r="A2599" s="32" t="s">
        <v>851</v>
      </c>
      <c r="B2599" s="24" t="s">
        <v>325</v>
      </c>
      <c r="C2599" s="26" t="s">
        <v>1281</v>
      </c>
      <c r="D2599" s="26">
        <v>3</v>
      </c>
      <c r="E2599" s="17" t="s">
        <v>3337</v>
      </c>
      <c r="F2599" s="24">
        <v>1344</v>
      </c>
      <c r="G2599" s="24"/>
      <c r="H2599" s="24"/>
      <c r="I2599" s="26" t="s">
        <v>1008</v>
      </c>
      <c r="J2599" s="26" t="s">
        <v>1283</v>
      </c>
      <c r="K2599" s="34" t="s">
        <v>3325</v>
      </c>
    </row>
    <row r="2600" spans="1:11" ht="15.75" thickBot="1" x14ac:dyDescent="0.3">
      <c r="A2600" s="32" t="s">
        <v>851</v>
      </c>
      <c r="B2600" s="24" t="s">
        <v>325</v>
      </c>
      <c r="C2600" s="26" t="s">
        <v>1281</v>
      </c>
      <c r="D2600" s="26">
        <v>3</v>
      </c>
      <c r="E2600" s="17" t="s">
        <v>944</v>
      </c>
      <c r="F2600" s="24">
        <v>1249</v>
      </c>
      <c r="G2600" s="24"/>
      <c r="H2600" s="24"/>
      <c r="I2600" s="26" t="s">
        <v>1008</v>
      </c>
      <c r="J2600" s="26" t="s">
        <v>1283</v>
      </c>
      <c r="K2600" s="34" t="s">
        <v>3325</v>
      </c>
    </row>
    <row r="2601" spans="1:11" ht="15.75" thickBot="1" x14ac:dyDescent="0.3">
      <c r="A2601" s="32" t="s">
        <v>851</v>
      </c>
      <c r="B2601" s="24" t="s">
        <v>325</v>
      </c>
      <c r="C2601" s="26" t="s">
        <v>1281</v>
      </c>
      <c r="D2601" s="26">
        <v>3</v>
      </c>
      <c r="E2601" s="17" t="s">
        <v>3338</v>
      </c>
      <c r="F2601" s="24">
        <v>1353</v>
      </c>
      <c r="G2601" s="24"/>
      <c r="H2601" s="24"/>
      <c r="I2601" s="26" t="s">
        <v>1008</v>
      </c>
      <c r="J2601" s="26" t="s">
        <v>1283</v>
      </c>
      <c r="K2601" s="34" t="s">
        <v>3325</v>
      </c>
    </row>
    <row r="2602" spans="1:11" ht="15.75" thickBot="1" x14ac:dyDescent="0.3">
      <c r="A2602" s="32" t="s">
        <v>851</v>
      </c>
      <c r="B2602" s="24" t="s">
        <v>325</v>
      </c>
      <c r="C2602" s="26" t="s">
        <v>1281</v>
      </c>
      <c r="D2602" s="26">
        <v>3</v>
      </c>
      <c r="E2602" s="17" t="s">
        <v>2023</v>
      </c>
      <c r="F2602" s="24">
        <v>1357</v>
      </c>
      <c r="G2602" s="24"/>
      <c r="H2602" s="24"/>
      <c r="I2602" s="26" t="s">
        <v>1008</v>
      </c>
      <c r="J2602" s="26" t="s">
        <v>1283</v>
      </c>
      <c r="K2602" s="34" t="s">
        <v>1877</v>
      </c>
    </row>
    <row r="2603" spans="1:11" ht="15.75" thickBot="1" x14ac:dyDescent="0.3">
      <c r="A2603" s="32" t="s">
        <v>851</v>
      </c>
      <c r="B2603" s="24" t="s">
        <v>325</v>
      </c>
      <c r="C2603" s="26" t="s">
        <v>1281</v>
      </c>
      <c r="D2603" s="26">
        <v>3</v>
      </c>
      <c r="E2603" s="17" t="s">
        <v>3339</v>
      </c>
      <c r="F2603" s="24">
        <v>1268</v>
      </c>
      <c r="G2603" s="24"/>
      <c r="H2603" s="24"/>
      <c r="I2603" s="26" t="s">
        <v>1008</v>
      </c>
      <c r="J2603" s="26" t="s">
        <v>1283</v>
      </c>
      <c r="K2603" s="34" t="s">
        <v>1877</v>
      </c>
    </row>
    <row r="2604" spans="1:11" ht="15.75" thickBot="1" x14ac:dyDescent="0.3">
      <c r="A2604" s="32" t="s">
        <v>851</v>
      </c>
      <c r="B2604" s="24" t="s">
        <v>325</v>
      </c>
      <c r="C2604" s="26" t="s">
        <v>1281</v>
      </c>
      <c r="D2604" s="26">
        <v>3</v>
      </c>
      <c r="E2604" s="17" t="s">
        <v>948</v>
      </c>
      <c r="F2604" s="24">
        <v>2787</v>
      </c>
      <c r="G2604" s="24"/>
      <c r="H2604" s="24"/>
      <c r="I2604" s="26" t="s">
        <v>1008</v>
      </c>
      <c r="J2604" s="26" t="s">
        <v>1283</v>
      </c>
      <c r="K2604" s="34" t="s">
        <v>3112</v>
      </c>
    </row>
    <row r="2605" spans="1:11" ht="15.75" thickBot="1" x14ac:dyDescent="0.3">
      <c r="A2605" s="32" t="s">
        <v>851</v>
      </c>
      <c r="B2605" s="24" t="s">
        <v>325</v>
      </c>
      <c r="C2605" s="26" t="s">
        <v>1281</v>
      </c>
      <c r="D2605" s="26">
        <v>4</v>
      </c>
      <c r="E2605" s="17" t="s">
        <v>3340</v>
      </c>
      <c r="F2605" s="24">
        <v>1295</v>
      </c>
      <c r="G2605" s="24"/>
      <c r="H2605" s="24"/>
      <c r="I2605" s="26" t="s">
        <v>1008</v>
      </c>
      <c r="J2605" s="26" t="s">
        <v>1288</v>
      </c>
      <c r="K2605" s="34" t="s">
        <v>3341</v>
      </c>
    </row>
    <row r="2606" spans="1:11" ht="15.75" thickBot="1" x14ac:dyDescent="0.3">
      <c r="A2606" s="32" t="s">
        <v>851</v>
      </c>
      <c r="B2606" s="24" t="s">
        <v>325</v>
      </c>
      <c r="C2606" s="26" t="s">
        <v>1281</v>
      </c>
      <c r="D2606" s="26">
        <v>4</v>
      </c>
      <c r="E2606" s="17" t="s">
        <v>3342</v>
      </c>
      <c r="F2606" s="24">
        <v>1310</v>
      </c>
      <c r="G2606" s="24"/>
      <c r="H2606" s="24"/>
      <c r="I2606" s="26" t="s">
        <v>1008</v>
      </c>
      <c r="J2606" s="26" t="s">
        <v>1288</v>
      </c>
      <c r="K2606" s="34" t="s">
        <v>1289</v>
      </c>
    </row>
    <row r="2607" spans="1:11" ht="15.75" thickBot="1" x14ac:dyDescent="0.3">
      <c r="A2607" s="32" t="s">
        <v>851</v>
      </c>
      <c r="B2607" s="24" t="s">
        <v>325</v>
      </c>
      <c r="C2607" s="26" t="s">
        <v>1281</v>
      </c>
      <c r="D2607" s="26">
        <v>4</v>
      </c>
      <c r="E2607" s="17" t="s">
        <v>3343</v>
      </c>
      <c r="F2607" s="24">
        <v>1258</v>
      </c>
      <c r="G2607" s="24"/>
      <c r="H2607" s="24"/>
      <c r="I2607" s="26" t="s">
        <v>1008</v>
      </c>
      <c r="J2607" s="26" t="s">
        <v>1288</v>
      </c>
      <c r="K2607" s="34" t="s">
        <v>3344</v>
      </c>
    </row>
    <row r="2608" spans="1:11" ht="15.75" thickBot="1" x14ac:dyDescent="0.3">
      <c r="A2608" s="32" t="s">
        <v>851</v>
      </c>
      <c r="B2608" s="24" t="s">
        <v>325</v>
      </c>
      <c r="C2608" s="26" t="s">
        <v>1281</v>
      </c>
      <c r="D2608" s="26">
        <v>4</v>
      </c>
      <c r="E2608" s="17" t="s">
        <v>3345</v>
      </c>
      <c r="F2608" s="24">
        <v>1367</v>
      </c>
      <c r="G2608" s="24"/>
      <c r="H2608" s="24"/>
      <c r="I2608" s="26" t="s">
        <v>1008</v>
      </c>
      <c r="J2608" s="26" t="s">
        <v>1288</v>
      </c>
      <c r="K2608" s="34" t="s">
        <v>3341</v>
      </c>
    </row>
    <row r="2609" spans="1:11" ht="15.75" thickBot="1" x14ac:dyDescent="0.3">
      <c r="A2609" s="32" t="s">
        <v>851</v>
      </c>
      <c r="B2609" s="24" t="s">
        <v>325</v>
      </c>
      <c r="C2609" s="26" t="s">
        <v>1281</v>
      </c>
      <c r="D2609" s="26">
        <v>4</v>
      </c>
      <c r="E2609" s="17" t="s">
        <v>3346</v>
      </c>
      <c r="F2609" s="24">
        <v>1360</v>
      </c>
      <c r="G2609" s="24"/>
      <c r="H2609" s="24"/>
      <c r="I2609" s="26" t="s">
        <v>1008</v>
      </c>
      <c r="J2609" s="26" t="s">
        <v>1288</v>
      </c>
      <c r="K2609" s="34" t="s">
        <v>3341</v>
      </c>
    </row>
    <row r="2610" spans="1:11" ht="15.75" thickBot="1" x14ac:dyDescent="0.3">
      <c r="A2610" s="32" t="s">
        <v>851</v>
      </c>
      <c r="B2610" s="24" t="s">
        <v>325</v>
      </c>
      <c r="C2610" s="26" t="s">
        <v>1281</v>
      </c>
      <c r="D2610" s="26">
        <v>4</v>
      </c>
      <c r="E2610" s="17" t="s">
        <v>3347</v>
      </c>
      <c r="F2610" s="24">
        <v>1264</v>
      </c>
      <c r="G2610" s="24"/>
      <c r="H2610" s="24"/>
      <c r="I2610" s="26" t="s">
        <v>1008</v>
      </c>
      <c r="J2610" s="26" t="s">
        <v>1288</v>
      </c>
      <c r="K2610" s="34" t="s">
        <v>3341</v>
      </c>
    </row>
    <row r="2611" spans="1:11" ht="15.75" thickBot="1" x14ac:dyDescent="0.3">
      <c r="A2611" s="32" t="s">
        <v>851</v>
      </c>
      <c r="B2611" s="24" t="s">
        <v>325</v>
      </c>
      <c r="C2611" s="26" t="s">
        <v>1281</v>
      </c>
      <c r="D2611" s="26">
        <v>4</v>
      </c>
      <c r="E2611" s="17" t="s">
        <v>3348</v>
      </c>
      <c r="F2611" s="24">
        <v>1362</v>
      </c>
      <c r="G2611" s="24"/>
      <c r="H2611" s="24"/>
      <c r="I2611" s="26" t="s">
        <v>1008</v>
      </c>
      <c r="J2611" s="26" t="s">
        <v>1288</v>
      </c>
      <c r="K2611" s="34" t="s">
        <v>1221</v>
      </c>
    </row>
    <row r="2612" spans="1:11" ht="15.75" thickBot="1" x14ac:dyDescent="0.3">
      <c r="A2612" s="32" t="s">
        <v>851</v>
      </c>
      <c r="B2612" s="24" t="s">
        <v>325</v>
      </c>
      <c r="C2612" s="26" t="s">
        <v>1281</v>
      </c>
      <c r="D2612" s="26">
        <v>4</v>
      </c>
      <c r="E2612" s="17" t="s">
        <v>2836</v>
      </c>
      <c r="F2612" s="24">
        <v>1321</v>
      </c>
      <c r="G2612" s="24"/>
      <c r="H2612" s="24"/>
      <c r="I2612" s="26" t="s">
        <v>1008</v>
      </c>
      <c r="J2612" s="26" t="s">
        <v>1288</v>
      </c>
      <c r="K2612" s="34" t="s">
        <v>1289</v>
      </c>
    </row>
    <row r="2613" spans="1:11" ht="15.75" thickBot="1" x14ac:dyDescent="0.3">
      <c r="A2613" s="32" t="s">
        <v>851</v>
      </c>
      <c r="B2613" s="24" t="s">
        <v>325</v>
      </c>
      <c r="C2613" s="26" t="s">
        <v>1281</v>
      </c>
      <c r="D2613" s="26">
        <v>4</v>
      </c>
      <c r="E2613" s="17" t="s">
        <v>3349</v>
      </c>
      <c r="F2613" s="24">
        <v>1342</v>
      </c>
      <c r="G2613" s="24"/>
      <c r="H2613" s="24"/>
      <c r="I2613" s="26" t="s">
        <v>1008</v>
      </c>
      <c r="J2613" s="26" t="s">
        <v>1288</v>
      </c>
      <c r="K2613" s="34" t="s">
        <v>3350</v>
      </c>
    </row>
    <row r="2614" spans="1:11" ht="15.75" thickBot="1" x14ac:dyDescent="0.3">
      <c r="A2614" s="32" t="s">
        <v>851</v>
      </c>
      <c r="B2614" s="24" t="s">
        <v>325</v>
      </c>
      <c r="C2614" s="26" t="s">
        <v>1281</v>
      </c>
      <c r="D2614" s="26">
        <v>4</v>
      </c>
      <c r="E2614" s="17" t="s">
        <v>3351</v>
      </c>
      <c r="F2614" s="24">
        <v>1372</v>
      </c>
      <c r="G2614" s="24"/>
      <c r="H2614" s="24"/>
      <c r="I2614" s="26" t="s">
        <v>1008</v>
      </c>
      <c r="J2614" s="26" t="s">
        <v>1288</v>
      </c>
      <c r="K2614" s="34" t="s">
        <v>3350</v>
      </c>
    </row>
    <row r="2615" spans="1:11" ht="15.75" thickBot="1" x14ac:dyDescent="0.3">
      <c r="A2615" s="32" t="s">
        <v>851</v>
      </c>
      <c r="B2615" s="24" t="s">
        <v>325</v>
      </c>
      <c r="C2615" s="26" t="s">
        <v>1281</v>
      </c>
      <c r="D2615" s="26">
        <v>4</v>
      </c>
      <c r="E2615" s="17" t="s">
        <v>2492</v>
      </c>
      <c r="F2615" s="24">
        <v>1354</v>
      </c>
      <c r="G2615" s="24"/>
      <c r="H2615" s="24"/>
      <c r="I2615" s="26" t="s">
        <v>1008</v>
      </c>
      <c r="J2615" s="26" t="s">
        <v>1288</v>
      </c>
      <c r="K2615" s="34" t="s">
        <v>1221</v>
      </c>
    </row>
    <row r="2616" spans="1:11" ht="15.75" thickBot="1" x14ac:dyDescent="0.3">
      <c r="A2616" s="32" t="s">
        <v>851</v>
      </c>
      <c r="B2616" s="24" t="s">
        <v>325</v>
      </c>
      <c r="C2616" s="26" t="s">
        <v>1281</v>
      </c>
      <c r="D2616" s="26">
        <v>4</v>
      </c>
      <c r="E2616" s="17" t="s">
        <v>3352</v>
      </c>
      <c r="F2616" s="24">
        <v>1251</v>
      </c>
      <c r="G2616" s="24"/>
      <c r="H2616" s="24"/>
      <c r="I2616" s="26" t="s">
        <v>1008</v>
      </c>
      <c r="J2616" s="26" t="s">
        <v>1288</v>
      </c>
      <c r="K2616" s="34" t="s">
        <v>1289</v>
      </c>
    </row>
    <row r="2617" spans="1:11" ht="15.75" thickBot="1" x14ac:dyDescent="0.3">
      <c r="A2617" s="32" t="s">
        <v>851</v>
      </c>
      <c r="B2617" s="24" t="s">
        <v>325</v>
      </c>
      <c r="C2617" s="26" t="s">
        <v>1281</v>
      </c>
      <c r="D2617" s="26">
        <v>4</v>
      </c>
      <c r="E2617" s="17" t="s">
        <v>3353</v>
      </c>
      <c r="F2617" s="24">
        <v>1359</v>
      </c>
      <c r="G2617" s="24"/>
      <c r="H2617" s="24"/>
      <c r="I2617" s="26" t="s">
        <v>1008</v>
      </c>
      <c r="J2617" s="26" t="s">
        <v>1288</v>
      </c>
      <c r="K2617" s="34" t="s">
        <v>1289</v>
      </c>
    </row>
    <row r="2618" spans="1:11" ht="15.75" thickBot="1" x14ac:dyDescent="0.3">
      <c r="A2618" s="32" t="s">
        <v>851</v>
      </c>
      <c r="B2618" s="24" t="s">
        <v>325</v>
      </c>
      <c r="C2618" s="26" t="s">
        <v>1281</v>
      </c>
      <c r="D2618" s="26">
        <v>5</v>
      </c>
      <c r="E2618" s="17" t="s">
        <v>3354</v>
      </c>
      <c r="F2618" s="24">
        <v>1245</v>
      </c>
      <c r="G2618" s="24"/>
      <c r="H2618" s="24"/>
      <c r="I2618" s="26" t="s">
        <v>1008</v>
      </c>
      <c r="J2618" s="26" t="s">
        <v>1291</v>
      </c>
      <c r="K2618" s="34" t="s">
        <v>1291</v>
      </c>
    </row>
    <row r="2619" spans="1:11" ht="15.75" thickBot="1" x14ac:dyDescent="0.3">
      <c r="A2619" s="32" t="s">
        <v>851</v>
      </c>
      <c r="B2619" s="24" t="s">
        <v>325</v>
      </c>
      <c r="C2619" s="26" t="s">
        <v>1281</v>
      </c>
      <c r="D2619" s="26">
        <v>5</v>
      </c>
      <c r="E2619" s="17" t="s">
        <v>1886</v>
      </c>
      <c r="F2619" s="24">
        <v>1250</v>
      </c>
      <c r="G2619" s="24"/>
      <c r="H2619" s="24"/>
      <c r="I2619" s="26" t="s">
        <v>1008</v>
      </c>
      <c r="J2619" s="26" t="s">
        <v>1291</v>
      </c>
      <c r="K2619" s="34" t="s">
        <v>1291</v>
      </c>
    </row>
    <row r="2620" spans="1:11" ht="15.75" thickBot="1" x14ac:dyDescent="0.3">
      <c r="A2620" s="32" t="s">
        <v>851</v>
      </c>
      <c r="B2620" s="24" t="s">
        <v>325</v>
      </c>
      <c r="C2620" s="26" t="s">
        <v>1281</v>
      </c>
      <c r="D2620" s="26">
        <v>5</v>
      </c>
      <c r="E2620" s="17" t="s">
        <v>3355</v>
      </c>
      <c r="F2620" s="24">
        <v>1272</v>
      </c>
      <c r="G2620" s="24"/>
      <c r="H2620" s="24"/>
      <c r="I2620" s="26" t="s">
        <v>1008</v>
      </c>
      <c r="J2620" s="26" t="s">
        <v>1291</v>
      </c>
      <c r="K2620" s="34" t="s">
        <v>3356</v>
      </c>
    </row>
    <row r="2621" spans="1:11" ht="15.75" thickBot="1" x14ac:dyDescent="0.3">
      <c r="A2621" s="32" t="s">
        <v>851</v>
      </c>
      <c r="B2621" s="24" t="s">
        <v>325</v>
      </c>
      <c r="C2621" s="26" t="s">
        <v>1281</v>
      </c>
      <c r="D2621" s="26">
        <v>5</v>
      </c>
      <c r="E2621" s="17" t="s">
        <v>3357</v>
      </c>
      <c r="F2621" s="24">
        <v>1260</v>
      </c>
      <c r="G2621" s="24"/>
      <c r="H2621" s="24"/>
      <c r="I2621" s="26" t="s">
        <v>1008</v>
      </c>
      <c r="J2621" s="26" t="s">
        <v>1291</v>
      </c>
      <c r="K2621" s="34" t="s">
        <v>3358</v>
      </c>
    </row>
    <row r="2622" spans="1:11" ht="15.75" thickBot="1" x14ac:dyDescent="0.3">
      <c r="A2622" s="32" t="s">
        <v>851</v>
      </c>
      <c r="B2622" s="24" t="s">
        <v>325</v>
      </c>
      <c r="C2622" s="26" t="s">
        <v>1281</v>
      </c>
      <c r="D2622" s="26">
        <v>5</v>
      </c>
      <c r="E2622" s="17" t="s">
        <v>2255</v>
      </c>
      <c r="F2622" s="24">
        <v>1285</v>
      </c>
      <c r="G2622" s="24"/>
      <c r="H2622" s="24"/>
      <c r="I2622" s="26" t="s">
        <v>1008</v>
      </c>
      <c r="J2622" s="26" t="s">
        <v>1291</v>
      </c>
      <c r="K2622" s="34" t="s">
        <v>3358</v>
      </c>
    </row>
    <row r="2623" spans="1:11" ht="15.75" thickBot="1" x14ac:dyDescent="0.3">
      <c r="A2623" s="32" t="s">
        <v>851</v>
      </c>
      <c r="B2623" s="24" t="s">
        <v>325</v>
      </c>
      <c r="C2623" s="26" t="s">
        <v>1281</v>
      </c>
      <c r="D2623" s="26">
        <v>5</v>
      </c>
      <c r="E2623" s="17" t="s">
        <v>3359</v>
      </c>
      <c r="F2623" s="24">
        <v>1370</v>
      </c>
      <c r="G2623" s="24"/>
      <c r="H2623" s="24"/>
      <c r="I2623" s="26" t="s">
        <v>1008</v>
      </c>
      <c r="J2623" s="26" t="s">
        <v>1291</v>
      </c>
      <c r="K2623" s="34" t="s">
        <v>1247</v>
      </c>
    </row>
    <row r="2624" spans="1:11" ht="15.75" thickBot="1" x14ac:dyDescent="0.3">
      <c r="A2624" s="32" t="s">
        <v>851</v>
      </c>
      <c r="B2624" s="24" t="s">
        <v>325</v>
      </c>
      <c r="C2624" s="26" t="s">
        <v>1281</v>
      </c>
      <c r="D2624" s="26">
        <v>5</v>
      </c>
      <c r="E2624" s="17" t="s">
        <v>1536</v>
      </c>
      <c r="F2624" s="24">
        <v>1301</v>
      </c>
      <c r="G2624" s="24"/>
      <c r="H2624" s="24"/>
      <c r="I2624" s="26" t="s">
        <v>1008</v>
      </c>
      <c r="J2624" s="26" t="s">
        <v>1291</v>
      </c>
      <c r="K2624" s="34" t="s">
        <v>3356</v>
      </c>
    </row>
    <row r="2625" spans="1:11" ht="15.75" thickBot="1" x14ac:dyDescent="0.3">
      <c r="A2625" s="32" t="s">
        <v>851</v>
      </c>
      <c r="B2625" s="24" t="s">
        <v>325</v>
      </c>
      <c r="C2625" s="26" t="s">
        <v>1281</v>
      </c>
      <c r="D2625" s="26">
        <v>5</v>
      </c>
      <c r="E2625" s="17" t="s">
        <v>3360</v>
      </c>
      <c r="F2625" s="24">
        <v>1325</v>
      </c>
      <c r="G2625" s="24"/>
      <c r="H2625" s="24"/>
      <c r="I2625" s="26" t="s">
        <v>1008</v>
      </c>
      <c r="J2625" s="26" t="s">
        <v>1291</v>
      </c>
      <c r="K2625" s="34" t="s">
        <v>3361</v>
      </c>
    </row>
    <row r="2626" spans="1:11" ht="15.75" thickBot="1" x14ac:dyDescent="0.3">
      <c r="A2626" s="32" t="s">
        <v>851</v>
      </c>
      <c r="B2626" s="24" t="s">
        <v>325</v>
      </c>
      <c r="C2626" s="26" t="s">
        <v>1281</v>
      </c>
      <c r="D2626" s="26">
        <v>5</v>
      </c>
      <c r="E2626" s="17" t="s">
        <v>1426</v>
      </c>
      <c r="F2626" s="24">
        <v>1326</v>
      </c>
      <c r="G2626" s="24"/>
      <c r="H2626" s="24"/>
      <c r="I2626" s="26" t="s">
        <v>1008</v>
      </c>
      <c r="J2626" s="26" t="s">
        <v>1291</v>
      </c>
      <c r="K2626" s="34" t="s">
        <v>3356</v>
      </c>
    </row>
    <row r="2627" spans="1:11" ht="15.75" thickBot="1" x14ac:dyDescent="0.3">
      <c r="A2627" s="32" t="s">
        <v>851</v>
      </c>
      <c r="B2627" s="24" t="s">
        <v>325</v>
      </c>
      <c r="C2627" s="26" t="s">
        <v>1281</v>
      </c>
      <c r="D2627" s="26">
        <v>5</v>
      </c>
      <c r="E2627" s="17" t="s">
        <v>3362</v>
      </c>
      <c r="F2627" s="24">
        <v>4496</v>
      </c>
      <c r="G2627" s="24"/>
      <c r="H2627" s="24"/>
      <c r="I2627" s="26" t="s">
        <v>1008</v>
      </c>
      <c r="J2627" s="26" t="s">
        <v>1291</v>
      </c>
      <c r="K2627" s="34" t="s">
        <v>1291</v>
      </c>
    </row>
    <row r="2628" spans="1:11" ht="15.75" thickBot="1" x14ac:dyDescent="0.3">
      <c r="A2628" s="32" t="s">
        <v>851</v>
      </c>
      <c r="B2628" s="24" t="s">
        <v>325</v>
      </c>
      <c r="C2628" s="26" t="s">
        <v>1281</v>
      </c>
      <c r="D2628" s="26">
        <v>5</v>
      </c>
      <c r="E2628" s="17" t="s">
        <v>3363</v>
      </c>
      <c r="F2628" s="24">
        <v>1346</v>
      </c>
      <c r="G2628" s="24"/>
      <c r="H2628" s="24"/>
      <c r="I2628" s="26" t="s">
        <v>1008</v>
      </c>
      <c r="J2628" s="26" t="s">
        <v>1291</v>
      </c>
      <c r="K2628" s="34" t="s">
        <v>1291</v>
      </c>
    </row>
    <row r="2629" spans="1:11" ht="15.75" thickBot="1" x14ac:dyDescent="0.3">
      <c r="A2629" s="32" t="s">
        <v>851</v>
      </c>
      <c r="B2629" s="24" t="s">
        <v>325</v>
      </c>
      <c r="C2629" s="26" t="s">
        <v>1281</v>
      </c>
      <c r="D2629" s="26">
        <v>5</v>
      </c>
      <c r="E2629" s="17" t="s">
        <v>3364</v>
      </c>
      <c r="F2629" s="24">
        <v>1345</v>
      </c>
      <c r="G2629" s="24"/>
      <c r="H2629" s="24"/>
      <c r="I2629" s="26" t="s">
        <v>1008</v>
      </c>
      <c r="J2629" s="26" t="s">
        <v>1291</v>
      </c>
      <c r="K2629" s="34" t="s">
        <v>1247</v>
      </c>
    </row>
    <row r="2630" spans="1:11" ht="15.75" thickBot="1" x14ac:dyDescent="0.3">
      <c r="A2630" s="32" t="s">
        <v>851</v>
      </c>
      <c r="B2630" s="24" t="s">
        <v>325</v>
      </c>
      <c r="C2630" s="26" t="s">
        <v>1281</v>
      </c>
      <c r="D2630" s="26">
        <v>5</v>
      </c>
      <c r="E2630" s="17" t="s">
        <v>3365</v>
      </c>
      <c r="F2630" s="24">
        <v>1315</v>
      </c>
      <c r="G2630" s="24"/>
      <c r="H2630" s="24"/>
      <c r="I2630" s="26" t="s">
        <v>1008</v>
      </c>
      <c r="J2630" s="26" t="s">
        <v>1291</v>
      </c>
      <c r="K2630" s="34" t="s">
        <v>1247</v>
      </c>
    </row>
    <row r="2631" spans="1:11" ht="15.75" thickBot="1" x14ac:dyDescent="0.3">
      <c r="A2631" s="32" t="s">
        <v>851</v>
      </c>
      <c r="B2631" s="24" t="s">
        <v>325</v>
      </c>
      <c r="C2631" s="26" t="s">
        <v>1281</v>
      </c>
      <c r="D2631" s="26">
        <v>5</v>
      </c>
      <c r="E2631" s="17" t="s">
        <v>3366</v>
      </c>
      <c r="F2631" s="24">
        <v>1363</v>
      </c>
      <c r="G2631" s="24"/>
      <c r="H2631" s="24"/>
      <c r="I2631" s="26" t="s">
        <v>1008</v>
      </c>
      <c r="J2631" s="26" t="s">
        <v>1291</v>
      </c>
      <c r="K2631" s="34" t="s">
        <v>1291</v>
      </c>
    </row>
    <row r="2632" spans="1:11" ht="15.75" thickBot="1" x14ac:dyDescent="0.3">
      <c r="A2632" s="32" t="s">
        <v>851</v>
      </c>
      <c r="B2632" s="24" t="s">
        <v>325</v>
      </c>
      <c r="C2632" s="26" t="s">
        <v>1281</v>
      </c>
      <c r="D2632" s="26">
        <v>5</v>
      </c>
      <c r="E2632" s="17" t="s">
        <v>3367</v>
      </c>
      <c r="F2632" s="24">
        <v>1364</v>
      </c>
      <c r="G2632" s="24"/>
      <c r="H2632" s="24"/>
      <c r="I2632" s="26" t="s">
        <v>1008</v>
      </c>
      <c r="J2632" s="26" t="s">
        <v>1291</v>
      </c>
      <c r="K2632" s="34" t="s">
        <v>3358</v>
      </c>
    </row>
    <row r="2633" spans="1:11" ht="15.75" thickBot="1" x14ac:dyDescent="0.3">
      <c r="A2633" s="32" t="s">
        <v>851</v>
      </c>
      <c r="B2633" s="24" t="s">
        <v>325</v>
      </c>
      <c r="C2633" s="26" t="s">
        <v>1281</v>
      </c>
      <c r="D2633" s="26">
        <v>5</v>
      </c>
      <c r="E2633" s="17" t="s">
        <v>3368</v>
      </c>
      <c r="F2633" s="24">
        <v>1358</v>
      </c>
      <c r="G2633" s="24"/>
      <c r="H2633" s="24"/>
      <c r="I2633" s="26" t="s">
        <v>1008</v>
      </c>
      <c r="J2633" s="26" t="s">
        <v>1291</v>
      </c>
      <c r="K2633" s="34" t="s">
        <v>3361</v>
      </c>
    </row>
    <row r="2634" spans="1:11" ht="15.75" thickBot="1" x14ac:dyDescent="0.3">
      <c r="A2634" s="32" t="s">
        <v>851</v>
      </c>
      <c r="B2634" s="24" t="s">
        <v>325</v>
      </c>
      <c r="C2634" s="26" t="s">
        <v>1281</v>
      </c>
      <c r="D2634" s="26">
        <v>6</v>
      </c>
      <c r="E2634" s="17" t="s">
        <v>3369</v>
      </c>
      <c r="F2634" s="24">
        <v>1256</v>
      </c>
      <c r="G2634" s="24"/>
      <c r="H2634" s="24"/>
      <c r="I2634" s="26" t="s">
        <v>1008</v>
      </c>
      <c r="J2634" s="26" t="s">
        <v>1293</v>
      </c>
      <c r="K2634" s="34" t="s">
        <v>3370</v>
      </c>
    </row>
    <row r="2635" spans="1:11" ht="15.75" thickBot="1" x14ac:dyDescent="0.3">
      <c r="A2635" s="32" t="s">
        <v>851</v>
      </c>
      <c r="B2635" s="24" t="s">
        <v>325</v>
      </c>
      <c r="C2635" s="26" t="s">
        <v>1281</v>
      </c>
      <c r="D2635" s="26">
        <v>6</v>
      </c>
      <c r="E2635" s="17" t="s">
        <v>3203</v>
      </c>
      <c r="F2635" s="24">
        <v>1349</v>
      </c>
      <c r="G2635" s="24"/>
      <c r="H2635" s="24"/>
      <c r="I2635" s="26" t="s">
        <v>1008</v>
      </c>
      <c r="J2635" s="26" t="s">
        <v>1293</v>
      </c>
      <c r="K2635" s="34" t="s">
        <v>3370</v>
      </c>
    </row>
    <row r="2636" spans="1:11" ht="15.75" thickBot="1" x14ac:dyDescent="0.3">
      <c r="A2636" s="32" t="s">
        <v>851</v>
      </c>
      <c r="B2636" s="24" t="s">
        <v>325</v>
      </c>
      <c r="C2636" s="26" t="s">
        <v>1281</v>
      </c>
      <c r="D2636" s="26">
        <v>6</v>
      </c>
      <c r="E2636" s="17" t="s">
        <v>1515</v>
      </c>
      <c r="F2636" s="24">
        <v>1288</v>
      </c>
      <c r="G2636" s="24"/>
      <c r="H2636" s="24"/>
      <c r="I2636" s="26" t="s">
        <v>1008</v>
      </c>
      <c r="J2636" s="26" t="s">
        <v>1293</v>
      </c>
      <c r="K2636" s="34" t="s">
        <v>3371</v>
      </c>
    </row>
    <row r="2637" spans="1:11" ht="15.75" thickBot="1" x14ac:dyDescent="0.3">
      <c r="A2637" s="32" t="s">
        <v>851</v>
      </c>
      <c r="B2637" s="24" t="s">
        <v>325</v>
      </c>
      <c r="C2637" s="26" t="s">
        <v>1281</v>
      </c>
      <c r="D2637" s="26">
        <v>6</v>
      </c>
      <c r="E2637" s="17" t="s">
        <v>3372</v>
      </c>
      <c r="F2637" s="24">
        <v>1271</v>
      </c>
      <c r="G2637" s="24"/>
      <c r="H2637" s="24"/>
      <c r="I2637" s="26" t="s">
        <v>1008</v>
      </c>
      <c r="J2637" s="26" t="s">
        <v>1293</v>
      </c>
      <c r="K2637" s="34" t="s">
        <v>3373</v>
      </c>
    </row>
    <row r="2638" spans="1:11" ht="15.75" thickBot="1" x14ac:dyDescent="0.3">
      <c r="A2638" s="32" t="s">
        <v>851</v>
      </c>
      <c r="B2638" s="24" t="s">
        <v>325</v>
      </c>
      <c r="C2638" s="26" t="s">
        <v>1281</v>
      </c>
      <c r="D2638" s="26">
        <v>6</v>
      </c>
      <c r="E2638" s="17" t="s">
        <v>3374</v>
      </c>
      <c r="F2638" s="24">
        <v>5242</v>
      </c>
      <c r="G2638" s="24"/>
      <c r="H2638" s="24"/>
      <c r="I2638" s="26" t="s">
        <v>1008</v>
      </c>
      <c r="J2638" s="26" t="s">
        <v>1293</v>
      </c>
      <c r="K2638" s="34" t="s">
        <v>878</v>
      </c>
    </row>
    <row r="2639" spans="1:11" ht="15.75" thickBot="1" x14ac:dyDescent="0.3">
      <c r="A2639" s="32" t="s">
        <v>851</v>
      </c>
      <c r="B2639" s="24" t="s">
        <v>325</v>
      </c>
      <c r="C2639" s="26" t="s">
        <v>1281</v>
      </c>
      <c r="D2639" s="26">
        <v>6</v>
      </c>
      <c r="E2639" s="17" t="s">
        <v>3375</v>
      </c>
      <c r="F2639" s="24">
        <v>1296</v>
      </c>
      <c r="G2639" s="24"/>
      <c r="H2639" s="24"/>
      <c r="I2639" s="26" t="s">
        <v>1008</v>
      </c>
      <c r="J2639" s="26" t="s">
        <v>1293</v>
      </c>
      <c r="K2639" s="34" t="s">
        <v>878</v>
      </c>
    </row>
    <row r="2640" spans="1:11" ht="15.75" thickBot="1" x14ac:dyDescent="0.3">
      <c r="A2640" s="32" t="s">
        <v>851</v>
      </c>
      <c r="B2640" s="24" t="s">
        <v>325</v>
      </c>
      <c r="C2640" s="26" t="s">
        <v>1281</v>
      </c>
      <c r="D2640" s="26">
        <v>6</v>
      </c>
      <c r="E2640" s="17" t="s">
        <v>1538</v>
      </c>
      <c r="F2640" s="24">
        <v>1303</v>
      </c>
      <c r="G2640" s="24"/>
      <c r="H2640" s="24"/>
      <c r="I2640" s="26" t="s">
        <v>1008</v>
      </c>
      <c r="J2640" s="26" t="s">
        <v>1293</v>
      </c>
      <c r="K2640" s="34" t="s">
        <v>3376</v>
      </c>
    </row>
    <row r="2641" spans="1:11" ht="15.75" thickBot="1" x14ac:dyDescent="0.3">
      <c r="A2641" s="32" t="s">
        <v>851</v>
      </c>
      <c r="B2641" s="24" t="s">
        <v>325</v>
      </c>
      <c r="C2641" s="26" t="s">
        <v>1281</v>
      </c>
      <c r="D2641" s="26">
        <v>6</v>
      </c>
      <c r="E2641" s="17" t="s">
        <v>3377</v>
      </c>
      <c r="F2641" s="24">
        <v>1270</v>
      </c>
      <c r="G2641" s="24"/>
      <c r="H2641" s="24"/>
      <c r="I2641" s="26" t="s">
        <v>1008</v>
      </c>
      <c r="J2641" s="26" t="s">
        <v>1293</v>
      </c>
      <c r="K2641" s="34" t="s">
        <v>3370</v>
      </c>
    </row>
    <row r="2642" spans="1:11" ht="15.75" thickBot="1" x14ac:dyDescent="0.3">
      <c r="A2642" s="32" t="s">
        <v>851</v>
      </c>
      <c r="B2642" s="24" t="s">
        <v>325</v>
      </c>
      <c r="C2642" s="26" t="s">
        <v>1281</v>
      </c>
      <c r="D2642" s="26">
        <v>6</v>
      </c>
      <c r="E2642" s="17" t="s">
        <v>2490</v>
      </c>
      <c r="F2642" s="24">
        <v>1324</v>
      </c>
      <c r="G2642" s="24"/>
      <c r="H2642" s="24"/>
      <c r="I2642" s="26" t="s">
        <v>1008</v>
      </c>
      <c r="J2642" s="26" t="s">
        <v>1293</v>
      </c>
      <c r="K2642" s="34" t="s">
        <v>3373</v>
      </c>
    </row>
    <row r="2643" spans="1:11" ht="15.75" thickBot="1" x14ac:dyDescent="0.3">
      <c r="A2643" s="32" t="s">
        <v>851</v>
      </c>
      <c r="B2643" s="24" t="s">
        <v>325</v>
      </c>
      <c r="C2643" s="26" t="s">
        <v>1281</v>
      </c>
      <c r="D2643" s="26">
        <v>6</v>
      </c>
      <c r="E2643" s="17" t="s">
        <v>3378</v>
      </c>
      <c r="F2643" s="24">
        <v>1351</v>
      </c>
      <c r="G2643" s="24"/>
      <c r="H2643" s="24"/>
      <c r="I2643" s="26" t="s">
        <v>1008</v>
      </c>
      <c r="J2643" s="26" t="s">
        <v>1293</v>
      </c>
      <c r="K2643" s="34" t="s">
        <v>3370</v>
      </c>
    </row>
    <row r="2644" spans="1:11" ht="15.75" thickBot="1" x14ac:dyDescent="0.3">
      <c r="A2644" s="32" t="s">
        <v>851</v>
      </c>
      <c r="B2644" s="24" t="s">
        <v>325</v>
      </c>
      <c r="C2644" s="26" t="s">
        <v>1281</v>
      </c>
      <c r="D2644" s="26">
        <v>6</v>
      </c>
      <c r="E2644" s="17" t="s">
        <v>3379</v>
      </c>
      <c r="F2644" s="24">
        <v>4499</v>
      </c>
      <c r="G2644" s="24"/>
      <c r="H2644" s="24"/>
      <c r="I2644" s="26" t="s">
        <v>1008</v>
      </c>
      <c r="J2644" s="26" t="s">
        <v>1293</v>
      </c>
      <c r="K2644" s="34" t="s">
        <v>1293</v>
      </c>
    </row>
    <row r="2645" spans="1:11" ht="15.75" thickBot="1" x14ac:dyDescent="0.3">
      <c r="A2645" s="32" t="s">
        <v>851</v>
      </c>
      <c r="B2645" s="24" t="s">
        <v>325</v>
      </c>
      <c r="C2645" s="26" t="s">
        <v>1281</v>
      </c>
      <c r="D2645" s="26">
        <v>6</v>
      </c>
      <c r="E2645" s="17" t="s">
        <v>3380</v>
      </c>
      <c r="F2645" s="24">
        <v>1329</v>
      </c>
      <c r="G2645" s="24"/>
      <c r="H2645" s="24"/>
      <c r="I2645" s="26" t="s">
        <v>1008</v>
      </c>
      <c r="J2645" s="26" t="s">
        <v>1293</v>
      </c>
      <c r="K2645" s="34" t="s">
        <v>1293</v>
      </c>
    </row>
    <row r="2646" spans="1:11" ht="15.75" thickBot="1" x14ac:dyDescent="0.3">
      <c r="A2646" s="32" t="s">
        <v>851</v>
      </c>
      <c r="B2646" s="24" t="s">
        <v>325</v>
      </c>
      <c r="C2646" s="26" t="s">
        <v>1281</v>
      </c>
      <c r="D2646" s="26">
        <v>6</v>
      </c>
      <c r="E2646" s="17" t="s">
        <v>3381</v>
      </c>
      <c r="F2646" s="24">
        <v>1365</v>
      </c>
      <c r="G2646" s="24"/>
      <c r="H2646" s="24"/>
      <c r="I2646" s="26" t="s">
        <v>1008</v>
      </c>
      <c r="J2646" s="26" t="s">
        <v>1293</v>
      </c>
      <c r="K2646" s="34" t="s">
        <v>1877</v>
      </c>
    </row>
    <row r="2647" spans="1:11" ht="15.75" thickBot="1" x14ac:dyDescent="0.3">
      <c r="A2647" s="32" t="s">
        <v>851</v>
      </c>
      <c r="B2647" s="24" t="s">
        <v>325</v>
      </c>
      <c r="C2647" s="26" t="s">
        <v>1281</v>
      </c>
      <c r="D2647" s="26">
        <v>7</v>
      </c>
      <c r="E2647" s="17" t="s">
        <v>3382</v>
      </c>
      <c r="F2647" s="24">
        <v>1255</v>
      </c>
      <c r="G2647" s="24"/>
      <c r="H2647" s="24"/>
      <c r="I2647" s="26" t="s">
        <v>1008</v>
      </c>
      <c r="J2647" s="26" t="s">
        <v>3383</v>
      </c>
      <c r="K2647" s="34" t="s">
        <v>3384</v>
      </c>
    </row>
    <row r="2648" spans="1:11" ht="15.75" thickBot="1" x14ac:dyDescent="0.3">
      <c r="A2648" s="32" t="s">
        <v>851</v>
      </c>
      <c r="B2648" s="24" t="s">
        <v>325</v>
      </c>
      <c r="C2648" s="26" t="s">
        <v>1281</v>
      </c>
      <c r="D2648" s="26">
        <v>7</v>
      </c>
      <c r="E2648" s="17" t="s">
        <v>3385</v>
      </c>
      <c r="F2648" s="24">
        <v>1248</v>
      </c>
      <c r="G2648" s="24"/>
      <c r="H2648" s="24"/>
      <c r="I2648" s="26" t="s">
        <v>1008</v>
      </c>
      <c r="J2648" s="26" t="s">
        <v>3383</v>
      </c>
      <c r="K2648" s="34" t="s">
        <v>3386</v>
      </c>
    </row>
    <row r="2649" spans="1:11" ht="15.75" thickBot="1" x14ac:dyDescent="0.3">
      <c r="A2649" s="32" t="s">
        <v>851</v>
      </c>
      <c r="B2649" s="24" t="s">
        <v>325</v>
      </c>
      <c r="C2649" s="26" t="s">
        <v>1281</v>
      </c>
      <c r="D2649" s="26">
        <v>7</v>
      </c>
      <c r="E2649" s="17" t="s">
        <v>3387</v>
      </c>
      <c r="F2649" s="24">
        <v>1278</v>
      </c>
      <c r="G2649" s="24"/>
      <c r="H2649" s="24"/>
      <c r="I2649" s="26" t="s">
        <v>1008</v>
      </c>
      <c r="J2649" s="26" t="s">
        <v>3383</v>
      </c>
      <c r="K2649" s="34" t="s">
        <v>1233</v>
      </c>
    </row>
    <row r="2650" spans="1:11" ht="15.75" thickBot="1" x14ac:dyDescent="0.3">
      <c r="A2650" s="32" t="s">
        <v>851</v>
      </c>
      <c r="B2650" s="24" t="s">
        <v>325</v>
      </c>
      <c r="C2650" s="26" t="s">
        <v>1281</v>
      </c>
      <c r="D2650" s="26">
        <v>7</v>
      </c>
      <c r="E2650" s="17" t="s">
        <v>3388</v>
      </c>
      <c r="F2650" s="24">
        <v>1290</v>
      </c>
      <c r="G2650" s="24"/>
      <c r="H2650" s="24"/>
      <c r="I2650" s="26" t="s">
        <v>1008</v>
      </c>
      <c r="J2650" s="26" t="s">
        <v>3383</v>
      </c>
      <c r="K2650" s="34" t="s">
        <v>3389</v>
      </c>
    </row>
    <row r="2651" spans="1:11" ht="15.75" thickBot="1" x14ac:dyDescent="0.3">
      <c r="A2651" s="32" t="s">
        <v>851</v>
      </c>
      <c r="B2651" s="24" t="s">
        <v>325</v>
      </c>
      <c r="C2651" s="26" t="s">
        <v>1281</v>
      </c>
      <c r="D2651" s="26">
        <v>7</v>
      </c>
      <c r="E2651" s="17" t="s">
        <v>1485</v>
      </c>
      <c r="F2651" s="24">
        <v>1279</v>
      </c>
      <c r="G2651" s="24"/>
      <c r="H2651" s="24"/>
      <c r="I2651" s="26" t="s">
        <v>1008</v>
      </c>
      <c r="J2651" s="26" t="s">
        <v>3383</v>
      </c>
      <c r="K2651" s="34" t="s">
        <v>1233</v>
      </c>
    </row>
    <row r="2652" spans="1:11" ht="15.75" thickBot="1" x14ac:dyDescent="0.3">
      <c r="A2652" s="32" t="s">
        <v>851</v>
      </c>
      <c r="B2652" s="24" t="s">
        <v>325</v>
      </c>
      <c r="C2652" s="26" t="s">
        <v>1281</v>
      </c>
      <c r="D2652" s="26">
        <v>7</v>
      </c>
      <c r="E2652" s="17" t="s">
        <v>3390</v>
      </c>
      <c r="F2652" s="24">
        <v>1300</v>
      </c>
      <c r="G2652" s="24"/>
      <c r="H2652" s="24"/>
      <c r="I2652" s="26" t="s">
        <v>1008</v>
      </c>
      <c r="J2652" s="26" t="s">
        <v>3383</v>
      </c>
      <c r="K2652" s="34" t="s">
        <v>1319</v>
      </c>
    </row>
    <row r="2653" spans="1:11" ht="15.75" thickBot="1" x14ac:dyDescent="0.3">
      <c r="A2653" s="32" t="s">
        <v>851</v>
      </c>
      <c r="B2653" s="24" t="s">
        <v>325</v>
      </c>
      <c r="C2653" s="26" t="s">
        <v>1281</v>
      </c>
      <c r="D2653" s="26">
        <v>7</v>
      </c>
      <c r="E2653" s="17" t="s">
        <v>3391</v>
      </c>
      <c r="F2653" s="24">
        <v>1305</v>
      </c>
      <c r="G2653" s="24"/>
      <c r="H2653" s="24"/>
      <c r="I2653" s="26" t="s">
        <v>1008</v>
      </c>
      <c r="J2653" s="26" t="s">
        <v>3383</v>
      </c>
      <c r="K2653" s="34" t="s">
        <v>3386</v>
      </c>
    </row>
    <row r="2654" spans="1:11" ht="15.75" thickBot="1" x14ac:dyDescent="0.3">
      <c r="A2654" s="32" t="s">
        <v>851</v>
      </c>
      <c r="B2654" s="24" t="s">
        <v>325</v>
      </c>
      <c r="C2654" s="26" t="s">
        <v>1281</v>
      </c>
      <c r="D2654" s="26">
        <v>7</v>
      </c>
      <c r="E2654" s="17" t="s">
        <v>3392</v>
      </c>
      <c r="F2654" s="24">
        <v>1263</v>
      </c>
      <c r="G2654" s="24"/>
      <c r="H2654" s="24"/>
      <c r="I2654" s="26" t="s">
        <v>1008</v>
      </c>
      <c r="J2654" s="26" t="s">
        <v>3383</v>
      </c>
      <c r="K2654" s="34" t="s">
        <v>3386</v>
      </c>
    </row>
    <row r="2655" spans="1:11" ht="15.75" thickBot="1" x14ac:dyDescent="0.3">
      <c r="A2655" s="32" t="s">
        <v>851</v>
      </c>
      <c r="B2655" s="24" t="s">
        <v>325</v>
      </c>
      <c r="C2655" s="26" t="s">
        <v>1281</v>
      </c>
      <c r="D2655" s="26">
        <v>7</v>
      </c>
      <c r="E2655" s="17" t="s">
        <v>3393</v>
      </c>
      <c r="F2655" s="24">
        <v>1314</v>
      </c>
      <c r="G2655" s="24"/>
      <c r="H2655" s="24"/>
      <c r="I2655" s="26" t="s">
        <v>1008</v>
      </c>
      <c r="J2655" s="26" t="s">
        <v>3383</v>
      </c>
      <c r="K2655" s="34" t="s">
        <v>1684</v>
      </c>
    </row>
    <row r="2656" spans="1:11" ht="15.75" thickBot="1" x14ac:dyDescent="0.3">
      <c r="A2656" s="32" t="s">
        <v>851</v>
      </c>
      <c r="B2656" s="24" t="s">
        <v>325</v>
      </c>
      <c r="C2656" s="26" t="s">
        <v>1281</v>
      </c>
      <c r="D2656" s="26">
        <v>7</v>
      </c>
      <c r="E2656" s="17" t="s">
        <v>3394</v>
      </c>
      <c r="F2656" s="24">
        <v>1336</v>
      </c>
      <c r="G2656" s="24"/>
      <c r="H2656" s="24"/>
      <c r="I2656" s="26" t="s">
        <v>1008</v>
      </c>
      <c r="J2656" s="26" t="s">
        <v>3383</v>
      </c>
      <c r="K2656" s="34" t="s">
        <v>1233</v>
      </c>
    </row>
    <row r="2657" spans="1:11" ht="15.75" thickBot="1" x14ac:dyDescent="0.3">
      <c r="A2657" s="32" t="s">
        <v>851</v>
      </c>
      <c r="B2657" s="24" t="s">
        <v>325</v>
      </c>
      <c r="C2657" s="26" t="s">
        <v>1281</v>
      </c>
      <c r="D2657" s="26">
        <v>7</v>
      </c>
      <c r="E2657" s="17" t="s">
        <v>3088</v>
      </c>
      <c r="F2657" s="24">
        <v>1339</v>
      </c>
      <c r="G2657" s="24"/>
      <c r="H2657" s="24"/>
      <c r="I2657" s="26" t="s">
        <v>1008</v>
      </c>
      <c r="J2657" s="26" t="s">
        <v>3383</v>
      </c>
      <c r="K2657" s="34" t="s">
        <v>3383</v>
      </c>
    </row>
    <row r="2658" spans="1:11" ht="15.75" thickBot="1" x14ac:dyDescent="0.3">
      <c r="A2658" s="32" t="s">
        <v>851</v>
      </c>
      <c r="B2658" s="24" t="s">
        <v>325</v>
      </c>
      <c r="C2658" s="26" t="s">
        <v>1281</v>
      </c>
      <c r="D2658" s="26">
        <v>7</v>
      </c>
      <c r="E2658" s="17" t="s">
        <v>3088</v>
      </c>
      <c r="F2658" s="24">
        <v>4501</v>
      </c>
      <c r="G2658" s="24"/>
      <c r="H2658" s="24"/>
      <c r="I2658" s="26" t="s">
        <v>1008</v>
      </c>
      <c r="J2658" s="26" t="s">
        <v>3383</v>
      </c>
      <c r="K2658" s="34" t="s">
        <v>3383</v>
      </c>
    </row>
    <row r="2659" spans="1:11" ht="15.75" thickBot="1" x14ac:dyDescent="0.3">
      <c r="A2659" s="32" t="s">
        <v>851</v>
      </c>
      <c r="B2659" s="24" t="s">
        <v>325</v>
      </c>
      <c r="C2659" s="26" t="s">
        <v>1281</v>
      </c>
      <c r="D2659" s="26">
        <v>7</v>
      </c>
      <c r="E2659" s="17" t="s">
        <v>3395</v>
      </c>
      <c r="F2659" s="24">
        <v>1313</v>
      </c>
      <c r="G2659" s="24"/>
      <c r="H2659" s="24"/>
      <c r="I2659" s="26" t="s">
        <v>1008</v>
      </c>
      <c r="J2659" s="26" t="s">
        <v>3383</v>
      </c>
      <c r="K2659" s="34" t="s">
        <v>3389</v>
      </c>
    </row>
    <row r="2660" spans="1:11" ht="15.75" thickBot="1" x14ac:dyDescent="0.3">
      <c r="A2660" s="32" t="s">
        <v>851</v>
      </c>
      <c r="B2660" s="24" t="s">
        <v>325</v>
      </c>
      <c r="C2660" s="26" t="s">
        <v>1281</v>
      </c>
      <c r="D2660" s="26">
        <v>7</v>
      </c>
      <c r="E2660" s="17" t="s">
        <v>3396</v>
      </c>
      <c r="F2660" s="24">
        <v>1340</v>
      </c>
      <c r="G2660" s="24"/>
      <c r="H2660" s="24"/>
      <c r="I2660" s="26" t="s">
        <v>1008</v>
      </c>
      <c r="J2660" s="26" t="s">
        <v>3383</v>
      </c>
      <c r="K2660" s="34" t="s">
        <v>1684</v>
      </c>
    </row>
    <row r="2661" spans="1:11" ht="15.75" thickBot="1" x14ac:dyDescent="0.3">
      <c r="A2661" s="32" t="s">
        <v>851</v>
      </c>
      <c r="B2661" s="24" t="s">
        <v>325</v>
      </c>
      <c r="C2661" s="26" t="s">
        <v>1281</v>
      </c>
      <c r="D2661" s="26">
        <v>7</v>
      </c>
      <c r="E2661" s="17" t="s">
        <v>2061</v>
      </c>
      <c r="F2661" s="24">
        <v>5720</v>
      </c>
      <c r="G2661" s="24"/>
      <c r="H2661" s="24"/>
      <c r="I2661" s="26" t="s">
        <v>1008</v>
      </c>
      <c r="J2661" s="26" t="s">
        <v>3383</v>
      </c>
      <c r="K2661" s="34" t="s">
        <v>3383</v>
      </c>
    </row>
    <row r="2662" spans="1:11" ht="15.75" thickBot="1" x14ac:dyDescent="0.3">
      <c r="A2662" s="32" t="s">
        <v>851</v>
      </c>
      <c r="B2662" s="24" t="s">
        <v>325</v>
      </c>
      <c r="C2662" s="26" t="s">
        <v>1281</v>
      </c>
      <c r="D2662" s="26">
        <v>7</v>
      </c>
      <c r="E2662" s="17" t="s">
        <v>3094</v>
      </c>
      <c r="F2662" s="24">
        <v>1368</v>
      </c>
      <c r="G2662" s="24"/>
      <c r="H2662" s="24"/>
      <c r="I2662" s="26" t="s">
        <v>1008</v>
      </c>
      <c r="J2662" s="26" t="s">
        <v>3383</v>
      </c>
      <c r="K2662" s="34" t="s">
        <v>1319</v>
      </c>
    </row>
    <row r="2663" spans="1:11" ht="15.75" thickBot="1" x14ac:dyDescent="0.3">
      <c r="A2663" s="32" t="s">
        <v>851</v>
      </c>
      <c r="B2663" s="24" t="s">
        <v>325</v>
      </c>
      <c r="C2663" s="26" t="s">
        <v>1281</v>
      </c>
      <c r="D2663" s="26">
        <v>8</v>
      </c>
      <c r="E2663" s="17" t="s">
        <v>3397</v>
      </c>
      <c r="F2663" s="24">
        <v>1267</v>
      </c>
      <c r="G2663" s="24"/>
      <c r="H2663" s="24"/>
      <c r="I2663" s="26" t="s">
        <v>1008</v>
      </c>
      <c r="J2663" s="26" t="s">
        <v>1291</v>
      </c>
      <c r="K2663" s="34" t="s">
        <v>854</v>
      </c>
    </row>
    <row r="2664" spans="1:11" ht="15.75" thickBot="1" x14ac:dyDescent="0.3">
      <c r="A2664" s="32" t="s">
        <v>851</v>
      </c>
      <c r="B2664" s="24" t="s">
        <v>325</v>
      </c>
      <c r="C2664" s="26" t="s">
        <v>1281</v>
      </c>
      <c r="D2664" s="26">
        <v>8</v>
      </c>
      <c r="E2664" s="17" t="s">
        <v>3398</v>
      </c>
      <c r="F2664" s="24">
        <v>1294</v>
      </c>
      <c r="G2664" s="24"/>
      <c r="H2664" s="24"/>
      <c r="I2664" s="26" t="s">
        <v>1008</v>
      </c>
      <c r="J2664" s="26" t="s">
        <v>1291</v>
      </c>
      <c r="K2664" s="34" t="s">
        <v>854</v>
      </c>
    </row>
    <row r="2665" spans="1:11" ht="15.75" thickBot="1" x14ac:dyDescent="0.3">
      <c r="A2665" s="32" t="s">
        <v>851</v>
      </c>
      <c r="B2665" s="24" t="s">
        <v>325</v>
      </c>
      <c r="C2665" s="26" t="s">
        <v>1281</v>
      </c>
      <c r="D2665" s="26">
        <v>8</v>
      </c>
      <c r="E2665" s="17" t="s">
        <v>3399</v>
      </c>
      <c r="F2665" s="24">
        <v>4505</v>
      </c>
      <c r="G2665" s="24"/>
      <c r="H2665" s="24"/>
      <c r="I2665" s="26" t="s">
        <v>1008</v>
      </c>
      <c r="J2665" s="26" t="s">
        <v>1291</v>
      </c>
      <c r="K2665" s="34" t="s">
        <v>1291</v>
      </c>
    </row>
    <row r="2666" spans="1:11" ht="15.75" thickBot="1" x14ac:dyDescent="0.3">
      <c r="A2666" s="32" t="s">
        <v>851</v>
      </c>
      <c r="B2666" s="24" t="s">
        <v>325</v>
      </c>
      <c r="C2666" s="26" t="s">
        <v>1281</v>
      </c>
      <c r="D2666" s="26">
        <v>8</v>
      </c>
      <c r="E2666" s="17" t="s">
        <v>3400</v>
      </c>
      <c r="F2666" s="24">
        <v>1302</v>
      </c>
      <c r="G2666" s="24"/>
      <c r="H2666" s="24"/>
      <c r="I2666" s="26" t="s">
        <v>1008</v>
      </c>
      <c r="J2666" s="26" t="s">
        <v>1291</v>
      </c>
      <c r="K2666" s="34" t="s">
        <v>1291</v>
      </c>
    </row>
    <row r="2667" spans="1:11" ht="15.75" thickBot="1" x14ac:dyDescent="0.3">
      <c r="A2667" s="32" t="s">
        <v>851</v>
      </c>
      <c r="B2667" s="24" t="s">
        <v>325</v>
      </c>
      <c r="C2667" s="26" t="s">
        <v>1281</v>
      </c>
      <c r="D2667" s="26">
        <v>8</v>
      </c>
      <c r="E2667" s="17" t="s">
        <v>3401</v>
      </c>
      <c r="F2667" s="24">
        <v>1307</v>
      </c>
      <c r="G2667" s="24"/>
      <c r="H2667" s="24"/>
      <c r="I2667" s="26" t="s">
        <v>1008</v>
      </c>
      <c r="J2667" s="26" t="s">
        <v>1291</v>
      </c>
      <c r="K2667" s="34" t="s">
        <v>1286</v>
      </c>
    </row>
    <row r="2668" spans="1:11" ht="15.75" thickBot="1" x14ac:dyDescent="0.3">
      <c r="A2668" s="32" t="s">
        <v>851</v>
      </c>
      <c r="B2668" s="24" t="s">
        <v>325</v>
      </c>
      <c r="C2668" s="26" t="s">
        <v>1281</v>
      </c>
      <c r="D2668" s="26">
        <v>8</v>
      </c>
      <c r="E2668" s="17" t="s">
        <v>3402</v>
      </c>
      <c r="F2668" s="24">
        <v>1284</v>
      </c>
      <c r="G2668" s="24"/>
      <c r="H2668" s="24"/>
      <c r="I2668" s="26" t="s">
        <v>1008</v>
      </c>
      <c r="J2668" s="26" t="s">
        <v>1291</v>
      </c>
      <c r="K2668" s="34" t="s">
        <v>3356</v>
      </c>
    </row>
    <row r="2669" spans="1:11" ht="15.75" thickBot="1" x14ac:dyDescent="0.3">
      <c r="A2669" s="32" t="s">
        <v>851</v>
      </c>
      <c r="B2669" s="24" t="s">
        <v>325</v>
      </c>
      <c r="C2669" s="26" t="s">
        <v>1281</v>
      </c>
      <c r="D2669" s="26">
        <v>8</v>
      </c>
      <c r="E2669" s="17" t="s">
        <v>2017</v>
      </c>
      <c r="F2669" s="24">
        <v>1319</v>
      </c>
      <c r="G2669" s="24"/>
      <c r="H2669" s="24"/>
      <c r="I2669" s="26" t="s">
        <v>1008</v>
      </c>
      <c r="J2669" s="26" t="s">
        <v>1291</v>
      </c>
      <c r="K2669" s="34" t="s">
        <v>3356</v>
      </c>
    </row>
    <row r="2670" spans="1:11" ht="15.75" thickBot="1" x14ac:dyDescent="0.3">
      <c r="A2670" s="32" t="s">
        <v>851</v>
      </c>
      <c r="B2670" s="24" t="s">
        <v>325</v>
      </c>
      <c r="C2670" s="26" t="s">
        <v>1281</v>
      </c>
      <c r="D2670" s="26">
        <v>8</v>
      </c>
      <c r="E2670" s="17" t="s">
        <v>3403</v>
      </c>
      <c r="F2670" s="24">
        <v>1322</v>
      </c>
      <c r="G2670" s="24"/>
      <c r="H2670" s="24"/>
      <c r="I2670" s="26" t="s">
        <v>1008</v>
      </c>
      <c r="J2670" s="26" t="s">
        <v>1291</v>
      </c>
      <c r="K2670" s="34" t="s">
        <v>854</v>
      </c>
    </row>
    <row r="2671" spans="1:11" ht="15.75" thickBot="1" x14ac:dyDescent="0.3">
      <c r="A2671" s="32" t="s">
        <v>851</v>
      </c>
      <c r="B2671" s="24" t="s">
        <v>325</v>
      </c>
      <c r="C2671" s="26" t="s">
        <v>1281</v>
      </c>
      <c r="D2671" s="26">
        <v>8</v>
      </c>
      <c r="E2671" s="17" t="s">
        <v>3404</v>
      </c>
      <c r="F2671" s="24">
        <v>1332</v>
      </c>
      <c r="G2671" s="24"/>
      <c r="H2671" s="24"/>
      <c r="I2671" s="26" t="s">
        <v>1008</v>
      </c>
      <c r="J2671" s="26" t="s">
        <v>1291</v>
      </c>
      <c r="K2671" s="34" t="s">
        <v>3356</v>
      </c>
    </row>
    <row r="2672" spans="1:11" ht="15.75" thickBot="1" x14ac:dyDescent="0.3">
      <c r="A2672" s="32" t="s">
        <v>851</v>
      </c>
      <c r="B2672" s="24" t="s">
        <v>325</v>
      </c>
      <c r="C2672" s="26" t="s">
        <v>1281</v>
      </c>
      <c r="D2672" s="26">
        <v>8</v>
      </c>
      <c r="E2672" s="17" t="s">
        <v>3405</v>
      </c>
      <c r="F2672" s="24">
        <v>1341</v>
      </c>
      <c r="G2672" s="24"/>
      <c r="H2672" s="24"/>
      <c r="I2672" s="26" t="s">
        <v>1008</v>
      </c>
      <c r="J2672" s="26" t="s">
        <v>1291</v>
      </c>
      <c r="K2672" s="34" t="s">
        <v>3406</v>
      </c>
    </row>
    <row r="2673" spans="1:11" ht="15.75" thickBot="1" x14ac:dyDescent="0.3">
      <c r="A2673" s="32" t="s">
        <v>851</v>
      </c>
      <c r="B2673" s="24" t="s">
        <v>325</v>
      </c>
      <c r="C2673" s="26" t="s">
        <v>1281</v>
      </c>
      <c r="D2673" s="26">
        <v>8</v>
      </c>
      <c r="E2673" s="17" t="s">
        <v>3407</v>
      </c>
      <c r="F2673" s="24">
        <v>1299</v>
      </c>
      <c r="G2673" s="24"/>
      <c r="H2673" s="24"/>
      <c r="I2673" s="26" t="s">
        <v>1008</v>
      </c>
      <c r="J2673" s="26" t="s">
        <v>1291</v>
      </c>
      <c r="K2673" s="34" t="s">
        <v>3406</v>
      </c>
    </row>
    <row r="2674" spans="1:11" ht="15.75" thickBot="1" x14ac:dyDescent="0.3">
      <c r="A2674" s="32" t="s">
        <v>851</v>
      </c>
      <c r="B2674" s="24" t="s">
        <v>325</v>
      </c>
      <c r="C2674" s="26" t="s">
        <v>1281</v>
      </c>
      <c r="D2674" s="26">
        <v>8</v>
      </c>
      <c r="E2674" s="17" t="s">
        <v>3408</v>
      </c>
      <c r="F2674" s="24">
        <v>1347</v>
      </c>
      <c r="G2674" s="24"/>
      <c r="H2674" s="24"/>
      <c r="I2674" s="26" t="s">
        <v>1008</v>
      </c>
      <c r="J2674" s="26" t="s">
        <v>1291</v>
      </c>
      <c r="K2674" s="34" t="s">
        <v>854</v>
      </c>
    </row>
    <row r="2675" spans="1:11" ht="15.75" thickBot="1" x14ac:dyDescent="0.3">
      <c r="A2675" s="32" t="s">
        <v>851</v>
      </c>
      <c r="B2675" s="24" t="s">
        <v>325</v>
      </c>
      <c r="C2675" s="26" t="s">
        <v>1281</v>
      </c>
      <c r="D2675" s="26">
        <v>8</v>
      </c>
      <c r="E2675" s="17" t="s">
        <v>3409</v>
      </c>
      <c r="F2675" s="24">
        <v>1348</v>
      </c>
      <c r="G2675" s="24"/>
      <c r="H2675" s="24"/>
      <c r="I2675" s="26" t="s">
        <v>1008</v>
      </c>
      <c r="J2675" s="26" t="s">
        <v>1291</v>
      </c>
      <c r="K2675" s="34" t="s">
        <v>1286</v>
      </c>
    </row>
    <row r="2676" spans="1:11" ht="15.75" thickBot="1" x14ac:dyDescent="0.3">
      <c r="A2676" s="32" t="s">
        <v>851</v>
      </c>
      <c r="B2676" s="24" t="s">
        <v>325</v>
      </c>
      <c r="C2676" s="26" t="s">
        <v>1281</v>
      </c>
      <c r="D2676" s="26">
        <v>8</v>
      </c>
      <c r="E2676" s="17" t="s">
        <v>3410</v>
      </c>
      <c r="F2676" s="24">
        <v>1356</v>
      </c>
      <c r="G2676" s="24"/>
      <c r="H2676" s="24"/>
      <c r="I2676" s="26" t="s">
        <v>1008</v>
      </c>
      <c r="J2676" s="26" t="s">
        <v>1291</v>
      </c>
      <c r="K2676" s="34" t="s">
        <v>3406</v>
      </c>
    </row>
    <row r="2677" spans="1:11" ht="15.75" thickBot="1" x14ac:dyDescent="0.3">
      <c r="A2677" s="32" t="s">
        <v>851</v>
      </c>
      <c r="B2677" s="24" t="s">
        <v>325</v>
      </c>
      <c r="C2677" s="26" t="s">
        <v>1281</v>
      </c>
      <c r="D2677" s="26">
        <v>9</v>
      </c>
      <c r="E2677" s="17" t="s">
        <v>3411</v>
      </c>
      <c r="F2677" s="24">
        <v>1266</v>
      </c>
      <c r="G2677" s="24"/>
      <c r="H2677" s="24"/>
      <c r="I2677" s="26" t="s">
        <v>1008</v>
      </c>
      <c r="J2677" s="26" t="s">
        <v>1283</v>
      </c>
      <c r="K2677" s="34" t="s">
        <v>1395</v>
      </c>
    </row>
    <row r="2678" spans="1:11" ht="15.75" thickBot="1" x14ac:dyDescent="0.3">
      <c r="A2678" s="32" t="s">
        <v>851</v>
      </c>
      <c r="B2678" s="24" t="s">
        <v>325</v>
      </c>
      <c r="C2678" s="26" t="s">
        <v>1281</v>
      </c>
      <c r="D2678" s="26">
        <v>9</v>
      </c>
      <c r="E2678" s="17" t="s">
        <v>3412</v>
      </c>
      <c r="F2678" s="24">
        <v>1492</v>
      </c>
      <c r="G2678" s="24"/>
      <c r="H2678" s="24"/>
      <c r="I2678" s="26" t="s">
        <v>1008</v>
      </c>
      <c r="J2678" s="26" t="s">
        <v>1283</v>
      </c>
      <c r="K2678" s="34" t="s">
        <v>3413</v>
      </c>
    </row>
    <row r="2679" spans="1:11" ht="15.75" thickBot="1" x14ac:dyDescent="0.3">
      <c r="A2679" s="32" t="s">
        <v>851</v>
      </c>
      <c r="B2679" s="24" t="s">
        <v>325</v>
      </c>
      <c r="C2679" s="26" t="s">
        <v>1281</v>
      </c>
      <c r="D2679" s="26">
        <v>9</v>
      </c>
      <c r="E2679" s="17" t="s">
        <v>3414</v>
      </c>
      <c r="F2679" s="24">
        <v>1523</v>
      </c>
      <c r="G2679" s="24"/>
      <c r="H2679" s="24"/>
      <c r="I2679" s="26" t="s">
        <v>1008</v>
      </c>
      <c r="J2679" s="26" t="s">
        <v>1283</v>
      </c>
      <c r="K2679" s="34" t="s">
        <v>3413</v>
      </c>
    </row>
    <row r="2680" spans="1:11" ht="15.75" thickBot="1" x14ac:dyDescent="0.3">
      <c r="A2680" s="32" t="s">
        <v>851</v>
      </c>
      <c r="B2680" s="24" t="s">
        <v>325</v>
      </c>
      <c r="C2680" s="26" t="s">
        <v>1281</v>
      </c>
      <c r="D2680" s="26">
        <v>9</v>
      </c>
      <c r="E2680" s="17" t="s">
        <v>3415</v>
      </c>
      <c r="F2680" s="24">
        <v>6566</v>
      </c>
      <c r="G2680" s="24"/>
      <c r="H2680" s="24"/>
      <c r="I2680" s="26" t="s">
        <v>1008</v>
      </c>
      <c r="J2680" s="26" t="s">
        <v>1283</v>
      </c>
      <c r="K2680" s="34" t="s">
        <v>3413</v>
      </c>
    </row>
    <row r="2681" spans="1:11" ht="15.75" thickBot="1" x14ac:dyDescent="0.3">
      <c r="A2681" s="32" t="s">
        <v>851</v>
      </c>
      <c r="B2681" s="24" t="s">
        <v>325</v>
      </c>
      <c r="C2681" s="26" t="s">
        <v>1281</v>
      </c>
      <c r="D2681" s="26">
        <v>9</v>
      </c>
      <c r="E2681" s="17" t="s">
        <v>3416</v>
      </c>
      <c r="F2681" s="24">
        <v>1366</v>
      </c>
      <c r="G2681" s="24"/>
      <c r="H2681" s="24"/>
      <c r="I2681" s="26" t="s">
        <v>1008</v>
      </c>
      <c r="J2681" s="26" t="s">
        <v>1283</v>
      </c>
      <c r="K2681" s="34" t="s">
        <v>1395</v>
      </c>
    </row>
    <row r="2682" spans="1:11" ht="15.75" thickBot="1" x14ac:dyDescent="0.3">
      <c r="A2682" s="32" t="s">
        <v>851</v>
      </c>
      <c r="B2682" s="24" t="s">
        <v>325</v>
      </c>
      <c r="C2682" s="26" t="s">
        <v>1281</v>
      </c>
      <c r="D2682" s="26">
        <v>9</v>
      </c>
      <c r="E2682" s="17" t="s">
        <v>3417</v>
      </c>
      <c r="F2682" s="24">
        <v>1489</v>
      </c>
      <c r="G2682" s="24"/>
      <c r="H2682" s="24"/>
      <c r="I2682" s="26" t="s">
        <v>1008</v>
      </c>
      <c r="J2682" s="26" t="s">
        <v>1283</v>
      </c>
      <c r="K2682" s="34" t="s">
        <v>3413</v>
      </c>
    </row>
    <row r="2683" spans="1:11" ht="15.75" thickBot="1" x14ac:dyDescent="0.3">
      <c r="A2683" s="32" t="s">
        <v>851</v>
      </c>
      <c r="B2683" s="24" t="s">
        <v>325</v>
      </c>
      <c r="C2683" s="26" t="s">
        <v>1281</v>
      </c>
      <c r="D2683" s="26">
        <v>9</v>
      </c>
      <c r="E2683" s="17" t="s">
        <v>1851</v>
      </c>
      <c r="F2683" s="24">
        <v>1616</v>
      </c>
      <c r="G2683" s="24"/>
      <c r="H2683" s="24"/>
      <c r="I2683" s="26" t="s">
        <v>1008</v>
      </c>
      <c r="J2683" s="26" t="s">
        <v>1283</v>
      </c>
      <c r="K2683" s="34" t="s">
        <v>3413</v>
      </c>
    </row>
    <row r="2684" spans="1:11" ht="15.75" thickBot="1" x14ac:dyDescent="0.3">
      <c r="A2684" s="32" t="s">
        <v>851</v>
      </c>
      <c r="B2684" s="24" t="s">
        <v>325</v>
      </c>
      <c r="C2684" s="26" t="s">
        <v>1281</v>
      </c>
      <c r="D2684" s="26">
        <v>9</v>
      </c>
      <c r="E2684" s="17" t="s">
        <v>3418</v>
      </c>
      <c r="F2684" s="24">
        <v>1400</v>
      </c>
      <c r="G2684" s="24"/>
      <c r="H2684" s="24"/>
      <c r="I2684" s="26" t="s">
        <v>1008</v>
      </c>
      <c r="J2684" s="26" t="s">
        <v>1283</v>
      </c>
      <c r="K2684" s="34" t="s">
        <v>3413</v>
      </c>
    </row>
    <row r="2685" spans="1:11" ht="15.75" thickBot="1" x14ac:dyDescent="0.3">
      <c r="A2685" s="32" t="s">
        <v>851</v>
      </c>
      <c r="B2685" s="24" t="s">
        <v>325</v>
      </c>
      <c r="C2685" s="26" t="s">
        <v>1281</v>
      </c>
      <c r="D2685" s="26">
        <v>9</v>
      </c>
      <c r="E2685" s="17" t="s">
        <v>3419</v>
      </c>
      <c r="F2685" s="24">
        <v>1434</v>
      </c>
      <c r="G2685" s="24"/>
      <c r="H2685" s="24"/>
      <c r="I2685" s="26" t="s">
        <v>1008</v>
      </c>
      <c r="J2685" s="26" t="s">
        <v>1283</v>
      </c>
      <c r="K2685" s="34" t="s">
        <v>3413</v>
      </c>
    </row>
    <row r="2686" spans="1:11" ht="15.75" thickBot="1" x14ac:dyDescent="0.3">
      <c r="A2686" s="32" t="s">
        <v>851</v>
      </c>
      <c r="B2686" s="24" t="s">
        <v>325</v>
      </c>
      <c r="C2686" s="26" t="s">
        <v>1281</v>
      </c>
      <c r="D2686" s="26">
        <v>9</v>
      </c>
      <c r="E2686" s="17" t="s">
        <v>934</v>
      </c>
      <c r="F2686" s="24">
        <v>1265</v>
      </c>
      <c r="G2686" s="24"/>
      <c r="H2686" s="24"/>
      <c r="I2686" s="26" t="s">
        <v>1008</v>
      </c>
      <c r="J2686" s="26" t="s">
        <v>1283</v>
      </c>
      <c r="K2686" s="34" t="s">
        <v>2663</v>
      </c>
    </row>
    <row r="2687" spans="1:11" ht="15.75" thickBot="1" x14ac:dyDescent="0.3">
      <c r="A2687" s="32" t="s">
        <v>851</v>
      </c>
      <c r="B2687" s="24" t="s">
        <v>325</v>
      </c>
      <c r="C2687" s="26" t="s">
        <v>1281</v>
      </c>
      <c r="D2687" s="26">
        <v>9</v>
      </c>
      <c r="E2687" s="17" t="s">
        <v>3420</v>
      </c>
      <c r="F2687" s="24">
        <v>1643</v>
      </c>
      <c r="G2687" s="24"/>
      <c r="H2687" s="24"/>
      <c r="I2687" s="26" t="s">
        <v>1008</v>
      </c>
      <c r="J2687" s="26" t="s">
        <v>1283</v>
      </c>
      <c r="K2687" s="34" t="s">
        <v>3413</v>
      </c>
    </row>
    <row r="2688" spans="1:11" ht="15.75" thickBot="1" x14ac:dyDescent="0.3">
      <c r="A2688" s="32" t="s">
        <v>851</v>
      </c>
      <c r="B2688" s="24" t="s">
        <v>325</v>
      </c>
      <c r="C2688" s="26" t="s">
        <v>1281</v>
      </c>
      <c r="D2688" s="26">
        <v>9</v>
      </c>
      <c r="E2688" s="17" t="s">
        <v>3421</v>
      </c>
      <c r="F2688" s="24">
        <v>1283</v>
      </c>
      <c r="G2688" s="24"/>
      <c r="H2688" s="24"/>
      <c r="I2688" s="26" t="s">
        <v>1008</v>
      </c>
      <c r="J2688" s="26" t="s">
        <v>1283</v>
      </c>
      <c r="K2688" s="34" t="s">
        <v>1395</v>
      </c>
    </row>
    <row r="2689" spans="1:11" ht="15.75" thickBot="1" x14ac:dyDescent="0.3">
      <c r="A2689" s="32" t="s">
        <v>851</v>
      </c>
      <c r="B2689" s="24" t="s">
        <v>325</v>
      </c>
      <c r="C2689" s="26" t="s">
        <v>1281</v>
      </c>
      <c r="D2689" s="26">
        <v>9</v>
      </c>
      <c r="E2689" s="17" t="s">
        <v>3422</v>
      </c>
      <c r="F2689" s="24">
        <v>1676</v>
      </c>
      <c r="G2689" s="24"/>
      <c r="H2689" s="24"/>
      <c r="I2689" s="26" t="s">
        <v>1008</v>
      </c>
      <c r="J2689" s="26" t="s">
        <v>1283</v>
      </c>
      <c r="K2689" s="34" t="s">
        <v>3413</v>
      </c>
    </row>
    <row r="2690" spans="1:11" ht="15.75" thickBot="1" x14ac:dyDescent="0.3">
      <c r="A2690" s="32" t="s">
        <v>851</v>
      </c>
      <c r="B2690" s="24" t="s">
        <v>325</v>
      </c>
      <c r="C2690" s="26" t="s">
        <v>1281</v>
      </c>
      <c r="D2690" s="26">
        <v>9</v>
      </c>
      <c r="E2690" s="17" t="s">
        <v>1777</v>
      </c>
      <c r="F2690" s="24">
        <v>1689</v>
      </c>
      <c r="G2690" s="24"/>
      <c r="H2690" s="24"/>
      <c r="I2690" s="26" t="s">
        <v>1008</v>
      </c>
      <c r="J2690" s="26" t="s">
        <v>1283</v>
      </c>
      <c r="K2690" s="34" t="s">
        <v>3413</v>
      </c>
    </row>
    <row r="2691" spans="1:11" ht="15.75" thickBot="1" x14ac:dyDescent="0.3">
      <c r="A2691" s="32" t="s">
        <v>851</v>
      </c>
      <c r="B2691" s="24" t="s">
        <v>325</v>
      </c>
      <c r="C2691" s="26" t="s">
        <v>1281</v>
      </c>
      <c r="D2691" s="26">
        <v>9</v>
      </c>
      <c r="E2691" s="17" t="s">
        <v>1735</v>
      </c>
      <c r="F2691" s="24">
        <v>1621</v>
      </c>
      <c r="G2691" s="24"/>
      <c r="H2691" s="24"/>
      <c r="I2691" s="26" t="s">
        <v>1008</v>
      </c>
      <c r="J2691" s="26" t="s">
        <v>1283</v>
      </c>
      <c r="K2691" s="34" t="s">
        <v>3413</v>
      </c>
    </row>
    <row r="2692" spans="1:11" ht="15.75" thickBot="1" x14ac:dyDescent="0.3">
      <c r="A2692" s="32" t="s">
        <v>851</v>
      </c>
      <c r="B2692" s="24" t="s">
        <v>325</v>
      </c>
      <c r="C2692" s="26" t="s">
        <v>1281</v>
      </c>
      <c r="D2692" s="26">
        <v>9</v>
      </c>
      <c r="E2692" s="17" t="s">
        <v>3423</v>
      </c>
      <c r="F2692" s="24">
        <v>1323</v>
      </c>
      <c r="G2692" s="24"/>
      <c r="H2692" s="24"/>
      <c r="I2692" s="26" t="s">
        <v>1008</v>
      </c>
      <c r="J2692" s="26" t="s">
        <v>1283</v>
      </c>
      <c r="K2692" s="34" t="s">
        <v>2663</v>
      </c>
    </row>
    <row r="2693" spans="1:11" ht="15.75" thickBot="1" x14ac:dyDescent="0.3">
      <c r="A2693" s="32" t="s">
        <v>851</v>
      </c>
      <c r="B2693" s="24" t="s">
        <v>325</v>
      </c>
      <c r="C2693" s="26" t="s">
        <v>1281</v>
      </c>
      <c r="D2693" s="26">
        <v>9</v>
      </c>
      <c r="E2693" s="17" t="s">
        <v>3424</v>
      </c>
      <c r="F2693" s="24">
        <v>1545</v>
      </c>
      <c r="G2693" s="24"/>
      <c r="H2693" s="24"/>
      <c r="I2693" s="26" t="s">
        <v>1008</v>
      </c>
      <c r="J2693" s="26" t="s">
        <v>1283</v>
      </c>
      <c r="K2693" s="34" t="s">
        <v>3413</v>
      </c>
    </row>
    <row r="2694" spans="1:11" ht="15.75" thickBot="1" x14ac:dyDescent="0.3">
      <c r="A2694" s="32" t="s">
        <v>851</v>
      </c>
      <c r="B2694" s="24" t="s">
        <v>325</v>
      </c>
      <c r="C2694" s="26" t="s">
        <v>1281</v>
      </c>
      <c r="D2694" s="26">
        <v>9</v>
      </c>
      <c r="E2694" s="17" t="s">
        <v>1463</v>
      </c>
      <c r="F2694" s="24">
        <v>1243</v>
      </c>
      <c r="G2694" s="24"/>
      <c r="H2694" s="24"/>
      <c r="I2694" s="26" t="s">
        <v>1008</v>
      </c>
      <c r="J2694" s="26" t="s">
        <v>1283</v>
      </c>
      <c r="K2694" s="34" t="s">
        <v>2663</v>
      </c>
    </row>
    <row r="2695" spans="1:11" ht="15.75" thickBot="1" x14ac:dyDescent="0.3">
      <c r="A2695" s="32" t="s">
        <v>851</v>
      </c>
      <c r="B2695" s="24" t="s">
        <v>325</v>
      </c>
      <c r="C2695" s="26" t="s">
        <v>1281</v>
      </c>
      <c r="D2695" s="26">
        <v>9</v>
      </c>
      <c r="E2695" s="17" t="s">
        <v>3425</v>
      </c>
      <c r="F2695" s="24">
        <v>1626</v>
      </c>
      <c r="G2695" s="24"/>
      <c r="H2695" s="24"/>
      <c r="I2695" s="26" t="s">
        <v>1008</v>
      </c>
      <c r="J2695" s="26" t="s">
        <v>1283</v>
      </c>
      <c r="K2695" s="34" t="s">
        <v>3413</v>
      </c>
    </row>
    <row r="2696" spans="1:11" ht="15.75" thickBot="1" x14ac:dyDescent="0.3">
      <c r="A2696" s="32" t="s">
        <v>851</v>
      </c>
      <c r="B2696" s="24" t="s">
        <v>325</v>
      </c>
      <c r="C2696" s="26" t="s">
        <v>1281</v>
      </c>
      <c r="D2696" s="26">
        <v>9</v>
      </c>
      <c r="E2696" s="17" t="s">
        <v>3426</v>
      </c>
      <c r="F2696" s="24">
        <v>1246</v>
      </c>
      <c r="G2696" s="24"/>
      <c r="H2696" s="24"/>
      <c r="I2696" s="26" t="s">
        <v>1008</v>
      </c>
      <c r="J2696" s="26" t="s">
        <v>1283</v>
      </c>
      <c r="K2696" s="34" t="s">
        <v>1395</v>
      </c>
    </row>
    <row r="2697" spans="1:11" ht="15.75" thickBot="1" x14ac:dyDescent="0.3">
      <c r="A2697" s="32" t="s">
        <v>851</v>
      </c>
      <c r="B2697" s="24" t="s">
        <v>325</v>
      </c>
      <c r="C2697" s="26" t="s">
        <v>1281</v>
      </c>
      <c r="D2697" s="26">
        <v>9</v>
      </c>
      <c r="E2697" s="17" t="s">
        <v>3427</v>
      </c>
      <c r="F2697" s="24">
        <v>1698</v>
      </c>
      <c r="G2697" s="24"/>
      <c r="H2697" s="24"/>
      <c r="I2697" s="26" t="s">
        <v>1008</v>
      </c>
      <c r="J2697" s="26" t="s">
        <v>1283</v>
      </c>
      <c r="K2697" s="34" t="s">
        <v>3413</v>
      </c>
    </row>
    <row r="2698" spans="1:11" ht="15.75" thickBot="1" x14ac:dyDescent="0.3">
      <c r="A2698" s="32" t="s">
        <v>851</v>
      </c>
      <c r="B2698" s="24" t="s">
        <v>325</v>
      </c>
      <c r="C2698" s="26" t="s">
        <v>1281</v>
      </c>
      <c r="D2698" s="26">
        <v>9</v>
      </c>
      <c r="E2698" s="17" t="s">
        <v>3428</v>
      </c>
      <c r="F2698" s="24">
        <v>1490</v>
      </c>
      <c r="G2698" s="24"/>
      <c r="H2698" s="24"/>
      <c r="I2698" s="26" t="s">
        <v>1008</v>
      </c>
      <c r="J2698" s="26" t="s">
        <v>1283</v>
      </c>
      <c r="K2698" s="34" t="s">
        <v>3413</v>
      </c>
    </row>
    <row r="2699" spans="1:11" ht="15.75" thickBot="1" x14ac:dyDescent="0.3">
      <c r="A2699" s="32" t="s">
        <v>851</v>
      </c>
      <c r="B2699" s="24" t="s">
        <v>325</v>
      </c>
      <c r="C2699" s="26" t="s">
        <v>1281</v>
      </c>
      <c r="D2699" s="26">
        <v>9</v>
      </c>
      <c r="E2699" s="17" t="s">
        <v>2084</v>
      </c>
      <c r="F2699" s="24">
        <v>1280</v>
      </c>
      <c r="G2699" s="24"/>
      <c r="H2699" s="24"/>
      <c r="I2699" s="26" t="s">
        <v>1008</v>
      </c>
      <c r="J2699" s="26" t="s">
        <v>1283</v>
      </c>
      <c r="K2699" s="34" t="s">
        <v>1395</v>
      </c>
    </row>
    <row r="2700" spans="1:11" ht="15.75" thickBot="1" x14ac:dyDescent="0.3">
      <c r="A2700" s="32" t="s">
        <v>851</v>
      </c>
      <c r="B2700" s="24" t="s">
        <v>325</v>
      </c>
      <c r="C2700" s="26" t="s">
        <v>1281</v>
      </c>
      <c r="D2700" s="26">
        <v>9</v>
      </c>
      <c r="E2700" s="17" t="s">
        <v>2084</v>
      </c>
      <c r="F2700" s="24">
        <v>6088</v>
      </c>
      <c r="G2700" s="24"/>
      <c r="H2700" s="24"/>
      <c r="I2700" s="26" t="s">
        <v>1008</v>
      </c>
      <c r="J2700" s="26" t="s">
        <v>1283</v>
      </c>
      <c r="K2700" s="34" t="s">
        <v>1395</v>
      </c>
    </row>
    <row r="2701" spans="1:11" ht="15.75" thickBot="1" x14ac:dyDescent="0.3">
      <c r="A2701" s="32" t="s">
        <v>851</v>
      </c>
      <c r="B2701" s="24" t="s">
        <v>325</v>
      </c>
      <c r="C2701" s="26" t="s">
        <v>3429</v>
      </c>
      <c r="D2701" s="26">
        <v>1</v>
      </c>
      <c r="E2701" s="17" t="s">
        <v>3430</v>
      </c>
      <c r="F2701" s="24">
        <v>2746</v>
      </c>
      <c r="G2701" s="24"/>
      <c r="H2701" s="24"/>
      <c r="I2701" s="26" t="s">
        <v>859</v>
      </c>
      <c r="J2701" s="26" t="s">
        <v>859</v>
      </c>
      <c r="K2701" s="34" t="s">
        <v>3431</v>
      </c>
    </row>
    <row r="2702" spans="1:11" ht="15.75" thickBot="1" x14ac:dyDescent="0.3">
      <c r="A2702" s="32" t="s">
        <v>851</v>
      </c>
      <c r="B2702" s="24" t="s">
        <v>325</v>
      </c>
      <c r="C2702" s="26" t="s">
        <v>3429</v>
      </c>
      <c r="D2702" s="26">
        <v>1</v>
      </c>
      <c r="E2702" s="17" t="s">
        <v>3432</v>
      </c>
      <c r="F2702" s="24">
        <v>5879</v>
      </c>
      <c r="G2702" s="24"/>
      <c r="H2702" s="24"/>
      <c r="I2702" s="26" t="s">
        <v>859</v>
      </c>
      <c r="J2702" s="26" t="s">
        <v>859</v>
      </c>
      <c r="K2702" s="34" t="s">
        <v>3431</v>
      </c>
    </row>
    <row r="2703" spans="1:11" ht="15.75" thickBot="1" x14ac:dyDescent="0.3">
      <c r="A2703" s="32" t="s">
        <v>851</v>
      </c>
      <c r="B2703" s="24" t="s">
        <v>325</v>
      </c>
      <c r="C2703" s="26" t="s">
        <v>3429</v>
      </c>
      <c r="D2703" s="26">
        <v>1</v>
      </c>
      <c r="E2703" s="17" t="s">
        <v>3433</v>
      </c>
      <c r="F2703" s="24">
        <v>2706</v>
      </c>
      <c r="G2703" s="24"/>
      <c r="H2703" s="24"/>
      <c r="I2703" s="26" t="s">
        <v>859</v>
      </c>
      <c r="J2703" s="26" t="s">
        <v>859</v>
      </c>
      <c r="K2703" s="34" t="s">
        <v>3431</v>
      </c>
    </row>
    <row r="2704" spans="1:11" ht="15.75" thickBot="1" x14ac:dyDescent="0.3">
      <c r="A2704" s="32" t="s">
        <v>851</v>
      </c>
      <c r="B2704" s="24" t="s">
        <v>325</v>
      </c>
      <c r="C2704" s="26" t="s">
        <v>3429</v>
      </c>
      <c r="D2704" s="26">
        <v>1</v>
      </c>
      <c r="E2704" s="17" t="s">
        <v>3434</v>
      </c>
      <c r="F2704" s="24">
        <v>2717</v>
      </c>
      <c r="G2704" s="24"/>
      <c r="H2704" s="24"/>
      <c r="I2704" s="26" t="s">
        <v>859</v>
      </c>
      <c r="J2704" s="26" t="s">
        <v>859</v>
      </c>
      <c r="K2704" s="34" t="s">
        <v>3431</v>
      </c>
    </row>
    <row r="2705" spans="1:11" ht="15.75" thickBot="1" x14ac:dyDescent="0.3">
      <c r="A2705" s="32" t="s">
        <v>851</v>
      </c>
      <c r="B2705" s="24" t="s">
        <v>325</v>
      </c>
      <c r="C2705" s="26" t="s">
        <v>3429</v>
      </c>
      <c r="D2705" s="26">
        <v>1</v>
      </c>
      <c r="E2705" s="17" t="s">
        <v>3435</v>
      </c>
      <c r="F2705" s="24">
        <v>4745</v>
      </c>
      <c r="G2705" s="24"/>
      <c r="H2705" s="24"/>
      <c r="I2705" s="26" t="s">
        <v>859</v>
      </c>
      <c r="J2705" s="26" t="s">
        <v>859</v>
      </c>
      <c r="K2705" s="34" t="s">
        <v>3431</v>
      </c>
    </row>
    <row r="2706" spans="1:11" ht="15.75" thickBot="1" x14ac:dyDescent="0.3">
      <c r="A2706" s="32" t="s">
        <v>851</v>
      </c>
      <c r="B2706" s="24" t="s">
        <v>325</v>
      </c>
      <c r="C2706" s="26" t="s">
        <v>3429</v>
      </c>
      <c r="D2706" s="26">
        <v>1</v>
      </c>
      <c r="E2706" s="17" t="s">
        <v>3436</v>
      </c>
      <c r="F2706" s="24">
        <v>2808</v>
      </c>
      <c r="G2706" s="24"/>
      <c r="H2706" s="24"/>
      <c r="I2706" s="26" t="s">
        <v>859</v>
      </c>
      <c r="J2706" s="26" t="s">
        <v>859</v>
      </c>
      <c r="K2706" s="34" t="s">
        <v>3431</v>
      </c>
    </row>
    <row r="2707" spans="1:11" ht="15.75" thickBot="1" x14ac:dyDescent="0.3">
      <c r="A2707" s="32" t="s">
        <v>851</v>
      </c>
      <c r="B2707" s="24" t="s">
        <v>325</v>
      </c>
      <c r="C2707" s="26" t="s">
        <v>3429</v>
      </c>
      <c r="D2707" s="26">
        <v>1</v>
      </c>
      <c r="E2707" s="17" t="s">
        <v>3437</v>
      </c>
      <c r="F2707" s="24">
        <v>2768</v>
      </c>
      <c r="G2707" s="24"/>
      <c r="H2707" s="24"/>
      <c r="I2707" s="26" t="s">
        <v>859</v>
      </c>
      <c r="J2707" s="26" t="s">
        <v>859</v>
      </c>
      <c r="K2707" s="34" t="s">
        <v>3431</v>
      </c>
    </row>
    <row r="2708" spans="1:11" ht="15.75" thickBot="1" x14ac:dyDescent="0.3">
      <c r="A2708" s="32" t="s">
        <v>851</v>
      </c>
      <c r="B2708" s="24" t="s">
        <v>325</v>
      </c>
      <c r="C2708" s="26" t="s">
        <v>3429</v>
      </c>
      <c r="D2708" s="26">
        <v>1</v>
      </c>
      <c r="E2708" s="17" t="s">
        <v>3068</v>
      </c>
      <c r="F2708" s="24">
        <v>2849</v>
      </c>
      <c r="G2708" s="24"/>
      <c r="H2708" s="24"/>
      <c r="I2708" s="26" t="s">
        <v>859</v>
      </c>
      <c r="J2708" s="26" t="s">
        <v>859</v>
      </c>
      <c r="K2708" s="34" t="s">
        <v>3431</v>
      </c>
    </row>
    <row r="2709" spans="1:11" ht="15.75" thickBot="1" x14ac:dyDescent="0.3">
      <c r="A2709" s="32" t="s">
        <v>851</v>
      </c>
      <c r="B2709" s="24" t="s">
        <v>325</v>
      </c>
      <c r="C2709" s="26" t="s">
        <v>3429</v>
      </c>
      <c r="D2709" s="26">
        <v>1</v>
      </c>
      <c r="E2709" s="17" t="s">
        <v>3438</v>
      </c>
      <c r="F2709" s="24">
        <v>2751</v>
      </c>
      <c r="G2709" s="24"/>
      <c r="H2709" s="24"/>
      <c r="I2709" s="26" t="s">
        <v>859</v>
      </c>
      <c r="J2709" s="26" t="s">
        <v>859</v>
      </c>
      <c r="K2709" s="34" t="s">
        <v>3431</v>
      </c>
    </row>
    <row r="2710" spans="1:11" ht="15.75" thickBot="1" x14ac:dyDescent="0.3">
      <c r="A2710" s="32" t="s">
        <v>851</v>
      </c>
      <c r="B2710" s="24" t="s">
        <v>325</v>
      </c>
      <c r="C2710" s="26" t="s">
        <v>3429</v>
      </c>
      <c r="D2710" s="26">
        <v>1</v>
      </c>
      <c r="E2710" s="17" t="s">
        <v>3439</v>
      </c>
      <c r="F2710" s="24">
        <v>2841</v>
      </c>
      <c r="G2710" s="24"/>
      <c r="H2710" s="24"/>
      <c r="I2710" s="26" t="s">
        <v>859</v>
      </c>
      <c r="J2710" s="26" t="s">
        <v>859</v>
      </c>
      <c r="K2710" s="34" t="s">
        <v>3431</v>
      </c>
    </row>
    <row r="2711" spans="1:11" ht="15.75" thickBot="1" x14ac:dyDescent="0.3">
      <c r="A2711" s="32" t="s">
        <v>851</v>
      </c>
      <c r="B2711" s="24" t="s">
        <v>325</v>
      </c>
      <c r="C2711" s="26" t="s">
        <v>3429</v>
      </c>
      <c r="D2711" s="26">
        <v>1</v>
      </c>
      <c r="E2711" s="17" t="s">
        <v>2338</v>
      </c>
      <c r="F2711" s="24">
        <v>2853</v>
      </c>
      <c r="G2711" s="24"/>
      <c r="H2711" s="24"/>
      <c r="I2711" s="26" t="s">
        <v>859</v>
      </c>
      <c r="J2711" s="26" t="s">
        <v>859</v>
      </c>
      <c r="K2711" s="34" t="s">
        <v>3431</v>
      </c>
    </row>
    <row r="2712" spans="1:11" ht="15.75" thickBot="1" x14ac:dyDescent="0.3">
      <c r="A2712" s="32" t="s">
        <v>851</v>
      </c>
      <c r="B2712" s="24" t="s">
        <v>325</v>
      </c>
      <c r="C2712" s="26" t="s">
        <v>3429</v>
      </c>
      <c r="D2712" s="26">
        <v>1</v>
      </c>
      <c r="E2712" s="17" t="s">
        <v>3440</v>
      </c>
      <c r="F2712" s="24">
        <v>2871</v>
      </c>
      <c r="G2712" s="24"/>
      <c r="H2712" s="24"/>
      <c r="I2712" s="26" t="s">
        <v>859</v>
      </c>
      <c r="J2712" s="26" t="s">
        <v>859</v>
      </c>
      <c r="K2712" s="34" t="s">
        <v>3431</v>
      </c>
    </row>
    <row r="2713" spans="1:11" ht="15.75" thickBot="1" x14ac:dyDescent="0.3">
      <c r="A2713" s="32" t="s">
        <v>851</v>
      </c>
      <c r="B2713" s="24" t="s">
        <v>325</v>
      </c>
      <c r="C2713" s="26" t="s">
        <v>3429</v>
      </c>
      <c r="D2713" s="26">
        <v>1</v>
      </c>
      <c r="E2713" s="17" t="s">
        <v>1598</v>
      </c>
      <c r="F2713" s="24">
        <v>2782</v>
      </c>
      <c r="G2713" s="24"/>
      <c r="H2713" s="24"/>
      <c r="I2713" s="26" t="s">
        <v>859</v>
      </c>
      <c r="J2713" s="26" t="s">
        <v>859</v>
      </c>
      <c r="K2713" s="34" t="s">
        <v>3431</v>
      </c>
    </row>
    <row r="2714" spans="1:11" ht="15.75" thickBot="1" x14ac:dyDescent="0.3">
      <c r="A2714" s="32" t="s">
        <v>851</v>
      </c>
      <c r="B2714" s="24" t="s">
        <v>325</v>
      </c>
      <c r="C2714" s="26" t="s">
        <v>3429</v>
      </c>
      <c r="D2714" s="26">
        <v>2</v>
      </c>
      <c r="E2714" s="17" t="s">
        <v>1688</v>
      </c>
      <c r="F2714" s="24">
        <v>2704</v>
      </c>
      <c r="G2714" s="24"/>
      <c r="H2714" s="24"/>
      <c r="I2714" s="26" t="s">
        <v>859</v>
      </c>
      <c r="J2714" s="26" t="s">
        <v>859</v>
      </c>
      <c r="K2714" s="34" t="s">
        <v>3441</v>
      </c>
    </row>
    <row r="2715" spans="1:11" ht="15.75" thickBot="1" x14ac:dyDescent="0.3">
      <c r="A2715" s="32" t="s">
        <v>851</v>
      </c>
      <c r="B2715" s="24" t="s">
        <v>325</v>
      </c>
      <c r="C2715" s="26" t="s">
        <v>3429</v>
      </c>
      <c r="D2715" s="26">
        <v>2</v>
      </c>
      <c r="E2715" s="17" t="s">
        <v>3442</v>
      </c>
      <c r="F2715" s="24">
        <v>2753</v>
      </c>
      <c r="G2715" s="24"/>
      <c r="H2715" s="24"/>
      <c r="I2715" s="26" t="s">
        <v>859</v>
      </c>
      <c r="J2715" s="26" t="s">
        <v>859</v>
      </c>
      <c r="K2715" s="34" t="s">
        <v>3441</v>
      </c>
    </row>
    <row r="2716" spans="1:11" ht="15.75" thickBot="1" x14ac:dyDescent="0.3">
      <c r="A2716" s="32" t="s">
        <v>851</v>
      </c>
      <c r="B2716" s="24" t="s">
        <v>325</v>
      </c>
      <c r="C2716" s="26" t="s">
        <v>3429</v>
      </c>
      <c r="D2716" s="26">
        <v>2</v>
      </c>
      <c r="E2716" s="17" t="s">
        <v>3443</v>
      </c>
      <c r="F2716" s="24">
        <v>2737</v>
      </c>
      <c r="G2716" s="24"/>
      <c r="H2716" s="24"/>
      <c r="I2716" s="26" t="s">
        <v>859</v>
      </c>
      <c r="J2716" s="26" t="s">
        <v>859</v>
      </c>
      <c r="K2716" s="34" t="s">
        <v>3441</v>
      </c>
    </row>
    <row r="2717" spans="1:11" ht="15.75" thickBot="1" x14ac:dyDescent="0.3">
      <c r="A2717" s="32" t="s">
        <v>851</v>
      </c>
      <c r="B2717" s="24" t="s">
        <v>325</v>
      </c>
      <c r="C2717" s="26" t="s">
        <v>3429</v>
      </c>
      <c r="D2717" s="26">
        <v>2</v>
      </c>
      <c r="E2717" s="17" t="s">
        <v>3443</v>
      </c>
      <c r="F2717" s="24">
        <v>5962</v>
      </c>
      <c r="G2717" s="24"/>
      <c r="H2717" s="24"/>
      <c r="I2717" s="26" t="s">
        <v>859</v>
      </c>
      <c r="J2717" s="26" t="s">
        <v>859</v>
      </c>
      <c r="K2717" s="34" t="s">
        <v>3441</v>
      </c>
    </row>
    <row r="2718" spans="1:11" ht="15.75" thickBot="1" x14ac:dyDescent="0.3">
      <c r="A2718" s="32" t="s">
        <v>851</v>
      </c>
      <c r="B2718" s="24" t="s">
        <v>325</v>
      </c>
      <c r="C2718" s="26" t="s">
        <v>3429</v>
      </c>
      <c r="D2718" s="26">
        <v>2</v>
      </c>
      <c r="E2718" s="17" t="s">
        <v>3444</v>
      </c>
      <c r="F2718" s="24">
        <v>2730</v>
      </c>
      <c r="G2718" s="24"/>
      <c r="H2718" s="24"/>
      <c r="I2718" s="26" t="s">
        <v>859</v>
      </c>
      <c r="J2718" s="26" t="s">
        <v>859</v>
      </c>
      <c r="K2718" s="34" t="s">
        <v>3441</v>
      </c>
    </row>
    <row r="2719" spans="1:11" ht="15.75" thickBot="1" x14ac:dyDescent="0.3">
      <c r="A2719" s="32" t="s">
        <v>851</v>
      </c>
      <c r="B2719" s="24" t="s">
        <v>325</v>
      </c>
      <c r="C2719" s="26" t="s">
        <v>3429</v>
      </c>
      <c r="D2719" s="26">
        <v>2</v>
      </c>
      <c r="E2719" s="17" t="s">
        <v>3445</v>
      </c>
      <c r="F2719" s="24">
        <v>2701</v>
      </c>
      <c r="G2719" s="24"/>
      <c r="H2719" s="24"/>
      <c r="I2719" s="26" t="s">
        <v>859</v>
      </c>
      <c r="J2719" s="26" t="s">
        <v>859</v>
      </c>
      <c r="K2719" s="34" t="s">
        <v>3441</v>
      </c>
    </row>
    <row r="2720" spans="1:11" ht="15.75" thickBot="1" x14ac:dyDescent="0.3">
      <c r="A2720" s="32" t="s">
        <v>851</v>
      </c>
      <c r="B2720" s="24" t="s">
        <v>325</v>
      </c>
      <c r="C2720" s="26" t="s">
        <v>3429</v>
      </c>
      <c r="D2720" s="26">
        <v>2</v>
      </c>
      <c r="E2720" s="17" t="s">
        <v>3446</v>
      </c>
      <c r="F2720" s="24">
        <v>2809</v>
      </c>
      <c r="G2720" s="24"/>
      <c r="H2720" s="24"/>
      <c r="I2720" s="26" t="s">
        <v>859</v>
      </c>
      <c r="J2720" s="26" t="s">
        <v>859</v>
      </c>
      <c r="K2720" s="34" t="s">
        <v>3431</v>
      </c>
    </row>
    <row r="2721" spans="1:11" ht="15.75" thickBot="1" x14ac:dyDescent="0.3">
      <c r="A2721" s="32" t="s">
        <v>851</v>
      </c>
      <c r="B2721" s="24" t="s">
        <v>325</v>
      </c>
      <c r="C2721" s="26" t="s">
        <v>3429</v>
      </c>
      <c r="D2721" s="26">
        <v>2</v>
      </c>
      <c r="E2721" s="17" t="s">
        <v>3447</v>
      </c>
      <c r="F2721" s="24">
        <v>5890</v>
      </c>
      <c r="G2721" s="24"/>
      <c r="H2721" s="24"/>
      <c r="I2721" s="26" t="s">
        <v>859</v>
      </c>
      <c r="J2721" s="26" t="s">
        <v>859</v>
      </c>
      <c r="K2721" s="34" t="s">
        <v>3441</v>
      </c>
    </row>
    <row r="2722" spans="1:11" ht="15.75" thickBot="1" x14ac:dyDescent="0.3">
      <c r="A2722" s="32" t="s">
        <v>851</v>
      </c>
      <c r="B2722" s="24" t="s">
        <v>325</v>
      </c>
      <c r="C2722" s="26" t="s">
        <v>3429</v>
      </c>
      <c r="D2722" s="26">
        <v>2</v>
      </c>
      <c r="E2722" s="17" t="s">
        <v>969</v>
      </c>
      <c r="F2722" s="24">
        <v>2789</v>
      </c>
      <c r="G2722" s="24"/>
      <c r="H2722" s="24"/>
      <c r="I2722" s="26" t="s">
        <v>859</v>
      </c>
      <c r="J2722" s="26" t="s">
        <v>859</v>
      </c>
      <c r="K2722" s="34" t="s">
        <v>3441</v>
      </c>
    </row>
    <row r="2723" spans="1:11" ht="15.75" thickBot="1" x14ac:dyDescent="0.3">
      <c r="A2723" s="32" t="s">
        <v>851</v>
      </c>
      <c r="B2723" s="24" t="s">
        <v>325</v>
      </c>
      <c r="C2723" s="26" t="s">
        <v>3429</v>
      </c>
      <c r="D2723" s="26">
        <v>2</v>
      </c>
      <c r="E2723" s="17" t="s">
        <v>3448</v>
      </c>
      <c r="F2723" s="24">
        <v>2774</v>
      </c>
      <c r="G2723" s="24"/>
      <c r="H2723" s="24"/>
      <c r="I2723" s="26" t="s">
        <v>859</v>
      </c>
      <c r="J2723" s="26" t="s">
        <v>859</v>
      </c>
      <c r="K2723" s="34" t="s">
        <v>3441</v>
      </c>
    </row>
    <row r="2724" spans="1:11" ht="15.75" thickBot="1" x14ac:dyDescent="0.3">
      <c r="A2724" s="32" t="s">
        <v>851</v>
      </c>
      <c r="B2724" s="24" t="s">
        <v>325</v>
      </c>
      <c r="C2724" s="26" t="s">
        <v>3429</v>
      </c>
      <c r="D2724" s="26">
        <v>2</v>
      </c>
      <c r="E2724" s="17" t="s">
        <v>3449</v>
      </c>
      <c r="F2724" s="24">
        <v>2777</v>
      </c>
      <c r="G2724" s="24"/>
      <c r="H2724" s="24"/>
      <c r="I2724" s="26" t="s">
        <v>859</v>
      </c>
      <c r="J2724" s="26" t="s">
        <v>859</v>
      </c>
      <c r="K2724" s="34" t="s">
        <v>3441</v>
      </c>
    </row>
    <row r="2725" spans="1:11" ht="15.75" thickBot="1" x14ac:dyDescent="0.3">
      <c r="A2725" s="32" t="s">
        <v>851</v>
      </c>
      <c r="B2725" s="24" t="s">
        <v>325</v>
      </c>
      <c r="C2725" s="26" t="s">
        <v>3429</v>
      </c>
      <c r="D2725" s="26">
        <v>2</v>
      </c>
      <c r="E2725" s="17" t="s">
        <v>3450</v>
      </c>
      <c r="F2725" s="24">
        <v>2846</v>
      </c>
      <c r="G2725" s="24"/>
      <c r="H2725" s="24"/>
      <c r="I2725" s="26" t="s">
        <v>859</v>
      </c>
      <c r="J2725" s="26" t="s">
        <v>859</v>
      </c>
      <c r="K2725" s="34" t="s">
        <v>3441</v>
      </c>
    </row>
    <row r="2726" spans="1:11" ht="15.75" thickBot="1" x14ac:dyDescent="0.3">
      <c r="A2726" s="32" t="s">
        <v>851</v>
      </c>
      <c r="B2726" s="24" t="s">
        <v>325</v>
      </c>
      <c r="C2726" s="26" t="s">
        <v>3429</v>
      </c>
      <c r="D2726" s="26">
        <v>2</v>
      </c>
      <c r="E2726" s="17" t="s">
        <v>2947</v>
      </c>
      <c r="F2726" s="24">
        <v>2854</v>
      </c>
      <c r="G2726" s="24"/>
      <c r="H2726" s="24"/>
      <c r="I2726" s="26" t="s">
        <v>859</v>
      </c>
      <c r="J2726" s="26" t="s">
        <v>859</v>
      </c>
      <c r="K2726" s="34" t="s">
        <v>3441</v>
      </c>
    </row>
    <row r="2727" spans="1:11" ht="15.75" thickBot="1" x14ac:dyDescent="0.3">
      <c r="A2727" s="32" t="s">
        <v>851</v>
      </c>
      <c r="B2727" s="24" t="s">
        <v>325</v>
      </c>
      <c r="C2727" s="26" t="s">
        <v>3429</v>
      </c>
      <c r="D2727" s="26">
        <v>2</v>
      </c>
      <c r="E2727" s="17" t="s">
        <v>2729</v>
      </c>
      <c r="F2727" s="24">
        <v>2860</v>
      </c>
      <c r="G2727" s="24"/>
      <c r="H2727" s="24"/>
      <c r="I2727" s="26" t="s">
        <v>859</v>
      </c>
      <c r="J2727" s="26" t="s">
        <v>859</v>
      </c>
      <c r="K2727" s="34" t="s">
        <v>3431</v>
      </c>
    </row>
    <row r="2728" spans="1:11" ht="15.75" thickBot="1" x14ac:dyDescent="0.3">
      <c r="A2728" s="32" t="s">
        <v>851</v>
      </c>
      <c r="B2728" s="24" t="s">
        <v>325</v>
      </c>
      <c r="C2728" s="26" t="s">
        <v>3429</v>
      </c>
      <c r="D2728" s="26">
        <v>2</v>
      </c>
      <c r="E2728" s="17" t="s">
        <v>1621</v>
      </c>
      <c r="F2728" s="24">
        <v>2785</v>
      </c>
      <c r="G2728" s="24"/>
      <c r="H2728" s="24"/>
      <c r="I2728" s="26" t="s">
        <v>859</v>
      </c>
      <c r="J2728" s="26" t="s">
        <v>859</v>
      </c>
      <c r="K2728" s="34" t="s">
        <v>3441</v>
      </c>
    </row>
    <row r="2729" spans="1:11" ht="15.75" thickBot="1" x14ac:dyDescent="0.3">
      <c r="A2729" s="32" t="s">
        <v>851</v>
      </c>
      <c r="B2729" s="24" t="s">
        <v>325</v>
      </c>
      <c r="C2729" s="26" t="s">
        <v>3429</v>
      </c>
      <c r="D2729" s="26">
        <v>2</v>
      </c>
      <c r="E2729" s="17" t="s">
        <v>3451</v>
      </c>
      <c r="F2729" s="24">
        <v>5013</v>
      </c>
      <c r="G2729" s="24"/>
      <c r="H2729" s="24"/>
      <c r="I2729" s="26" t="s">
        <v>859</v>
      </c>
      <c r="J2729" s="26" t="s">
        <v>859</v>
      </c>
      <c r="K2729" s="34" t="s">
        <v>3431</v>
      </c>
    </row>
    <row r="2730" spans="1:11" ht="15.75" thickBot="1" x14ac:dyDescent="0.3">
      <c r="A2730" s="32" t="s">
        <v>851</v>
      </c>
      <c r="B2730" s="24" t="s">
        <v>325</v>
      </c>
      <c r="C2730" s="26" t="s">
        <v>3429</v>
      </c>
      <c r="D2730" s="26">
        <v>2</v>
      </c>
      <c r="E2730" s="17" t="s">
        <v>3452</v>
      </c>
      <c r="F2730" s="24">
        <v>5012</v>
      </c>
      <c r="G2730" s="24"/>
      <c r="H2730" s="24"/>
      <c r="I2730" s="26" t="s">
        <v>859</v>
      </c>
      <c r="J2730" s="26" t="s">
        <v>859</v>
      </c>
      <c r="K2730" s="34" t="s">
        <v>3441</v>
      </c>
    </row>
    <row r="2731" spans="1:11" ht="15.75" thickBot="1" x14ac:dyDescent="0.3">
      <c r="A2731" s="32" t="s">
        <v>851</v>
      </c>
      <c r="B2731" s="24" t="s">
        <v>325</v>
      </c>
      <c r="C2731" s="26" t="s">
        <v>3429</v>
      </c>
      <c r="D2731" s="26">
        <v>2</v>
      </c>
      <c r="E2731" s="17" t="s">
        <v>3453</v>
      </c>
      <c r="F2731" s="24">
        <v>2783</v>
      </c>
      <c r="G2731" s="24"/>
      <c r="H2731" s="24"/>
      <c r="I2731" s="26" t="s">
        <v>859</v>
      </c>
      <c r="J2731" s="26" t="s">
        <v>859</v>
      </c>
      <c r="K2731" s="34" t="s">
        <v>3441</v>
      </c>
    </row>
    <row r="2732" spans="1:11" ht="15.75" thickBot="1" x14ac:dyDescent="0.3">
      <c r="A2732" s="32" t="s">
        <v>851</v>
      </c>
      <c r="B2732" s="24" t="s">
        <v>325</v>
      </c>
      <c r="C2732" s="26" t="s">
        <v>3429</v>
      </c>
      <c r="D2732" s="26">
        <v>2</v>
      </c>
      <c r="E2732" s="17" t="s">
        <v>1545</v>
      </c>
      <c r="F2732" s="24">
        <v>6556</v>
      </c>
      <c r="G2732" s="24"/>
      <c r="H2732" s="24"/>
      <c r="I2732" s="26" t="s">
        <v>859</v>
      </c>
      <c r="J2732" s="26" t="s">
        <v>859</v>
      </c>
      <c r="K2732" s="34" t="s">
        <v>3441</v>
      </c>
    </row>
    <row r="2733" spans="1:11" ht="15.75" thickBot="1" x14ac:dyDescent="0.3">
      <c r="A2733" s="32" t="s">
        <v>851</v>
      </c>
      <c r="B2733" s="24" t="s">
        <v>325</v>
      </c>
      <c r="C2733" s="26" t="s">
        <v>3429</v>
      </c>
      <c r="D2733" s="26">
        <v>2</v>
      </c>
      <c r="E2733" s="17" t="s">
        <v>3454</v>
      </c>
      <c r="F2733" s="24">
        <v>2705</v>
      </c>
      <c r="G2733" s="24"/>
      <c r="H2733" s="24"/>
      <c r="I2733" s="26" t="s">
        <v>859</v>
      </c>
      <c r="J2733" s="26" t="s">
        <v>859</v>
      </c>
      <c r="K2733" s="34" t="s">
        <v>3441</v>
      </c>
    </row>
    <row r="2734" spans="1:11" ht="15.75" thickBot="1" x14ac:dyDescent="0.3">
      <c r="A2734" s="32" t="s">
        <v>851</v>
      </c>
      <c r="B2734" s="24" t="s">
        <v>325</v>
      </c>
      <c r="C2734" s="26" t="s">
        <v>3429</v>
      </c>
      <c r="D2734" s="26">
        <v>2</v>
      </c>
      <c r="E2734" s="17" t="s">
        <v>3455</v>
      </c>
      <c r="F2734" s="24">
        <v>2786</v>
      </c>
      <c r="G2734" s="24"/>
      <c r="H2734" s="24"/>
      <c r="I2734" s="26" t="s">
        <v>859</v>
      </c>
      <c r="J2734" s="26" t="s">
        <v>859</v>
      </c>
      <c r="K2734" s="34" t="s">
        <v>3441</v>
      </c>
    </row>
    <row r="2735" spans="1:11" ht="15.75" thickBot="1" x14ac:dyDescent="0.3">
      <c r="A2735" s="32" t="s">
        <v>851</v>
      </c>
      <c r="B2735" s="24" t="s">
        <v>325</v>
      </c>
      <c r="C2735" s="26" t="s">
        <v>3429</v>
      </c>
      <c r="D2735" s="26">
        <v>2</v>
      </c>
      <c r="E2735" s="17" t="s">
        <v>3456</v>
      </c>
      <c r="F2735" s="24">
        <v>2815</v>
      </c>
      <c r="G2735" s="24"/>
      <c r="H2735" s="24"/>
      <c r="I2735" s="26" t="s">
        <v>859</v>
      </c>
      <c r="J2735" s="26" t="s">
        <v>859</v>
      </c>
      <c r="K2735" s="34" t="s">
        <v>3441</v>
      </c>
    </row>
    <row r="2736" spans="1:11" ht="15.75" thickBot="1" x14ac:dyDescent="0.3">
      <c r="A2736" s="32" t="s">
        <v>851</v>
      </c>
      <c r="B2736" s="24" t="s">
        <v>325</v>
      </c>
      <c r="C2736" s="26" t="s">
        <v>3429</v>
      </c>
      <c r="D2736" s="26">
        <v>3</v>
      </c>
      <c r="E2736" s="17" t="s">
        <v>3457</v>
      </c>
      <c r="F2736" s="24">
        <v>2722</v>
      </c>
      <c r="G2736" s="24"/>
      <c r="H2736" s="24"/>
      <c r="I2736" s="26" t="s">
        <v>859</v>
      </c>
      <c r="J2736" s="26" t="s">
        <v>859</v>
      </c>
      <c r="K2736" s="34" t="s">
        <v>3431</v>
      </c>
    </row>
    <row r="2737" spans="1:11" ht="15.75" thickBot="1" x14ac:dyDescent="0.3">
      <c r="A2737" s="32" t="s">
        <v>851</v>
      </c>
      <c r="B2737" s="24" t="s">
        <v>325</v>
      </c>
      <c r="C2737" s="26" t="s">
        <v>3429</v>
      </c>
      <c r="D2737" s="26">
        <v>3</v>
      </c>
      <c r="E2737" s="17" t="s">
        <v>3458</v>
      </c>
      <c r="F2737" s="24">
        <v>2752</v>
      </c>
      <c r="G2737" s="24"/>
      <c r="H2737" s="24"/>
      <c r="I2737" s="26" t="s">
        <v>859</v>
      </c>
      <c r="J2737" s="26" t="s">
        <v>859</v>
      </c>
      <c r="K2737" s="34" t="s">
        <v>3157</v>
      </c>
    </row>
    <row r="2738" spans="1:11" ht="15.75" thickBot="1" x14ac:dyDescent="0.3">
      <c r="A2738" s="32" t="s">
        <v>851</v>
      </c>
      <c r="B2738" s="24" t="s">
        <v>325</v>
      </c>
      <c r="C2738" s="26" t="s">
        <v>3429</v>
      </c>
      <c r="D2738" s="26">
        <v>3</v>
      </c>
      <c r="E2738" s="17" t="s">
        <v>3459</v>
      </c>
      <c r="F2738" s="24">
        <v>2799</v>
      </c>
      <c r="G2738" s="24"/>
      <c r="H2738" s="24"/>
      <c r="I2738" s="26" t="s">
        <v>859</v>
      </c>
      <c r="J2738" s="26" t="s">
        <v>859</v>
      </c>
      <c r="K2738" s="34" t="s">
        <v>3157</v>
      </c>
    </row>
    <row r="2739" spans="1:11" ht="15.75" thickBot="1" x14ac:dyDescent="0.3">
      <c r="A2739" s="32" t="s">
        <v>851</v>
      </c>
      <c r="B2739" s="24" t="s">
        <v>325</v>
      </c>
      <c r="C2739" s="26" t="s">
        <v>3429</v>
      </c>
      <c r="D2739" s="26">
        <v>3</v>
      </c>
      <c r="E2739" s="17" t="s">
        <v>3460</v>
      </c>
      <c r="F2739" s="24">
        <v>2803</v>
      </c>
      <c r="G2739" s="24"/>
      <c r="H2739" s="24"/>
      <c r="I2739" s="26" t="s">
        <v>859</v>
      </c>
      <c r="J2739" s="26" t="s">
        <v>859</v>
      </c>
      <c r="K2739" s="34" t="s">
        <v>3157</v>
      </c>
    </row>
    <row r="2740" spans="1:11" ht="15.75" thickBot="1" x14ac:dyDescent="0.3">
      <c r="A2740" s="32" t="s">
        <v>851</v>
      </c>
      <c r="B2740" s="24" t="s">
        <v>325</v>
      </c>
      <c r="C2740" s="26" t="s">
        <v>3429</v>
      </c>
      <c r="D2740" s="26">
        <v>3</v>
      </c>
      <c r="E2740" s="17" t="s">
        <v>3461</v>
      </c>
      <c r="F2740" s="24">
        <v>2797</v>
      </c>
      <c r="G2740" s="24"/>
      <c r="H2740" s="24"/>
      <c r="I2740" s="26" t="s">
        <v>859</v>
      </c>
      <c r="J2740" s="26" t="s">
        <v>859</v>
      </c>
      <c r="K2740" s="34" t="s">
        <v>3157</v>
      </c>
    </row>
    <row r="2741" spans="1:11" ht="15.75" thickBot="1" x14ac:dyDescent="0.3">
      <c r="A2741" s="32" t="s">
        <v>851</v>
      </c>
      <c r="B2741" s="24" t="s">
        <v>325</v>
      </c>
      <c r="C2741" s="26" t="s">
        <v>3429</v>
      </c>
      <c r="D2741" s="26">
        <v>3</v>
      </c>
      <c r="E2741" s="17" t="s">
        <v>1957</v>
      </c>
      <c r="F2741" s="24">
        <v>2702</v>
      </c>
      <c r="G2741" s="24"/>
      <c r="H2741" s="24"/>
      <c r="I2741" s="26" t="s">
        <v>859</v>
      </c>
      <c r="J2741" s="26" t="s">
        <v>859</v>
      </c>
      <c r="K2741" s="34" t="s">
        <v>3157</v>
      </c>
    </row>
    <row r="2742" spans="1:11" ht="15.75" thickBot="1" x14ac:dyDescent="0.3">
      <c r="A2742" s="32" t="s">
        <v>851</v>
      </c>
      <c r="B2742" s="24" t="s">
        <v>325</v>
      </c>
      <c r="C2742" s="26" t="s">
        <v>3429</v>
      </c>
      <c r="D2742" s="26">
        <v>3</v>
      </c>
      <c r="E2742" s="17" t="s">
        <v>3462</v>
      </c>
      <c r="F2742" s="24">
        <v>2818</v>
      </c>
      <c r="G2742" s="24"/>
      <c r="H2742" s="24"/>
      <c r="I2742" s="26" t="s">
        <v>859</v>
      </c>
      <c r="J2742" s="26" t="s">
        <v>859</v>
      </c>
      <c r="K2742" s="34" t="s">
        <v>3157</v>
      </c>
    </row>
    <row r="2743" spans="1:11" ht="15.75" thickBot="1" x14ac:dyDescent="0.3">
      <c r="A2743" s="32" t="s">
        <v>851</v>
      </c>
      <c r="B2743" s="24" t="s">
        <v>325</v>
      </c>
      <c r="C2743" s="26" t="s">
        <v>3429</v>
      </c>
      <c r="D2743" s="26">
        <v>3</v>
      </c>
      <c r="E2743" s="17" t="s">
        <v>3463</v>
      </c>
      <c r="F2743" s="24">
        <v>2773</v>
      </c>
      <c r="G2743" s="24"/>
      <c r="H2743" s="24"/>
      <c r="I2743" s="26" t="s">
        <v>859</v>
      </c>
      <c r="J2743" s="26" t="s">
        <v>859</v>
      </c>
      <c r="K2743" s="34" t="s">
        <v>3157</v>
      </c>
    </row>
    <row r="2744" spans="1:11" ht="15.75" thickBot="1" x14ac:dyDescent="0.3">
      <c r="A2744" s="32" t="s">
        <v>851</v>
      </c>
      <c r="B2744" s="24" t="s">
        <v>325</v>
      </c>
      <c r="C2744" s="26" t="s">
        <v>3429</v>
      </c>
      <c r="D2744" s="26">
        <v>3</v>
      </c>
      <c r="E2744" s="17" t="s">
        <v>3464</v>
      </c>
      <c r="F2744" s="24">
        <v>2776</v>
      </c>
      <c r="G2744" s="24"/>
      <c r="H2744" s="24"/>
      <c r="I2744" s="26" t="s">
        <v>859</v>
      </c>
      <c r="J2744" s="26" t="s">
        <v>859</v>
      </c>
      <c r="K2744" s="34" t="s">
        <v>3157</v>
      </c>
    </row>
    <row r="2745" spans="1:11" ht="15.75" thickBot="1" x14ac:dyDescent="0.3">
      <c r="A2745" s="32" t="s">
        <v>851</v>
      </c>
      <c r="B2745" s="24" t="s">
        <v>325</v>
      </c>
      <c r="C2745" s="26" t="s">
        <v>3429</v>
      </c>
      <c r="D2745" s="26">
        <v>3</v>
      </c>
      <c r="E2745" s="17" t="s">
        <v>3465</v>
      </c>
      <c r="F2745" s="24">
        <v>2703</v>
      </c>
      <c r="G2745" s="24"/>
      <c r="H2745" s="24"/>
      <c r="I2745" s="26" t="s">
        <v>859</v>
      </c>
      <c r="J2745" s="26" t="s">
        <v>859</v>
      </c>
      <c r="K2745" s="34" t="s">
        <v>3431</v>
      </c>
    </row>
    <row r="2746" spans="1:11" ht="15.75" thickBot="1" x14ac:dyDescent="0.3">
      <c r="A2746" s="32" t="s">
        <v>851</v>
      </c>
      <c r="B2746" s="24" t="s">
        <v>325</v>
      </c>
      <c r="C2746" s="26" t="s">
        <v>3429</v>
      </c>
      <c r="D2746" s="26">
        <v>3</v>
      </c>
      <c r="E2746" s="17" t="s">
        <v>1463</v>
      </c>
      <c r="F2746" s="24">
        <v>2749</v>
      </c>
      <c r="G2746" s="24"/>
      <c r="H2746" s="24"/>
      <c r="I2746" s="26" t="s">
        <v>859</v>
      </c>
      <c r="J2746" s="26" t="s">
        <v>859</v>
      </c>
      <c r="K2746" s="34" t="s">
        <v>3157</v>
      </c>
    </row>
    <row r="2747" spans="1:11" ht="15.75" thickBot="1" x14ac:dyDescent="0.3">
      <c r="A2747" s="32" t="s">
        <v>851</v>
      </c>
      <c r="B2747" s="24" t="s">
        <v>325</v>
      </c>
      <c r="C2747" s="26" t="s">
        <v>3429</v>
      </c>
      <c r="D2747" s="26">
        <v>4</v>
      </c>
      <c r="E2747" s="17" t="s">
        <v>3466</v>
      </c>
      <c r="F2747" s="24">
        <v>2721</v>
      </c>
      <c r="G2747" s="24"/>
      <c r="H2747" s="24"/>
      <c r="I2747" s="26" t="s">
        <v>859</v>
      </c>
      <c r="J2747" s="26" t="s">
        <v>859</v>
      </c>
      <c r="K2747" s="34" t="s">
        <v>3441</v>
      </c>
    </row>
    <row r="2748" spans="1:11" ht="15.75" thickBot="1" x14ac:dyDescent="0.3">
      <c r="A2748" s="32" t="s">
        <v>851</v>
      </c>
      <c r="B2748" s="24" t="s">
        <v>325</v>
      </c>
      <c r="C2748" s="26" t="s">
        <v>3429</v>
      </c>
      <c r="D2748" s="26">
        <v>4</v>
      </c>
      <c r="E2748" s="17" t="s">
        <v>3132</v>
      </c>
      <c r="F2748" s="24">
        <v>2754</v>
      </c>
      <c r="G2748" s="24"/>
      <c r="H2748" s="24"/>
      <c r="I2748" s="26" t="s">
        <v>859</v>
      </c>
      <c r="J2748" s="26" t="s">
        <v>859</v>
      </c>
      <c r="K2748" s="34" t="s">
        <v>3157</v>
      </c>
    </row>
    <row r="2749" spans="1:11" ht="15.75" thickBot="1" x14ac:dyDescent="0.3">
      <c r="A2749" s="32" t="s">
        <v>851</v>
      </c>
      <c r="B2749" s="24" t="s">
        <v>325</v>
      </c>
      <c r="C2749" s="26" t="s">
        <v>3429</v>
      </c>
      <c r="D2749" s="26">
        <v>4</v>
      </c>
      <c r="E2749" s="17" t="s">
        <v>3467</v>
      </c>
      <c r="F2749" s="24">
        <v>2757</v>
      </c>
      <c r="G2749" s="24"/>
      <c r="H2749" s="24"/>
      <c r="I2749" s="26" t="s">
        <v>859</v>
      </c>
      <c r="J2749" s="26" t="s">
        <v>859</v>
      </c>
      <c r="K2749" s="34" t="s">
        <v>3157</v>
      </c>
    </row>
    <row r="2750" spans="1:11" ht="15.75" thickBot="1" x14ac:dyDescent="0.3">
      <c r="A2750" s="32" t="s">
        <v>851</v>
      </c>
      <c r="B2750" s="24" t="s">
        <v>325</v>
      </c>
      <c r="C2750" s="26" t="s">
        <v>3429</v>
      </c>
      <c r="D2750" s="26">
        <v>4</v>
      </c>
      <c r="E2750" s="17" t="s">
        <v>2722</v>
      </c>
      <c r="F2750" s="24">
        <v>2765</v>
      </c>
      <c r="G2750" s="24"/>
      <c r="H2750" s="24"/>
      <c r="I2750" s="26" t="s">
        <v>859</v>
      </c>
      <c r="J2750" s="26" t="s">
        <v>859</v>
      </c>
      <c r="K2750" s="34" t="s">
        <v>3157</v>
      </c>
    </row>
    <row r="2751" spans="1:11" ht="15.75" thickBot="1" x14ac:dyDescent="0.3">
      <c r="A2751" s="32" t="s">
        <v>851</v>
      </c>
      <c r="B2751" s="24" t="s">
        <v>325</v>
      </c>
      <c r="C2751" s="26" t="s">
        <v>3429</v>
      </c>
      <c r="D2751" s="26">
        <v>4</v>
      </c>
      <c r="E2751" s="17" t="s">
        <v>3228</v>
      </c>
      <c r="F2751" s="24">
        <v>2766</v>
      </c>
      <c r="G2751" s="24"/>
      <c r="H2751" s="24"/>
      <c r="I2751" s="26" t="s">
        <v>859</v>
      </c>
      <c r="J2751" s="26" t="s">
        <v>859</v>
      </c>
      <c r="K2751" s="34" t="s">
        <v>3157</v>
      </c>
    </row>
    <row r="2752" spans="1:11" ht="15.75" thickBot="1" x14ac:dyDescent="0.3">
      <c r="A2752" s="32" t="s">
        <v>851</v>
      </c>
      <c r="B2752" s="24" t="s">
        <v>325</v>
      </c>
      <c r="C2752" s="26" t="s">
        <v>3429</v>
      </c>
      <c r="D2752" s="26">
        <v>4</v>
      </c>
      <c r="E2752" s="17" t="s">
        <v>3203</v>
      </c>
      <c r="F2752" s="24">
        <v>2851</v>
      </c>
      <c r="G2752" s="24"/>
      <c r="H2752" s="24"/>
      <c r="I2752" s="26" t="s">
        <v>859</v>
      </c>
      <c r="J2752" s="26" t="s">
        <v>859</v>
      </c>
      <c r="K2752" s="34" t="s">
        <v>3157</v>
      </c>
    </row>
    <row r="2753" spans="1:11" ht="15.75" thickBot="1" x14ac:dyDescent="0.3">
      <c r="A2753" s="32" t="s">
        <v>851</v>
      </c>
      <c r="B2753" s="24" t="s">
        <v>325</v>
      </c>
      <c r="C2753" s="26" t="s">
        <v>3429</v>
      </c>
      <c r="D2753" s="26">
        <v>4</v>
      </c>
      <c r="E2753" s="17" t="s">
        <v>3203</v>
      </c>
      <c r="F2753" s="24">
        <v>4740</v>
      </c>
      <c r="G2753" s="24"/>
      <c r="H2753" s="24"/>
      <c r="I2753" s="26" t="s">
        <v>859</v>
      </c>
      <c r="J2753" s="26" t="s">
        <v>859</v>
      </c>
      <c r="K2753" s="34" t="s">
        <v>3157</v>
      </c>
    </row>
    <row r="2754" spans="1:11" ht="15.75" thickBot="1" x14ac:dyDescent="0.3">
      <c r="A2754" s="32" t="s">
        <v>851</v>
      </c>
      <c r="B2754" s="24" t="s">
        <v>325</v>
      </c>
      <c r="C2754" s="26" t="s">
        <v>3429</v>
      </c>
      <c r="D2754" s="26">
        <v>4</v>
      </c>
      <c r="E2754" s="17" t="s">
        <v>3468</v>
      </c>
      <c r="F2754" s="24">
        <v>2794</v>
      </c>
      <c r="G2754" s="24"/>
      <c r="H2754" s="24"/>
      <c r="I2754" s="26" t="s">
        <v>859</v>
      </c>
      <c r="J2754" s="26" t="s">
        <v>859</v>
      </c>
      <c r="K2754" s="34" t="s">
        <v>3157</v>
      </c>
    </row>
    <row r="2755" spans="1:11" ht="15.75" thickBot="1" x14ac:dyDescent="0.3">
      <c r="A2755" s="32" t="s">
        <v>851</v>
      </c>
      <c r="B2755" s="24" t="s">
        <v>325</v>
      </c>
      <c r="C2755" s="26" t="s">
        <v>3429</v>
      </c>
      <c r="D2755" s="26">
        <v>4</v>
      </c>
      <c r="E2755" s="17" t="s">
        <v>1756</v>
      </c>
      <c r="F2755" s="24">
        <v>2796</v>
      </c>
      <c r="G2755" s="24"/>
      <c r="H2755" s="24"/>
      <c r="I2755" s="26" t="s">
        <v>859</v>
      </c>
      <c r="J2755" s="26" t="s">
        <v>859</v>
      </c>
      <c r="K2755" s="34" t="s">
        <v>3157</v>
      </c>
    </row>
    <row r="2756" spans="1:11" ht="15.75" thickBot="1" x14ac:dyDescent="0.3">
      <c r="A2756" s="32" t="s">
        <v>851</v>
      </c>
      <c r="B2756" s="24" t="s">
        <v>325</v>
      </c>
      <c r="C2756" s="26" t="s">
        <v>3429</v>
      </c>
      <c r="D2756" s="26">
        <v>4</v>
      </c>
      <c r="E2756" s="17" t="s">
        <v>1485</v>
      </c>
      <c r="F2756" s="24">
        <v>2802</v>
      </c>
      <c r="G2756" s="24"/>
      <c r="H2756" s="24"/>
      <c r="I2756" s="26" t="s">
        <v>859</v>
      </c>
      <c r="J2756" s="26" t="s">
        <v>859</v>
      </c>
      <c r="K2756" s="34" t="s">
        <v>3157</v>
      </c>
    </row>
    <row r="2757" spans="1:11" ht="15.75" thickBot="1" x14ac:dyDescent="0.3">
      <c r="A2757" s="32" t="s">
        <v>851</v>
      </c>
      <c r="B2757" s="24" t="s">
        <v>325</v>
      </c>
      <c r="C2757" s="26" t="s">
        <v>3429</v>
      </c>
      <c r="D2757" s="26">
        <v>4</v>
      </c>
      <c r="E2757" s="17" t="s">
        <v>3469</v>
      </c>
      <c r="F2757" s="24">
        <v>2811</v>
      </c>
      <c r="G2757" s="24"/>
      <c r="H2757" s="24"/>
      <c r="I2757" s="26" t="s">
        <v>859</v>
      </c>
      <c r="J2757" s="26" t="s">
        <v>859</v>
      </c>
      <c r="K2757" s="34" t="s">
        <v>3157</v>
      </c>
    </row>
    <row r="2758" spans="1:11" ht="15.75" thickBot="1" x14ac:dyDescent="0.3">
      <c r="A2758" s="32" t="s">
        <v>851</v>
      </c>
      <c r="B2758" s="24" t="s">
        <v>325</v>
      </c>
      <c r="C2758" s="26" t="s">
        <v>3429</v>
      </c>
      <c r="D2758" s="26">
        <v>4</v>
      </c>
      <c r="E2758" s="17" t="s">
        <v>2375</v>
      </c>
      <c r="F2758" s="24">
        <v>2812</v>
      </c>
      <c r="G2758" s="24"/>
      <c r="H2758" s="24"/>
      <c r="I2758" s="26" t="s">
        <v>859</v>
      </c>
      <c r="J2758" s="26" t="s">
        <v>859</v>
      </c>
      <c r="K2758" s="34" t="s">
        <v>3157</v>
      </c>
    </row>
    <row r="2759" spans="1:11" ht="15.75" thickBot="1" x14ac:dyDescent="0.3">
      <c r="A2759" s="32" t="s">
        <v>851</v>
      </c>
      <c r="B2759" s="24" t="s">
        <v>325</v>
      </c>
      <c r="C2759" s="26" t="s">
        <v>3429</v>
      </c>
      <c r="D2759" s="26">
        <v>4</v>
      </c>
      <c r="E2759" s="17" t="s">
        <v>3470</v>
      </c>
      <c r="F2759" s="24">
        <v>2821</v>
      </c>
      <c r="G2759" s="24"/>
      <c r="H2759" s="24"/>
      <c r="I2759" s="26" t="s">
        <v>859</v>
      </c>
      <c r="J2759" s="26" t="s">
        <v>859</v>
      </c>
      <c r="K2759" s="34" t="s">
        <v>3157</v>
      </c>
    </row>
    <row r="2760" spans="1:11" ht="15.75" thickBot="1" x14ac:dyDescent="0.3">
      <c r="A2760" s="32" t="s">
        <v>851</v>
      </c>
      <c r="B2760" s="24" t="s">
        <v>325</v>
      </c>
      <c r="C2760" s="26" t="s">
        <v>3429</v>
      </c>
      <c r="D2760" s="26">
        <v>4</v>
      </c>
      <c r="E2760" s="17" t="s">
        <v>3195</v>
      </c>
      <c r="F2760" s="24">
        <v>2825</v>
      </c>
      <c r="G2760" s="24"/>
      <c r="H2760" s="24"/>
      <c r="I2760" s="26" t="s">
        <v>859</v>
      </c>
      <c r="J2760" s="26" t="s">
        <v>859</v>
      </c>
      <c r="K2760" s="34" t="s">
        <v>3157</v>
      </c>
    </row>
    <row r="2761" spans="1:11" ht="15.75" thickBot="1" x14ac:dyDescent="0.3">
      <c r="A2761" s="32" t="s">
        <v>851</v>
      </c>
      <c r="B2761" s="24" t="s">
        <v>325</v>
      </c>
      <c r="C2761" s="26" t="s">
        <v>3429</v>
      </c>
      <c r="D2761" s="26">
        <v>4</v>
      </c>
      <c r="E2761" s="17" t="s">
        <v>3471</v>
      </c>
      <c r="F2761" s="24">
        <v>2823</v>
      </c>
      <c r="G2761" s="24"/>
      <c r="H2761" s="24"/>
      <c r="I2761" s="26" t="s">
        <v>859</v>
      </c>
      <c r="J2761" s="26" t="s">
        <v>859</v>
      </c>
      <c r="K2761" s="34" t="s">
        <v>3157</v>
      </c>
    </row>
    <row r="2762" spans="1:11" ht="15.75" thickBot="1" x14ac:dyDescent="0.3">
      <c r="A2762" s="32" t="s">
        <v>851</v>
      </c>
      <c r="B2762" s="24" t="s">
        <v>325</v>
      </c>
      <c r="C2762" s="26" t="s">
        <v>3429</v>
      </c>
      <c r="D2762" s="26">
        <v>4</v>
      </c>
      <c r="E2762" s="17" t="s">
        <v>3472</v>
      </c>
      <c r="F2762" s="24">
        <v>2852</v>
      </c>
      <c r="G2762" s="24"/>
      <c r="H2762" s="24"/>
      <c r="I2762" s="26" t="s">
        <v>859</v>
      </c>
      <c r="J2762" s="26" t="s">
        <v>859</v>
      </c>
      <c r="K2762" s="34" t="s">
        <v>3441</v>
      </c>
    </row>
    <row r="2763" spans="1:11" ht="15.75" thickBot="1" x14ac:dyDescent="0.3">
      <c r="A2763" s="32" t="s">
        <v>851</v>
      </c>
      <c r="B2763" s="24" t="s">
        <v>325</v>
      </c>
      <c r="C2763" s="26" t="s">
        <v>3429</v>
      </c>
      <c r="D2763" s="26">
        <v>4</v>
      </c>
      <c r="E2763" s="17" t="s">
        <v>3473</v>
      </c>
      <c r="F2763" s="24">
        <v>2886</v>
      </c>
      <c r="G2763" s="24"/>
      <c r="H2763" s="24"/>
      <c r="I2763" s="26" t="s">
        <v>859</v>
      </c>
      <c r="J2763" s="26" t="s">
        <v>859</v>
      </c>
      <c r="K2763" s="34" t="s">
        <v>3157</v>
      </c>
    </row>
    <row r="2764" spans="1:11" ht="15.75" thickBot="1" x14ac:dyDescent="0.3">
      <c r="A2764" s="32" t="s">
        <v>851</v>
      </c>
      <c r="B2764" s="24" t="s">
        <v>325</v>
      </c>
      <c r="C2764" s="26" t="s">
        <v>3429</v>
      </c>
      <c r="D2764" s="26">
        <v>4</v>
      </c>
      <c r="E2764" s="17" t="s">
        <v>1795</v>
      </c>
      <c r="F2764" s="24">
        <v>2781</v>
      </c>
      <c r="G2764" s="24"/>
      <c r="H2764" s="24"/>
      <c r="I2764" s="26" t="s">
        <v>859</v>
      </c>
      <c r="J2764" s="26" t="s">
        <v>859</v>
      </c>
      <c r="K2764" s="34" t="s">
        <v>3157</v>
      </c>
    </row>
    <row r="2765" spans="1:11" ht="15.75" thickBot="1" x14ac:dyDescent="0.3">
      <c r="A2765" s="32" t="s">
        <v>851</v>
      </c>
      <c r="B2765" s="24" t="s">
        <v>325</v>
      </c>
      <c r="C2765" s="26" t="s">
        <v>3429</v>
      </c>
      <c r="D2765" s="26">
        <v>4</v>
      </c>
      <c r="E2765" s="17" t="s">
        <v>1092</v>
      </c>
      <c r="F2765" s="24">
        <v>2856</v>
      </c>
      <c r="G2765" s="24"/>
      <c r="H2765" s="24"/>
      <c r="I2765" s="26" t="s">
        <v>859</v>
      </c>
      <c r="J2765" s="26" t="s">
        <v>859</v>
      </c>
      <c r="K2765" s="34" t="s">
        <v>3157</v>
      </c>
    </row>
    <row r="2766" spans="1:11" ht="15.75" thickBot="1" x14ac:dyDescent="0.3">
      <c r="A2766" s="32" t="s">
        <v>851</v>
      </c>
      <c r="B2766" s="24" t="s">
        <v>325</v>
      </c>
      <c r="C2766" s="26" t="s">
        <v>3429</v>
      </c>
      <c r="D2766" s="26">
        <v>4</v>
      </c>
      <c r="E2766" s="17" t="s">
        <v>3474</v>
      </c>
      <c r="F2766" s="24">
        <v>2863</v>
      </c>
      <c r="G2766" s="24"/>
      <c r="H2766" s="24"/>
      <c r="I2766" s="26" t="s">
        <v>859</v>
      </c>
      <c r="J2766" s="26" t="s">
        <v>859</v>
      </c>
      <c r="K2766" s="34" t="s">
        <v>3157</v>
      </c>
    </row>
    <row r="2767" spans="1:11" ht="15.75" thickBot="1" x14ac:dyDescent="0.3">
      <c r="A2767" s="32" t="s">
        <v>851</v>
      </c>
      <c r="B2767" s="24" t="s">
        <v>325</v>
      </c>
      <c r="C2767" s="26" t="s">
        <v>3429</v>
      </c>
      <c r="D2767" s="26">
        <v>4</v>
      </c>
      <c r="E2767" s="17" t="s">
        <v>3475</v>
      </c>
      <c r="F2767" s="24">
        <v>2872</v>
      </c>
      <c r="G2767" s="24"/>
      <c r="H2767" s="24"/>
      <c r="I2767" s="26" t="s">
        <v>859</v>
      </c>
      <c r="J2767" s="26" t="s">
        <v>859</v>
      </c>
      <c r="K2767" s="34" t="s">
        <v>3157</v>
      </c>
    </row>
    <row r="2768" spans="1:11" ht="15.75" thickBot="1" x14ac:dyDescent="0.3">
      <c r="A2768" s="32" t="s">
        <v>851</v>
      </c>
      <c r="B2768" s="24" t="s">
        <v>325</v>
      </c>
      <c r="C2768" s="26" t="s">
        <v>3429</v>
      </c>
      <c r="D2768" s="26">
        <v>4</v>
      </c>
      <c r="E2768" s="17" t="s">
        <v>3476</v>
      </c>
      <c r="F2768" s="24">
        <v>2865</v>
      </c>
      <c r="G2768" s="24"/>
      <c r="H2768" s="24"/>
      <c r="I2768" s="26" t="s">
        <v>859</v>
      </c>
      <c r="J2768" s="26" t="s">
        <v>859</v>
      </c>
      <c r="K2768" s="34" t="s">
        <v>3157</v>
      </c>
    </row>
    <row r="2769" spans="1:11" ht="15.75" thickBot="1" x14ac:dyDescent="0.3">
      <c r="A2769" s="32" t="s">
        <v>851</v>
      </c>
      <c r="B2769" s="24" t="s">
        <v>325</v>
      </c>
      <c r="C2769" s="26" t="s">
        <v>3429</v>
      </c>
      <c r="D2769" s="26">
        <v>4</v>
      </c>
      <c r="E2769" s="17" t="s">
        <v>3477</v>
      </c>
      <c r="F2769" s="24">
        <v>2762</v>
      </c>
      <c r="G2769" s="24"/>
      <c r="H2769" s="24"/>
      <c r="I2769" s="26" t="s">
        <v>859</v>
      </c>
      <c r="J2769" s="26" t="s">
        <v>859</v>
      </c>
      <c r="K2769" s="34" t="s">
        <v>3157</v>
      </c>
    </row>
    <row r="2770" spans="1:11" ht="15.75" thickBot="1" x14ac:dyDescent="0.3">
      <c r="A2770" s="32" t="s">
        <v>851</v>
      </c>
      <c r="B2770" s="24" t="s">
        <v>325</v>
      </c>
      <c r="C2770" s="26" t="s">
        <v>1016</v>
      </c>
      <c r="D2770" s="26">
        <v>1</v>
      </c>
      <c r="E2770" s="17" t="s">
        <v>3478</v>
      </c>
      <c r="F2770" s="24">
        <v>1028</v>
      </c>
      <c r="G2770" s="24"/>
      <c r="H2770" s="24"/>
      <c r="I2770" s="26" t="s">
        <v>854</v>
      </c>
      <c r="J2770" s="26" t="s">
        <v>1016</v>
      </c>
      <c r="K2770" s="34" t="s">
        <v>3479</v>
      </c>
    </row>
    <row r="2771" spans="1:11" ht="15.75" thickBot="1" x14ac:dyDescent="0.3">
      <c r="A2771" s="32" t="s">
        <v>851</v>
      </c>
      <c r="B2771" s="24" t="s">
        <v>325</v>
      </c>
      <c r="C2771" s="26" t="s">
        <v>1016</v>
      </c>
      <c r="D2771" s="26">
        <v>1</v>
      </c>
      <c r="E2771" s="17" t="s">
        <v>3480</v>
      </c>
      <c r="F2771" s="24">
        <v>746</v>
      </c>
      <c r="G2771" s="24"/>
      <c r="H2771" s="24"/>
      <c r="I2771" s="26" t="s">
        <v>854</v>
      </c>
      <c r="J2771" s="26" t="s">
        <v>1016</v>
      </c>
      <c r="K2771" s="34" t="s">
        <v>3479</v>
      </c>
    </row>
    <row r="2772" spans="1:11" ht="15.75" thickBot="1" x14ac:dyDescent="0.3">
      <c r="A2772" s="32" t="s">
        <v>851</v>
      </c>
      <c r="B2772" s="24" t="s">
        <v>325</v>
      </c>
      <c r="C2772" s="26" t="s">
        <v>1016</v>
      </c>
      <c r="D2772" s="26">
        <v>1</v>
      </c>
      <c r="E2772" s="17" t="s">
        <v>3481</v>
      </c>
      <c r="F2772" s="24">
        <v>859</v>
      </c>
      <c r="G2772" s="24"/>
      <c r="H2772" s="24"/>
      <c r="I2772" s="26" t="s">
        <v>854</v>
      </c>
      <c r="J2772" s="26" t="s">
        <v>1016</v>
      </c>
      <c r="K2772" s="34" t="s">
        <v>3479</v>
      </c>
    </row>
    <row r="2773" spans="1:11" ht="15.75" thickBot="1" x14ac:dyDescent="0.3">
      <c r="A2773" s="32" t="s">
        <v>851</v>
      </c>
      <c r="B2773" s="24" t="s">
        <v>325</v>
      </c>
      <c r="C2773" s="26" t="s">
        <v>1016</v>
      </c>
      <c r="D2773" s="26">
        <v>1</v>
      </c>
      <c r="E2773" s="17" t="s">
        <v>3482</v>
      </c>
      <c r="F2773" s="24">
        <v>912</v>
      </c>
      <c r="G2773" s="24"/>
      <c r="H2773" s="24"/>
      <c r="I2773" s="26" t="s">
        <v>854</v>
      </c>
      <c r="J2773" s="26" t="s">
        <v>1016</v>
      </c>
      <c r="K2773" s="34" t="s">
        <v>3479</v>
      </c>
    </row>
    <row r="2774" spans="1:11" ht="15.75" thickBot="1" x14ac:dyDescent="0.3">
      <c r="A2774" s="32" t="s">
        <v>851</v>
      </c>
      <c r="B2774" s="24" t="s">
        <v>325</v>
      </c>
      <c r="C2774" s="26" t="s">
        <v>1016</v>
      </c>
      <c r="D2774" s="26">
        <v>1</v>
      </c>
      <c r="E2774" s="17" t="s">
        <v>3483</v>
      </c>
      <c r="F2774" s="24">
        <v>864</v>
      </c>
      <c r="G2774" s="24"/>
      <c r="H2774" s="24"/>
      <c r="I2774" s="26" t="s">
        <v>854</v>
      </c>
      <c r="J2774" s="26" t="s">
        <v>1016</v>
      </c>
      <c r="K2774" s="34" t="s">
        <v>3484</v>
      </c>
    </row>
    <row r="2775" spans="1:11" ht="15.75" thickBot="1" x14ac:dyDescent="0.3">
      <c r="A2775" s="32" t="s">
        <v>851</v>
      </c>
      <c r="B2775" s="24" t="s">
        <v>325</v>
      </c>
      <c r="C2775" s="26" t="s">
        <v>1016</v>
      </c>
      <c r="D2775" s="26">
        <v>1</v>
      </c>
      <c r="E2775" s="17" t="s">
        <v>3485</v>
      </c>
      <c r="F2775" s="24">
        <v>984</v>
      </c>
      <c r="G2775" s="24"/>
      <c r="H2775" s="24"/>
      <c r="I2775" s="26" t="s">
        <v>854</v>
      </c>
      <c r="J2775" s="26" t="s">
        <v>1016</v>
      </c>
      <c r="K2775" s="34" t="s">
        <v>3479</v>
      </c>
    </row>
    <row r="2776" spans="1:11" ht="15.75" thickBot="1" x14ac:dyDescent="0.3">
      <c r="A2776" s="32" t="s">
        <v>851</v>
      </c>
      <c r="B2776" s="24" t="s">
        <v>325</v>
      </c>
      <c r="C2776" s="26" t="s">
        <v>1016</v>
      </c>
      <c r="D2776" s="26">
        <v>1</v>
      </c>
      <c r="E2776" s="17" t="s">
        <v>942</v>
      </c>
      <c r="F2776" s="24">
        <v>909</v>
      </c>
      <c r="G2776" s="24"/>
      <c r="H2776" s="24"/>
      <c r="I2776" s="26" t="s">
        <v>854</v>
      </c>
      <c r="J2776" s="26" t="s">
        <v>1016</v>
      </c>
      <c r="K2776" s="34" t="s">
        <v>3479</v>
      </c>
    </row>
    <row r="2777" spans="1:11" ht="15.75" thickBot="1" x14ac:dyDescent="0.3">
      <c r="A2777" s="32" t="s">
        <v>851</v>
      </c>
      <c r="B2777" s="24" t="s">
        <v>325</v>
      </c>
      <c r="C2777" s="26" t="s">
        <v>1016</v>
      </c>
      <c r="D2777" s="26">
        <v>1</v>
      </c>
      <c r="E2777" s="17" t="s">
        <v>3004</v>
      </c>
      <c r="F2777" s="24">
        <v>805</v>
      </c>
      <c r="G2777" s="24"/>
      <c r="H2777" s="24"/>
      <c r="I2777" s="26" t="s">
        <v>854</v>
      </c>
      <c r="J2777" s="26" t="s">
        <v>1016</v>
      </c>
      <c r="K2777" s="34" t="s">
        <v>3479</v>
      </c>
    </row>
    <row r="2778" spans="1:11" ht="15.75" thickBot="1" x14ac:dyDescent="0.3">
      <c r="A2778" s="32" t="s">
        <v>851</v>
      </c>
      <c r="B2778" s="24" t="s">
        <v>325</v>
      </c>
      <c r="C2778" s="26" t="s">
        <v>1016</v>
      </c>
      <c r="D2778" s="26">
        <v>1</v>
      </c>
      <c r="E2778" s="17" t="s">
        <v>1527</v>
      </c>
      <c r="F2778" s="24">
        <v>940</v>
      </c>
      <c r="G2778" s="24"/>
      <c r="H2778" s="24"/>
      <c r="I2778" s="26" t="s">
        <v>854</v>
      </c>
      <c r="J2778" s="26" t="s">
        <v>1016</v>
      </c>
      <c r="K2778" s="34" t="s">
        <v>3479</v>
      </c>
    </row>
    <row r="2779" spans="1:11" ht="15.75" thickBot="1" x14ac:dyDescent="0.3">
      <c r="A2779" s="32" t="s">
        <v>851</v>
      </c>
      <c r="B2779" s="24" t="s">
        <v>325</v>
      </c>
      <c r="C2779" s="26" t="s">
        <v>1016</v>
      </c>
      <c r="D2779" s="26">
        <v>1</v>
      </c>
      <c r="E2779" s="17" t="s">
        <v>3486</v>
      </c>
      <c r="F2779" s="24">
        <v>5524</v>
      </c>
      <c r="G2779" s="24"/>
      <c r="H2779" s="24"/>
      <c r="I2779" s="26" t="s">
        <v>854</v>
      </c>
      <c r="J2779" s="26" t="s">
        <v>1016</v>
      </c>
      <c r="K2779" s="34" t="s">
        <v>3479</v>
      </c>
    </row>
    <row r="2780" spans="1:11" ht="15.75" thickBot="1" x14ac:dyDescent="0.3">
      <c r="A2780" s="32" t="s">
        <v>851</v>
      </c>
      <c r="B2780" s="24" t="s">
        <v>325</v>
      </c>
      <c r="C2780" s="26" t="s">
        <v>1016</v>
      </c>
      <c r="D2780" s="26">
        <v>1</v>
      </c>
      <c r="E2780" s="17" t="s">
        <v>3487</v>
      </c>
      <c r="F2780" s="24">
        <v>953</v>
      </c>
      <c r="G2780" s="24"/>
      <c r="H2780" s="24"/>
      <c r="I2780" s="26" t="s">
        <v>854</v>
      </c>
      <c r="J2780" s="26" t="s">
        <v>1016</v>
      </c>
      <c r="K2780" s="34" t="s">
        <v>3479</v>
      </c>
    </row>
    <row r="2781" spans="1:11" ht="15.75" thickBot="1" x14ac:dyDescent="0.3">
      <c r="A2781" s="32" t="s">
        <v>851</v>
      </c>
      <c r="B2781" s="24" t="s">
        <v>325</v>
      </c>
      <c r="C2781" s="26" t="s">
        <v>1016</v>
      </c>
      <c r="D2781" s="26">
        <v>1</v>
      </c>
      <c r="E2781" s="17" t="s">
        <v>2514</v>
      </c>
      <c r="F2781" s="24">
        <v>801</v>
      </c>
      <c r="G2781" s="24"/>
      <c r="H2781" s="24"/>
      <c r="I2781" s="26" t="s">
        <v>854</v>
      </c>
      <c r="J2781" s="26" t="s">
        <v>1016</v>
      </c>
      <c r="K2781" s="34" t="s">
        <v>3479</v>
      </c>
    </row>
    <row r="2782" spans="1:11" ht="15.75" thickBot="1" x14ac:dyDescent="0.3">
      <c r="A2782" s="32" t="s">
        <v>851</v>
      </c>
      <c r="B2782" s="24" t="s">
        <v>325</v>
      </c>
      <c r="C2782" s="26" t="s">
        <v>1016</v>
      </c>
      <c r="D2782" s="26">
        <v>1</v>
      </c>
      <c r="E2782" s="17" t="s">
        <v>1411</v>
      </c>
      <c r="F2782" s="24">
        <v>787</v>
      </c>
      <c r="G2782" s="24"/>
      <c r="H2782" s="24"/>
      <c r="I2782" s="26" t="s">
        <v>854</v>
      </c>
      <c r="J2782" s="26" t="s">
        <v>1016</v>
      </c>
      <c r="K2782" s="34" t="s">
        <v>3479</v>
      </c>
    </row>
    <row r="2783" spans="1:11" ht="15.75" thickBot="1" x14ac:dyDescent="0.3">
      <c r="A2783" s="32" t="s">
        <v>851</v>
      </c>
      <c r="B2783" s="24" t="s">
        <v>325</v>
      </c>
      <c r="C2783" s="26" t="s">
        <v>1016</v>
      </c>
      <c r="D2783" s="26">
        <v>1</v>
      </c>
      <c r="E2783" s="17" t="s">
        <v>2458</v>
      </c>
      <c r="F2783" s="24">
        <v>1006</v>
      </c>
      <c r="G2783" s="24"/>
      <c r="H2783" s="24"/>
      <c r="I2783" s="26" t="s">
        <v>854</v>
      </c>
      <c r="J2783" s="26" t="s">
        <v>1016</v>
      </c>
      <c r="K2783" s="34" t="s">
        <v>3479</v>
      </c>
    </row>
    <row r="2784" spans="1:11" ht="15.75" thickBot="1" x14ac:dyDescent="0.3">
      <c r="A2784" s="32" t="s">
        <v>851</v>
      </c>
      <c r="B2784" s="24" t="s">
        <v>325</v>
      </c>
      <c r="C2784" s="26" t="s">
        <v>1016</v>
      </c>
      <c r="D2784" s="26">
        <v>1</v>
      </c>
      <c r="E2784" s="17" t="s">
        <v>3488</v>
      </c>
      <c r="F2784" s="24">
        <v>1070</v>
      </c>
      <c r="G2784" s="24"/>
      <c r="H2784" s="24"/>
      <c r="I2784" s="26" t="s">
        <v>854</v>
      </c>
      <c r="J2784" s="26" t="s">
        <v>1016</v>
      </c>
      <c r="K2784" s="34" t="s">
        <v>3479</v>
      </c>
    </row>
    <row r="2785" spans="1:11" ht="15.75" thickBot="1" x14ac:dyDescent="0.3">
      <c r="A2785" s="32" t="s">
        <v>851</v>
      </c>
      <c r="B2785" s="24" t="s">
        <v>325</v>
      </c>
      <c r="C2785" s="26" t="s">
        <v>1016</v>
      </c>
      <c r="D2785" s="26">
        <v>1</v>
      </c>
      <c r="E2785" s="17" t="s">
        <v>1494</v>
      </c>
      <c r="F2785" s="24">
        <v>5558</v>
      </c>
      <c r="G2785" s="24"/>
      <c r="H2785" s="24"/>
      <c r="I2785" s="26" t="s">
        <v>854</v>
      </c>
      <c r="J2785" s="26" t="s">
        <v>1016</v>
      </c>
      <c r="K2785" s="34" t="s">
        <v>3479</v>
      </c>
    </row>
    <row r="2786" spans="1:11" ht="15.75" thickBot="1" x14ac:dyDescent="0.3">
      <c r="A2786" s="32" t="s">
        <v>851</v>
      </c>
      <c r="B2786" s="24" t="s">
        <v>325</v>
      </c>
      <c r="C2786" s="26" t="s">
        <v>1016</v>
      </c>
      <c r="D2786" s="26">
        <v>2</v>
      </c>
      <c r="E2786" s="17" t="s">
        <v>3489</v>
      </c>
      <c r="F2786" s="24">
        <v>800</v>
      </c>
      <c r="G2786" s="24"/>
      <c r="H2786" s="24"/>
      <c r="I2786" s="26" t="s">
        <v>854</v>
      </c>
      <c r="J2786" s="26" t="s">
        <v>1016</v>
      </c>
      <c r="K2786" s="34" t="s">
        <v>3484</v>
      </c>
    </row>
    <row r="2787" spans="1:11" ht="15.75" thickBot="1" x14ac:dyDescent="0.3">
      <c r="A2787" s="32" t="s">
        <v>851</v>
      </c>
      <c r="B2787" s="24" t="s">
        <v>325</v>
      </c>
      <c r="C2787" s="26" t="s">
        <v>1016</v>
      </c>
      <c r="D2787" s="26">
        <v>2</v>
      </c>
      <c r="E2787" s="17" t="s">
        <v>1497</v>
      </c>
      <c r="F2787" s="24">
        <v>1076</v>
      </c>
      <c r="G2787" s="24"/>
      <c r="H2787" s="24"/>
      <c r="I2787" s="26" t="s">
        <v>854</v>
      </c>
      <c r="J2787" s="26" t="s">
        <v>1016</v>
      </c>
      <c r="K2787" s="34" t="s">
        <v>3490</v>
      </c>
    </row>
    <row r="2788" spans="1:11" ht="15.75" thickBot="1" x14ac:dyDescent="0.3">
      <c r="A2788" s="32" t="s">
        <v>851</v>
      </c>
      <c r="B2788" s="24" t="s">
        <v>325</v>
      </c>
      <c r="C2788" s="26" t="s">
        <v>1016</v>
      </c>
      <c r="D2788" s="26">
        <v>2</v>
      </c>
      <c r="E2788" s="17" t="s">
        <v>3491</v>
      </c>
      <c r="F2788" s="24">
        <v>793</v>
      </c>
      <c r="G2788" s="24"/>
      <c r="H2788" s="24"/>
      <c r="I2788" s="26" t="s">
        <v>854</v>
      </c>
      <c r="J2788" s="26" t="s">
        <v>1016</v>
      </c>
      <c r="K2788" s="34" t="s">
        <v>3490</v>
      </c>
    </row>
    <row r="2789" spans="1:11" ht="15.75" thickBot="1" x14ac:dyDescent="0.3">
      <c r="A2789" s="32" t="s">
        <v>851</v>
      </c>
      <c r="B2789" s="24" t="s">
        <v>325</v>
      </c>
      <c r="C2789" s="26" t="s">
        <v>1016</v>
      </c>
      <c r="D2789" s="26">
        <v>2</v>
      </c>
      <c r="E2789" s="17" t="s">
        <v>3492</v>
      </c>
      <c r="F2789" s="24">
        <v>792</v>
      </c>
      <c r="G2789" s="24"/>
      <c r="H2789" s="24"/>
      <c r="I2789" s="26" t="s">
        <v>854</v>
      </c>
      <c r="J2789" s="26" t="s">
        <v>1016</v>
      </c>
      <c r="K2789" s="34" t="s">
        <v>3490</v>
      </c>
    </row>
    <row r="2790" spans="1:11" ht="15.75" thickBot="1" x14ac:dyDescent="0.3">
      <c r="A2790" s="32" t="s">
        <v>851</v>
      </c>
      <c r="B2790" s="24" t="s">
        <v>325</v>
      </c>
      <c r="C2790" s="26" t="s">
        <v>1016</v>
      </c>
      <c r="D2790" s="26">
        <v>2</v>
      </c>
      <c r="E2790" s="17" t="s">
        <v>3493</v>
      </c>
      <c r="F2790" s="24">
        <v>830</v>
      </c>
      <c r="G2790" s="24"/>
      <c r="H2790" s="24"/>
      <c r="I2790" s="26" t="s">
        <v>854</v>
      </c>
      <c r="J2790" s="26" t="s">
        <v>1016</v>
      </c>
      <c r="K2790" s="34" t="s">
        <v>3484</v>
      </c>
    </row>
    <row r="2791" spans="1:11" ht="15.75" thickBot="1" x14ac:dyDescent="0.3">
      <c r="A2791" s="32" t="s">
        <v>851</v>
      </c>
      <c r="B2791" s="24" t="s">
        <v>325</v>
      </c>
      <c r="C2791" s="26" t="s">
        <v>1016</v>
      </c>
      <c r="D2791" s="26">
        <v>2</v>
      </c>
      <c r="E2791" s="17" t="s">
        <v>3494</v>
      </c>
      <c r="F2791" s="24">
        <v>837</v>
      </c>
      <c r="G2791" s="24"/>
      <c r="H2791" s="24"/>
      <c r="I2791" s="26" t="s">
        <v>854</v>
      </c>
      <c r="J2791" s="26" t="s">
        <v>1016</v>
      </c>
      <c r="K2791" s="34" t="s">
        <v>3490</v>
      </c>
    </row>
    <row r="2792" spans="1:11" ht="15.75" thickBot="1" x14ac:dyDescent="0.3">
      <c r="A2792" s="32" t="s">
        <v>851</v>
      </c>
      <c r="B2792" s="24" t="s">
        <v>325</v>
      </c>
      <c r="C2792" s="26" t="s">
        <v>1016</v>
      </c>
      <c r="D2792" s="26">
        <v>2</v>
      </c>
      <c r="E2792" s="17" t="s">
        <v>1969</v>
      </c>
      <c r="F2792" s="24">
        <v>880</v>
      </c>
      <c r="G2792" s="24"/>
      <c r="H2792" s="24"/>
      <c r="I2792" s="26" t="s">
        <v>854</v>
      </c>
      <c r="J2792" s="26" t="s">
        <v>1016</v>
      </c>
      <c r="K2792" s="34" t="s">
        <v>3484</v>
      </c>
    </row>
    <row r="2793" spans="1:11" ht="15.75" thickBot="1" x14ac:dyDescent="0.3">
      <c r="A2793" s="32" t="s">
        <v>851</v>
      </c>
      <c r="B2793" s="24" t="s">
        <v>325</v>
      </c>
      <c r="C2793" s="26" t="s">
        <v>1016</v>
      </c>
      <c r="D2793" s="26">
        <v>2</v>
      </c>
      <c r="E2793" s="17" t="s">
        <v>3357</v>
      </c>
      <c r="F2793" s="24">
        <v>898</v>
      </c>
      <c r="G2793" s="24"/>
      <c r="H2793" s="24"/>
      <c r="I2793" s="26" t="s">
        <v>854</v>
      </c>
      <c r="J2793" s="26" t="s">
        <v>1016</v>
      </c>
      <c r="K2793" s="34" t="s">
        <v>3490</v>
      </c>
    </row>
    <row r="2794" spans="1:11" ht="15.75" thickBot="1" x14ac:dyDescent="0.3">
      <c r="A2794" s="32" t="s">
        <v>851</v>
      </c>
      <c r="B2794" s="24" t="s">
        <v>325</v>
      </c>
      <c r="C2794" s="26" t="s">
        <v>1016</v>
      </c>
      <c r="D2794" s="26">
        <v>2</v>
      </c>
      <c r="E2794" s="17" t="s">
        <v>3495</v>
      </c>
      <c r="F2794" s="24">
        <v>845</v>
      </c>
      <c r="G2794" s="24"/>
      <c r="H2794" s="24"/>
      <c r="I2794" s="26" t="s">
        <v>854</v>
      </c>
      <c r="J2794" s="26" t="s">
        <v>1016</v>
      </c>
      <c r="K2794" s="34" t="s">
        <v>3484</v>
      </c>
    </row>
    <row r="2795" spans="1:11" ht="15.75" thickBot="1" x14ac:dyDescent="0.3">
      <c r="A2795" s="32" t="s">
        <v>851</v>
      </c>
      <c r="B2795" s="24" t="s">
        <v>325</v>
      </c>
      <c r="C2795" s="26" t="s">
        <v>1016</v>
      </c>
      <c r="D2795" s="26">
        <v>2</v>
      </c>
      <c r="E2795" s="17" t="s">
        <v>3496</v>
      </c>
      <c r="F2795" s="24">
        <v>1062</v>
      </c>
      <c r="G2795" s="24"/>
      <c r="H2795" s="24"/>
      <c r="I2795" s="26" t="s">
        <v>854</v>
      </c>
      <c r="J2795" s="26" t="s">
        <v>1016</v>
      </c>
      <c r="K2795" s="34" t="s">
        <v>3484</v>
      </c>
    </row>
    <row r="2796" spans="1:11" ht="15.75" thickBot="1" x14ac:dyDescent="0.3">
      <c r="A2796" s="32" t="s">
        <v>851</v>
      </c>
      <c r="B2796" s="24" t="s">
        <v>325</v>
      </c>
      <c r="C2796" s="26" t="s">
        <v>1016</v>
      </c>
      <c r="D2796" s="26">
        <v>2</v>
      </c>
      <c r="E2796" s="17" t="s">
        <v>3497</v>
      </c>
      <c r="F2796" s="24">
        <v>989</v>
      </c>
      <c r="G2796" s="24"/>
      <c r="H2796" s="24"/>
      <c r="I2796" s="26" t="s">
        <v>854</v>
      </c>
      <c r="J2796" s="26" t="s">
        <v>1016</v>
      </c>
      <c r="K2796" s="34" t="s">
        <v>3484</v>
      </c>
    </row>
    <row r="2797" spans="1:11" ht="15.75" thickBot="1" x14ac:dyDescent="0.3">
      <c r="A2797" s="32" t="s">
        <v>851</v>
      </c>
      <c r="B2797" s="24" t="s">
        <v>325</v>
      </c>
      <c r="C2797" s="26" t="s">
        <v>1016</v>
      </c>
      <c r="D2797" s="26">
        <v>2</v>
      </c>
      <c r="E2797" s="17" t="s">
        <v>3498</v>
      </c>
      <c r="F2797" s="24">
        <v>988</v>
      </c>
      <c r="G2797" s="24"/>
      <c r="H2797" s="24"/>
      <c r="I2797" s="26" t="s">
        <v>854</v>
      </c>
      <c r="J2797" s="26" t="s">
        <v>1016</v>
      </c>
      <c r="K2797" s="34" t="s">
        <v>3484</v>
      </c>
    </row>
    <row r="2798" spans="1:11" ht="15.75" thickBot="1" x14ac:dyDescent="0.3">
      <c r="A2798" s="32" t="s">
        <v>851</v>
      </c>
      <c r="B2798" s="24" t="s">
        <v>325</v>
      </c>
      <c r="C2798" s="26" t="s">
        <v>1016</v>
      </c>
      <c r="D2798" s="26">
        <v>2</v>
      </c>
      <c r="E2798" s="17" t="s">
        <v>3499</v>
      </c>
      <c r="F2798" s="24">
        <v>900</v>
      </c>
      <c r="G2798" s="24"/>
      <c r="H2798" s="24"/>
      <c r="I2798" s="26" t="s">
        <v>854</v>
      </c>
      <c r="J2798" s="26" t="s">
        <v>1016</v>
      </c>
      <c r="K2798" s="34" t="s">
        <v>3484</v>
      </c>
    </row>
    <row r="2799" spans="1:11" ht="15.75" thickBot="1" x14ac:dyDescent="0.3">
      <c r="A2799" s="32" t="s">
        <v>851</v>
      </c>
      <c r="B2799" s="24" t="s">
        <v>325</v>
      </c>
      <c r="C2799" s="26" t="s">
        <v>1016</v>
      </c>
      <c r="D2799" s="26">
        <v>2</v>
      </c>
      <c r="E2799" s="17" t="s">
        <v>3500</v>
      </c>
      <c r="F2799" s="24">
        <v>818</v>
      </c>
      <c r="G2799" s="24"/>
      <c r="H2799" s="24"/>
      <c r="I2799" s="26" t="s">
        <v>854</v>
      </c>
      <c r="J2799" s="26" t="s">
        <v>1016</v>
      </c>
      <c r="K2799" s="34" t="s">
        <v>3484</v>
      </c>
    </row>
    <row r="2800" spans="1:11" ht="15.75" thickBot="1" x14ac:dyDescent="0.3">
      <c r="A2800" s="32" t="s">
        <v>851</v>
      </c>
      <c r="B2800" s="24" t="s">
        <v>325</v>
      </c>
      <c r="C2800" s="26" t="s">
        <v>1016</v>
      </c>
      <c r="D2800" s="26">
        <v>2</v>
      </c>
      <c r="E2800" s="17" t="s">
        <v>3501</v>
      </c>
      <c r="F2800" s="24">
        <v>904</v>
      </c>
      <c r="G2800" s="24"/>
      <c r="H2800" s="24"/>
      <c r="I2800" s="26" t="s">
        <v>854</v>
      </c>
      <c r="J2800" s="26" t="s">
        <v>1016</v>
      </c>
      <c r="K2800" s="34" t="s">
        <v>3484</v>
      </c>
    </row>
    <row r="2801" spans="1:11" ht="15.75" thickBot="1" x14ac:dyDescent="0.3">
      <c r="A2801" s="32" t="s">
        <v>851</v>
      </c>
      <c r="B2801" s="24" t="s">
        <v>325</v>
      </c>
      <c r="C2801" s="26" t="s">
        <v>1016</v>
      </c>
      <c r="D2801" s="26">
        <v>2</v>
      </c>
      <c r="E2801" s="17" t="s">
        <v>3502</v>
      </c>
      <c r="F2801" s="24">
        <v>907</v>
      </c>
      <c r="G2801" s="24"/>
      <c r="H2801" s="24"/>
      <c r="I2801" s="26" t="s">
        <v>854</v>
      </c>
      <c r="J2801" s="26" t="s">
        <v>1016</v>
      </c>
      <c r="K2801" s="34" t="s">
        <v>3490</v>
      </c>
    </row>
    <row r="2802" spans="1:11" ht="15.75" thickBot="1" x14ac:dyDescent="0.3">
      <c r="A2802" s="32" t="s">
        <v>851</v>
      </c>
      <c r="B2802" s="24" t="s">
        <v>325</v>
      </c>
      <c r="C2802" s="26" t="s">
        <v>1016</v>
      </c>
      <c r="D2802" s="26">
        <v>2</v>
      </c>
      <c r="E2802" s="17" t="s">
        <v>3503</v>
      </c>
      <c r="F2802" s="24">
        <v>931</v>
      </c>
      <c r="G2802" s="24"/>
      <c r="H2802" s="24"/>
      <c r="I2802" s="26" t="s">
        <v>854</v>
      </c>
      <c r="J2802" s="26" t="s">
        <v>1016</v>
      </c>
      <c r="K2802" s="34" t="s">
        <v>3479</v>
      </c>
    </row>
    <row r="2803" spans="1:11" ht="15.75" thickBot="1" x14ac:dyDescent="0.3">
      <c r="A2803" s="32" t="s">
        <v>851</v>
      </c>
      <c r="B2803" s="24" t="s">
        <v>325</v>
      </c>
      <c r="C2803" s="26" t="s">
        <v>1016</v>
      </c>
      <c r="D2803" s="26">
        <v>2</v>
      </c>
      <c r="E2803" s="17" t="s">
        <v>3504</v>
      </c>
      <c r="F2803" s="24">
        <v>753</v>
      </c>
      <c r="G2803" s="24"/>
      <c r="H2803" s="24"/>
      <c r="I2803" s="26" t="s">
        <v>854</v>
      </c>
      <c r="J2803" s="26" t="s">
        <v>1016</v>
      </c>
      <c r="K2803" s="34" t="s">
        <v>3505</v>
      </c>
    </row>
    <row r="2804" spans="1:11" ht="15.75" thickBot="1" x14ac:dyDescent="0.3">
      <c r="A2804" s="32" t="s">
        <v>851</v>
      </c>
      <c r="B2804" s="24" t="s">
        <v>325</v>
      </c>
      <c r="C2804" s="26" t="s">
        <v>1016</v>
      </c>
      <c r="D2804" s="26">
        <v>2</v>
      </c>
      <c r="E2804" s="17" t="s">
        <v>3005</v>
      </c>
      <c r="F2804" s="24">
        <v>772</v>
      </c>
      <c r="G2804" s="24"/>
      <c r="H2804" s="24"/>
      <c r="I2804" s="26" t="s">
        <v>854</v>
      </c>
      <c r="J2804" s="26" t="s">
        <v>1016</v>
      </c>
      <c r="K2804" s="34" t="s">
        <v>3490</v>
      </c>
    </row>
    <row r="2805" spans="1:11" ht="15.75" thickBot="1" x14ac:dyDescent="0.3">
      <c r="A2805" s="32" t="s">
        <v>851</v>
      </c>
      <c r="B2805" s="24" t="s">
        <v>325</v>
      </c>
      <c r="C2805" s="26" t="s">
        <v>1016</v>
      </c>
      <c r="D2805" s="26">
        <v>2</v>
      </c>
      <c r="E2805" s="17" t="s">
        <v>3506</v>
      </c>
      <c r="F2805" s="24">
        <v>813</v>
      </c>
      <c r="G2805" s="24"/>
      <c r="H2805" s="24"/>
      <c r="I2805" s="26" t="s">
        <v>854</v>
      </c>
      <c r="J2805" s="26" t="s">
        <v>1016</v>
      </c>
      <c r="K2805" s="34" t="s">
        <v>3479</v>
      </c>
    </row>
    <row r="2806" spans="1:11" ht="15.75" thickBot="1" x14ac:dyDescent="0.3">
      <c r="A2806" s="32" t="s">
        <v>851</v>
      </c>
      <c r="B2806" s="24" t="s">
        <v>325</v>
      </c>
      <c r="C2806" s="26" t="s">
        <v>1016</v>
      </c>
      <c r="D2806" s="26">
        <v>2</v>
      </c>
      <c r="E2806" s="17" t="s">
        <v>3507</v>
      </c>
      <c r="F2806" s="24">
        <v>958</v>
      </c>
      <c r="G2806" s="24"/>
      <c r="H2806" s="24"/>
      <c r="I2806" s="26" t="s">
        <v>854</v>
      </c>
      <c r="J2806" s="26" t="s">
        <v>1016</v>
      </c>
      <c r="K2806" s="34" t="s">
        <v>3490</v>
      </c>
    </row>
    <row r="2807" spans="1:11" ht="15.75" thickBot="1" x14ac:dyDescent="0.3">
      <c r="A2807" s="32" t="s">
        <v>851</v>
      </c>
      <c r="B2807" s="24" t="s">
        <v>325</v>
      </c>
      <c r="C2807" s="26" t="s">
        <v>1016</v>
      </c>
      <c r="D2807" s="26">
        <v>2</v>
      </c>
      <c r="E2807" s="17" t="s">
        <v>3508</v>
      </c>
      <c r="F2807" s="24">
        <v>963</v>
      </c>
      <c r="G2807" s="24"/>
      <c r="H2807" s="24"/>
      <c r="I2807" s="26" t="s">
        <v>854</v>
      </c>
      <c r="J2807" s="26" t="s">
        <v>1016</v>
      </c>
      <c r="K2807" s="34" t="s">
        <v>3490</v>
      </c>
    </row>
    <row r="2808" spans="1:11" ht="15.75" thickBot="1" x14ac:dyDescent="0.3">
      <c r="A2808" s="32" t="s">
        <v>851</v>
      </c>
      <c r="B2808" s="24" t="s">
        <v>325</v>
      </c>
      <c r="C2808" s="26" t="s">
        <v>1016</v>
      </c>
      <c r="D2808" s="26">
        <v>2</v>
      </c>
      <c r="E2808" s="17" t="s">
        <v>3509</v>
      </c>
      <c r="F2808" s="24">
        <v>985</v>
      </c>
      <c r="G2808" s="24"/>
      <c r="H2808" s="24"/>
      <c r="I2808" s="26" t="s">
        <v>854</v>
      </c>
      <c r="J2808" s="26" t="s">
        <v>1016</v>
      </c>
      <c r="K2808" s="34" t="s">
        <v>3484</v>
      </c>
    </row>
    <row r="2809" spans="1:11" ht="15.75" thickBot="1" x14ac:dyDescent="0.3">
      <c r="A2809" s="32" t="s">
        <v>851</v>
      </c>
      <c r="B2809" s="24" t="s">
        <v>325</v>
      </c>
      <c r="C2809" s="26" t="s">
        <v>1016</v>
      </c>
      <c r="D2809" s="26">
        <v>2</v>
      </c>
      <c r="E2809" s="17" t="s">
        <v>2415</v>
      </c>
      <c r="F2809" s="24">
        <v>992</v>
      </c>
      <c r="G2809" s="24"/>
      <c r="H2809" s="24"/>
      <c r="I2809" s="26" t="s">
        <v>854</v>
      </c>
      <c r="J2809" s="26" t="s">
        <v>1016</v>
      </c>
      <c r="K2809" s="34" t="s">
        <v>3484</v>
      </c>
    </row>
    <row r="2810" spans="1:11" ht="15.75" thickBot="1" x14ac:dyDescent="0.3">
      <c r="A2810" s="32" t="s">
        <v>851</v>
      </c>
      <c r="B2810" s="24" t="s">
        <v>325</v>
      </c>
      <c r="C2810" s="26" t="s">
        <v>1016</v>
      </c>
      <c r="D2810" s="26">
        <v>2</v>
      </c>
      <c r="E2810" s="17" t="s">
        <v>3510</v>
      </c>
      <c r="F2810" s="24">
        <v>737</v>
      </c>
      <c r="G2810" s="24"/>
      <c r="H2810" s="24"/>
      <c r="I2810" s="26" t="s">
        <v>854</v>
      </c>
      <c r="J2810" s="26" t="s">
        <v>1016</v>
      </c>
      <c r="K2810" s="34" t="s">
        <v>3490</v>
      </c>
    </row>
    <row r="2811" spans="1:11" ht="15.75" thickBot="1" x14ac:dyDescent="0.3">
      <c r="A2811" s="32" t="s">
        <v>851</v>
      </c>
      <c r="B2811" s="24" t="s">
        <v>325</v>
      </c>
      <c r="C2811" s="26" t="s">
        <v>1016</v>
      </c>
      <c r="D2811" s="26">
        <v>2</v>
      </c>
      <c r="E2811" s="17" t="s">
        <v>3511</v>
      </c>
      <c r="F2811" s="24">
        <v>739</v>
      </c>
      <c r="G2811" s="24"/>
      <c r="H2811" s="24"/>
      <c r="I2811" s="26" t="s">
        <v>854</v>
      </c>
      <c r="J2811" s="26" t="s">
        <v>1016</v>
      </c>
      <c r="K2811" s="34" t="s">
        <v>3490</v>
      </c>
    </row>
    <row r="2812" spans="1:11" ht="15.75" thickBot="1" x14ac:dyDescent="0.3">
      <c r="A2812" s="32" t="s">
        <v>851</v>
      </c>
      <c r="B2812" s="24" t="s">
        <v>325</v>
      </c>
      <c r="C2812" s="26" t="s">
        <v>1016</v>
      </c>
      <c r="D2812" s="26">
        <v>2</v>
      </c>
      <c r="E2812" s="17" t="s">
        <v>1599</v>
      </c>
      <c r="F2812" s="24">
        <v>1010</v>
      </c>
      <c r="G2812" s="24"/>
      <c r="H2812" s="24"/>
      <c r="I2812" s="26" t="s">
        <v>854</v>
      </c>
      <c r="J2812" s="26" t="s">
        <v>1016</v>
      </c>
      <c r="K2812" s="34" t="s">
        <v>3490</v>
      </c>
    </row>
    <row r="2813" spans="1:11" ht="15.75" thickBot="1" x14ac:dyDescent="0.3">
      <c r="A2813" s="32" t="s">
        <v>851</v>
      </c>
      <c r="B2813" s="24" t="s">
        <v>325</v>
      </c>
      <c r="C2813" s="26" t="s">
        <v>1016</v>
      </c>
      <c r="D2813" s="26">
        <v>2</v>
      </c>
      <c r="E2813" s="17" t="s">
        <v>1076</v>
      </c>
      <c r="F2813" s="24">
        <v>1004</v>
      </c>
      <c r="G2813" s="24"/>
      <c r="H2813" s="24"/>
      <c r="I2813" s="26" t="s">
        <v>854</v>
      </c>
      <c r="J2813" s="26" t="s">
        <v>1016</v>
      </c>
      <c r="K2813" s="34" t="s">
        <v>3484</v>
      </c>
    </row>
    <row r="2814" spans="1:11" ht="15.75" thickBot="1" x14ac:dyDescent="0.3">
      <c r="A2814" s="32" t="s">
        <v>851</v>
      </c>
      <c r="B2814" s="24" t="s">
        <v>325</v>
      </c>
      <c r="C2814" s="26" t="s">
        <v>1016</v>
      </c>
      <c r="D2814" s="26">
        <v>2</v>
      </c>
      <c r="E2814" s="17" t="s">
        <v>1415</v>
      </c>
      <c r="F2814" s="24">
        <v>1005</v>
      </c>
      <c r="G2814" s="24"/>
      <c r="H2814" s="24"/>
      <c r="I2814" s="26" t="s">
        <v>854</v>
      </c>
      <c r="J2814" s="26" t="s">
        <v>1016</v>
      </c>
      <c r="K2814" s="34" t="s">
        <v>3490</v>
      </c>
    </row>
    <row r="2815" spans="1:11" ht="15.75" thickBot="1" x14ac:dyDescent="0.3">
      <c r="A2815" s="32" t="s">
        <v>851</v>
      </c>
      <c r="B2815" s="24" t="s">
        <v>325</v>
      </c>
      <c r="C2815" s="26" t="s">
        <v>1016</v>
      </c>
      <c r="D2815" s="26">
        <v>2</v>
      </c>
      <c r="E2815" s="17" t="s">
        <v>3512</v>
      </c>
      <c r="F2815" s="24">
        <v>1014</v>
      </c>
      <c r="G2815" s="24"/>
      <c r="H2815" s="24"/>
      <c r="I2815" s="26" t="s">
        <v>854</v>
      </c>
      <c r="J2815" s="26" t="s">
        <v>1016</v>
      </c>
      <c r="K2815" s="34" t="s">
        <v>3484</v>
      </c>
    </row>
    <row r="2816" spans="1:11" ht="15.75" thickBot="1" x14ac:dyDescent="0.3">
      <c r="A2816" s="32" t="s">
        <v>851</v>
      </c>
      <c r="B2816" s="24" t="s">
        <v>325</v>
      </c>
      <c r="C2816" s="26" t="s">
        <v>1016</v>
      </c>
      <c r="D2816" s="26">
        <v>2</v>
      </c>
      <c r="E2816" s="17" t="s">
        <v>3513</v>
      </c>
      <c r="F2816" s="24">
        <v>794</v>
      </c>
      <c r="G2816" s="24"/>
      <c r="H2816" s="24"/>
      <c r="I2816" s="26" t="s">
        <v>854</v>
      </c>
      <c r="J2816" s="26" t="s">
        <v>1016</v>
      </c>
      <c r="K2816" s="34" t="s">
        <v>3484</v>
      </c>
    </row>
    <row r="2817" spans="1:11" ht="15.75" thickBot="1" x14ac:dyDescent="0.3">
      <c r="A2817" s="32" t="s">
        <v>851</v>
      </c>
      <c r="B2817" s="24" t="s">
        <v>325</v>
      </c>
      <c r="C2817" s="26" t="s">
        <v>1016</v>
      </c>
      <c r="D2817" s="26">
        <v>2</v>
      </c>
      <c r="E2817" s="17" t="s">
        <v>1398</v>
      </c>
      <c r="F2817" s="24">
        <v>1020</v>
      </c>
      <c r="G2817" s="24"/>
      <c r="H2817" s="24"/>
      <c r="I2817" s="26" t="s">
        <v>854</v>
      </c>
      <c r="J2817" s="26" t="s">
        <v>1016</v>
      </c>
      <c r="K2817" s="34" t="s">
        <v>3490</v>
      </c>
    </row>
    <row r="2818" spans="1:11" ht="15.75" thickBot="1" x14ac:dyDescent="0.3">
      <c r="A2818" s="32" t="s">
        <v>851</v>
      </c>
      <c r="B2818" s="24" t="s">
        <v>325</v>
      </c>
      <c r="C2818" s="26" t="s">
        <v>1016</v>
      </c>
      <c r="D2818" s="26">
        <v>2</v>
      </c>
      <c r="E2818" s="17" t="s">
        <v>3056</v>
      </c>
      <c r="F2818" s="24">
        <v>820</v>
      </c>
      <c r="G2818" s="24"/>
      <c r="H2818" s="24"/>
      <c r="I2818" s="26" t="s">
        <v>854</v>
      </c>
      <c r="J2818" s="26" t="s">
        <v>1016</v>
      </c>
      <c r="K2818" s="34" t="s">
        <v>3490</v>
      </c>
    </row>
    <row r="2819" spans="1:11" ht="15.75" thickBot="1" x14ac:dyDescent="0.3">
      <c r="A2819" s="32" t="s">
        <v>851</v>
      </c>
      <c r="B2819" s="24" t="s">
        <v>325</v>
      </c>
      <c r="C2819" s="26" t="s">
        <v>1016</v>
      </c>
      <c r="D2819" s="26">
        <v>3</v>
      </c>
      <c r="E2819" s="17" t="s">
        <v>3514</v>
      </c>
      <c r="F2819" s="24">
        <v>823</v>
      </c>
      <c r="G2819" s="24"/>
      <c r="H2819" s="24"/>
      <c r="I2819" s="26" t="s">
        <v>854</v>
      </c>
      <c r="J2819" s="26" t="s">
        <v>1016</v>
      </c>
      <c r="K2819" s="34" t="s">
        <v>3515</v>
      </c>
    </row>
    <row r="2820" spans="1:11" ht="15.75" thickBot="1" x14ac:dyDescent="0.3">
      <c r="A2820" s="32" t="s">
        <v>851</v>
      </c>
      <c r="B2820" s="24" t="s">
        <v>325</v>
      </c>
      <c r="C2820" s="26" t="s">
        <v>1016</v>
      </c>
      <c r="D2820" s="26">
        <v>3</v>
      </c>
      <c r="E2820" s="17" t="s">
        <v>2332</v>
      </c>
      <c r="F2820" s="24">
        <v>994</v>
      </c>
      <c r="G2820" s="24"/>
      <c r="H2820" s="24"/>
      <c r="I2820" s="26" t="s">
        <v>854</v>
      </c>
      <c r="J2820" s="26" t="s">
        <v>1016</v>
      </c>
      <c r="K2820" s="34" t="s">
        <v>3515</v>
      </c>
    </row>
    <row r="2821" spans="1:11" ht="15.75" thickBot="1" x14ac:dyDescent="0.3">
      <c r="A2821" s="32" t="s">
        <v>851</v>
      </c>
      <c r="B2821" s="24" t="s">
        <v>325</v>
      </c>
      <c r="C2821" s="26" t="s">
        <v>1016</v>
      </c>
      <c r="D2821" s="26">
        <v>3</v>
      </c>
      <c r="E2821" s="17" t="s">
        <v>3516</v>
      </c>
      <c r="F2821" s="24">
        <v>922</v>
      </c>
      <c r="G2821" s="24"/>
      <c r="H2821" s="24"/>
      <c r="I2821" s="26" t="s">
        <v>854</v>
      </c>
      <c r="J2821" s="26" t="s">
        <v>1016</v>
      </c>
      <c r="K2821" s="34" t="s">
        <v>3515</v>
      </c>
    </row>
    <row r="2822" spans="1:11" ht="15.75" thickBot="1" x14ac:dyDescent="0.3">
      <c r="A2822" s="32" t="s">
        <v>851</v>
      </c>
      <c r="B2822" s="24" t="s">
        <v>325</v>
      </c>
      <c r="C2822" s="26" t="s">
        <v>1016</v>
      </c>
      <c r="D2822" s="26">
        <v>3</v>
      </c>
      <c r="E2822" s="17" t="s">
        <v>3517</v>
      </c>
      <c r="F2822" s="24">
        <v>723</v>
      </c>
      <c r="G2822" s="24"/>
      <c r="H2822" s="24"/>
      <c r="I2822" s="26" t="s">
        <v>854</v>
      </c>
      <c r="J2822" s="26" t="s">
        <v>1016</v>
      </c>
      <c r="K2822" s="34" t="s">
        <v>3515</v>
      </c>
    </row>
    <row r="2823" spans="1:11" ht="15.75" thickBot="1" x14ac:dyDescent="0.3">
      <c r="A2823" s="32" t="s">
        <v>851</v>
      </c>
      <c r="B2823" s="24" t="s">
        <v>325</v>
      </c>
      <c r="C2823" s="26" t="s">
        <v>1016</v>
      </c>
      <c r="D2823" s="26">
        <v>3</v>
      </c>
      <c r="E2823" s="17" t="s">
        <v>3518</v>
      </c>
      <c r="F2823" s="24">
        <v>901</v>
      </c>
      <c r="G2823" s="24"/>
      <c r="H2823" s="24"/>
      <c r="I2823" s="26" t="s">
        <v>854</v>
      </c>
      <c r="J2823" s="26" t="s">
        <v>1016</v>
      </c>
      <c r="K2823" s="34" t="s">
        <v>3515</v>
      </c>
    </row>
    <row r="2824" spans="1:11" ht="15.75" thickBot="1" x14ac:dyDescent="0.3">
      <c r="A2824" s="32" t="s">
        <v>851</v>
      </c>
      <c r="B2824" s="24" t="s">
        <v>325</v>
      </c>
      <c r="C2824" s="26" t="s">
        <v>1016</v>
      </c>
      <c r="D2824" s="26">
        <v>3</v>
      </c>
      <c r="E2824" s="17" t="s">
        <v>2592</v>
      </c>
      <c r="F2824" s="24">
        <v>733</v>
      </c>
      <c r="G2824" s="24"/>
      <c r="H2824" s="24"/>
      <c r="I2824" s="26" t="s">
        <v>854</v>
      </c>
      <c r="J2824" s="26" t="s">
        <v>1016</v>
      </c>
      <c r="K2824" s="34" t="s">
        <v>3515</v>
      </c>
    </row>
    <row r="2825" spans="1:11" ht="15.75" thickBot="1" x14ac:dyDescent="0.3">
      <c r="A2825" s="32" t="s">
        <v>851</v>
      </c>
      <c r="B2825" s="24" t="s">
        <v>325</v>
      </c>
      <c r="C2825" s="26" t="s">
        <v>1016</v>
      </c>
      <c r="D2825" s="26">
        <v>3</v>
      </c>
      <c r="E2825" s="17" t="s">
        <v>3519</v>
      </c>
      <c r="F2825" s="24">
        <v>878</v>
      </c>
      <c r="G2825" s="24"/>
      <c r="H2825" s="24"/>
      <c r="I2825" s="26" t="s">
        <v>854</v>
      </c>
      <c r="J2825" s="26" t="s">
        <v>1016</v>
      </c>
      <c r="K2825" s="34" t="s">
        <v>3515</v>
      </c>
    </row>
    <row r="2826" spans="1:11" ht="15.75" thickBot="1" x14ac:dyDescent="0.3">
      <c r="A2826" s="32" t="s">
        <v>851</v>
      </c>
      <c r="B2826" s="24" t="s">
        <v>325</v>
      </c>
      <c r="C2826" s="26" t="s">
        <v>1016</v>
      </c>
      <c r="D2826" s="26">
        <v>3</v>
      </c>
      <c r="E2826" s="17" t="s">
        <v>3520</v>
      </c>
      <c r="F2826" s="24">
        <v>888</v>
      </c>
      <c r="G2826" s="24"/>
      <c r="H2826" s="24"/>
      <c r="I2826" s="26" t="s">
        <v>854</v>
      </c>
      <c r="J2826" s="26" t="s">
        <v>1016</v>
      </c>
      <c r="K2826" s="34" t="s">
        <v>3515</v>
      </c>
    </row>
    <row r="2827" spans="1:11" ht="15.75" thickBot="1" x14ac:dyDescent="0.3">
      <c r="A2827" s="32" t="s">
        <v>851</v>
      </c>
      <c r="B2827" s="24" t="s">
        <v>325</v>
      </c>
      <c r="C2827" s="26" t="s">
        <v>1016</v>
      </c>
      <c r="D2827" s="26">
        <v>3</v>
      </c>
      <c r="E2827" s="17" t="s">
        <v>3521</v>
      </c>
      <c r="F2827" s="24">
        <v>920</v>
      </c>
      <c r="G2827" s="24"/>
      <c r="H2827" s="24"/>
      <c r="I2827" s="26" t="s">
        <v>854</v>
      </c>
      <c r="J2827" s="26" t="s">
        <v>1016</v>
      </c>
      <c r="K2827" s="34" t="s">
        <v>3515</v>
      </c>
    </row>
    <row r="2828" spans="1:11" ht="15.75" thickBot="1" x14ac:dyDescent="0.3">
      <c r="A2828" s="32" t="s">
        <v>851</v>
      </c>
      <c r="B2828" s="24" t="s">
        <v>325</v>
      </c>
      <c r="C2828" s="26" t="s">
        <v>1016</v>
      </c>
      <c r="D2828" s="26">
        <v>3</v>
      </c>
      <c r="E2828" s="17" t="s">
        <v>3522</v>
      </c>
      <c r="F2828" s="24">
        <v>791</v>
      </c>
      <c r="G2828" s="24"/>
      <c r="H2828" s="24"/>
      <c r="I2828" s="26" t="s">
        <v>854</v>
      </c>
      <c r="J2828" s="26" t="s">
        <v>1016</v>
      </c>
      <c r="K2828" s="34" t="s">
        <v>3515</v>
      </c>
    </row>
    <row r="2829" spans="1:11" ht="15.75" thickBot="1" x14ac:dyDescent="0.3">
      <c r="A2829" s="32" t="s">
        <v>851</v>
      </c>
      <c r="B2829" s="24" t="s">
        <v>325</v>
      </c>
      <c r="C2829" s="26" t="s">
        <v>1016</v>
      </c>
      <c r="D2829" s="26">
        <v>3</v>
      </c>
      <c r="E2829" s="17" t="s">
        <v>1426</v>
      </c>
      <c r="F2829" s="24">
        <v>725</v>
      </c>
      <c r="G2829" s="24"/>
      <c r="H2829" s="24"/>
      <c r="I2829" s="26" t="s">
        <v>854</v>
      </c>
      <c r="J2829" s="26" t="s">
        <v>1016</v>
      </c>
      <c r="K2829" s="34" t="s">
        <v>3515</v>
      </c>
    </row>
    <row r="2830" spans="1:11" ht="15.75" thickBot="1" x14ac:dyDescent="0.3">
      <c r="A2830" s="32" t="s">
        <v>851</v>
      </c>
      <c r="B2830" s="24" t="s">
        <v>325</v>
      </c>
      <c r="C2830" s="26" t="s">
        <v>1016</v>
      </c>
      <c r="D2830" s="26">
        <v>3</v>
      </c>
      <c r="E2830" s="17" t="s">
        <v>3523</v>
      </c>
      <c r="F2830" s="24">
        <v>1025</v>
      </c>
      <c r="G2830" s="24"/>
      <c r="H2830" s="24"/>
      <c r="I2830" s="26" t="s">
        <v>854</v>
      </c>
      <c r="J2830" s="26" t="s">
        <v>1016</v>
      </c>
      <c r="K2830" s="34" t="s">
        <v>3515</v>
      </c>
    </row>
    <row r="2831" spans="1:11" ht="15.75" thickBot="1" x14ac:dyDescent="0.3">
      <c r="A2831" s="32" t="s">
        <v>851</v>
      </c>
      <c r="B2831" s="24" t="s">
        <v>325</v>
      </c>
      <c r="C2831" s="26" t="s">
        <v>1016</v>
      </c>
      <c r="D2831" s="26">
        <v>3</v>
      </c>
      <c r="E2831" s="17" t="s">
        <v>3524</v>
      </c>
      <c r="F2831" s="24">
        <v>5501</v>
      </c>
      <c r="G2831" s="24"/>
      <c r="H2831" s="24"/>
      <c r="I2831" s="26" t="s">
        <v>854</v>
      </c>
      <c r="J2831" s="26" t="s">
        <v>1016</v>
      </c>
      <c r="K2831" s="34" t="s">
        <v>3515</v>
      </c>
    </row>
    <row r="2832" spans="1:11" ht="15.75" thickBot="1" x14ac:dyDescent="0.3">
      <c r="A2832" s="32" t="s">
        <v>851</v>
      </c>
      <c r="B2832" s="24" t="s">
        <v>325</v>
      </c>
      <c r="C2832" s="26" t="s">
        <v>1016</v>
      </c>
      <c r="D2832" s="26">
        <v>3</v>
      </c>
      <c r="E2832" s="17" t="s">
        <v>3525</v>
      </c>
      <c r="F2832" s="24">
        <v>1019</v>
      </c>
      <c r="G2832" s="24"/>
      <c r="H2832" s="24"/>
      <c r="I2832" s="26" t="s">
        <v>854</v>
      </c>
      <c r="J2832" s="26" t="s">
        <v>1016</v>
      </c>
      <c r="K2832" s="34" t="s">
        <v>3515</v>
      </c>
    </row>
    <row r="2833" spans="1:11" ht="15.75" thickBot="1" x14ac:dyDescent="0.3">
      <c r="A2833" s="32" t="s">
        <v>851</v>
      </c>
      <c r="B2833" s="24" t="s">
        <v>325</v>
      </c>
      <c r="C2833" s="26" t="s">
        <v>1016</v>
      </c>
      <c r="D2833" s="26">
        <v>4</v>
      </c>
      <c r="E2833" s="17" t="s">
        <v>3526</v>
      </c>
      <c r="F2833" s="24">
        <v>1064</v>
      </c>
      <c r="G2833" s="24"/>
      <c r="H2833" s="24"/>
      <c r="I2833" s="26" t="s">
        <v>854</v>
      </c>
      <c r="J2833" s="26" t="s">
        <v>1016</v>
      </c>
      <c r="K2833" s="34" t="s">
        <v>3505</v>
      </c>
    </row>
    <row r="2834" spans="1:11" ht="15.75" thickBot="1" x14ac:dyDescent="0.3">
      <c r="A2834" s="32" t="s">
        <v>851</v>
      </c>
      <c r="B2834" s="24" t="s">
        <v>325</v>
      </c>
      <c r="C2834" s="26" t="s">
        <v>1016</v>
      </c>
      <c r="D2834" s="26">
        <v>4</v>
      </c>
      <c r="E2834" s="17" t="s">
        <v>3527</v>
      </c>
      <c r="F2834" s="24">
        <v>774</v>
      </c>
      <c r="G2834" s="24"/>
      <c r="H2834" s="24"/>
      <c r="I2834" s="26" t="s">
        <v>854</v>
      </c>
      <c r="J2834" s="26" t="s">
        <v>1016</v>
      </c>
      <c r="K2834" s="34" t="s">
        <v>3505</v>
      </c>
    </row>
    <row r="2835" spans="1:11" ht="15.75" thickBot="1" x14ac:dyDescent="0.3">
      <c r="A2835" s="32" t="s">
        <v>851</v>
      </c>
      <c r="B2835" s="24" t="s">
        <v>325</v>
      </c>
      <c r="C2835" s="26" t="s">
        <v>1016</v>
      </c>
      <c r="D2835" s="26">
        <v>4</v>
      </c>
      <c r="E2835" s="17" t="s">
        <v>3528</v>
      </c>
      <c r="F2835" s="24">
        <v>875</v>
      </c>
      <c r="G2835" s="24"/>
      <c r="H2835" s="24"/>
      <c r="I2835" s="26" t="s">
        <v>854</v>
      </c>
      <c r="J2835" s="26" t="s">
        <v>1016</v>
      </c>
      <c r="K2835" s="34" t="s">
        <v>3479</v>
      </c>
    </row>
    <row r="2836" spans="1:11" ht="15.75" thickBot="1" x14ac:dyDescent="0.3">
      <c r="A2836" s="32" t="s">
        <v>851</v>
      </c>
      <c r="B2836" s="24" t="s">
        <v>325</v>
      </c>
      <c r="C2836" s="26" t="s">
        <v>1016</v>
      </c>
      <c r="D2836" s="26">
        <v>4</v>
      </c>
      <c r="E2836" s="17" t="s">
        <v>3529</v>
      </c>
      <c r="F2836" s="24">
        <v>1045</v>
      </c>
      <c r="G2836" s="24"/>
      <c r="H2836" s="24"/>
      <c r="I2836" s="26" t="s">
        <v>854</v>
      </c>
      <c r="J2836" s="26" t="s">
        <v>1016</v>
      </c>
      <c r="K2836" s="34" t="s">
        <v>3505</v>
      </c>
    </row>
    <row r="2837" spans="1:11" ht="15.75" thickBot="1" x14ac:dyDescent="0.3">
      <c r="A2837" s="32" t="s">
        <v>851</v>
      </c>
      <c r="B2837" s="24" t="s">
        <v>325</v>
      </c>
      <c r="C2837" s="26" t="s">
        <v>1016</v>
      </c>
      <c r="D2837" s="26">
        <v>4</v>
      </c>
      <c r="E2837" s="17" t="s">
        <v>3530</v>
      </c>
      <c r="F2837" s="24">
        <v>831</v>
      </c>
      <c r="G2837" s="24"/>
      <c r="H2837" s="24"/>
      <c r="I2837" s="26" t="s">
        <v>859</v>
      </c>
      <c r="J2837" s="26" t="s">
        <v>928</v>
      </c>
      <c r="K2837" s="34" t="s">
        <v>2386</v>
      </c>
    </row>
    <row r="2838" spans="1:11" ht="15.75" thickBot="1" x14ac:dyDescent="0.3">
      <c r="A2838" s="32" t="s">
        <v>851</v>
      </c>
      <c r="B2838" s="24" t="s">
        <v>325</v>
      </c>
      <c r="C2838" s="26" t="s">
        <v>1016</v>
      </c>
      <c r="D2838" s="26">
        <v>4</v>
      </c>
      <c r="E2838" s="17" t="s">
        <v>3531</v>
      </c>
      <c r="F2838" s="24">
        <v>1024</v>
      </c>
      <c r="G2838" s="24"/>
      <c r="H2838" s="24"/>
      <c r="I2838" s="26" t="s">
        <v>859</v>
      </c>
      <c r="J2838" s="26" t="s">
        <v>928</v>
      </c>
      <c r="K2838" s="34" t="s">
        <v>2386</v>
      </c>
    </row>
    <row r="2839" spans="1:11" ht="15.75" thickBot="1" x14ac:dyDescent="0.3">
      <c r="A2839" s="32" t="s">
        <v>851</v>
      </c>
      <c r="B2839" s="24" t="s">
        <v>325</v>
      </c>
      <c r="C2839" s="26" t="s">
        <v>1016</v>
      </c>
      <c r="D2839" s="26">
        <v>4</v>
      </c>
      <c r="E2839" s="17" t="s">
        <v>1531</v>
      </c>
      <c r="F2839" s="24">
        <v>848</v>
      </c>
      <c r="G2839" s="24"/>
      <c r="H2839" s="24"/>
      <c r="I2839" s="26" t="s">
        <v>854</v>
      </c>
      <c r="J2839" s="26" t="s">
        <v>1016</v>
      </c>
      <c r="K2839" s="34" t="s">
        <v>3479</v>
      </c>
    </row>
    <row r="2840" spans="1:11" ht="15.75" thickBot="1" x14ac:dyDescent="0.3">
      <c r="A2840" s="32" t="s">
        <v>851</v>
      </c>
      <c r="B2840" s="24" t="s">
        <v>325</v>
      </c>
      <c r="C2840" s="26" t="s">
        <v>1016</v>
      </c>
      <c r="D2840" s="26">
        <v>4</v>
      </c>
      <c r="E2840" s="17" t="s">
        <v>3117</v>
      </c>
      <c r="F2840" s="24">
        <v>769</v>
      </c>
      <c r="G2840" s="24"/>
      <c r="H2840" s="24"/>
      <c r="I2840" s="26" t="s">
        <v>854</v>
      </c>
      <c r="J2840" s="26" t="s">
        <v>1016</v>
      </c>
      <c r="K2840" s="34" t="s">
        <v>3505</v>
      </c>
    </row>
    <row r="2841" spans="1:11" ht="15.75" thickBot="1" x14ac:dyDescent="0.3">
      <c r="A2841" s="32" t="s">
        <v>851</v>
      </c>
      <c r="B2841" s="24" t="s">
        <v>325</v>
      </c>
      <c r="C2841" s="26" t="s">
        <v>1016</v>
      </c>
      <c r="D2841" s="26">
        <v>4</v>
      </c>
      <c r="E2841" s="17" t="s">
        <v>3532</v>
      </c>
      <c r="F2841" s="24">
        <v>765</v>
      </c>
      <c r="G2841" s="24"/>
      <c r="H2841" s="24"/>
      <c r="I2841" s="26" t="s">
        <v>859</v>
      </c>
      <c r="J2841" s="26" t="s">
        <v>928</v>
      </c>
      <c r="K2841" s="34" t="s">
        <v>2386</v>
      </c>
    </row>
    <row r="2842" spans="1:11" ht="15.75" thickBot="1" x14ac:dyDescent="0.3">
      <c r="A2842" s="32" t="s">
        <v>851</v>
      </c>
      <c r="B2842" s="24" t="s">
        <v>325</v>
      </c>
      <c r="C2842" s="26" t="s">
        <v>1016</v>
      </c>
      <c r="D2842" s="26">
        <v>4</v>
      </c>
      <c r="E2842" s="17" t="s">
        <v>3533</v>
      </c>
      <c r="F2842" s="24">
        <v>972</v>
      </c>
      <c r="G2842" s="24"/>
      <c r="H2842" s="24"/>
      <c r="I2842" s="26" t="s">
        <v>854</v>
      </c>
      <c r="J2842" s="26" t="s">
        <v>1016</v>
      </c>
      <c r="K2842" s="34" t="s">
        <v>3505</v>
      </c>
    </row>
    <row r="2843" spans="1:11" ht="15.75" thickBot="1" x14ac:dyDescent="0.3">
      <c r="A2843" s="32" t="s">
        <v>851</v>
      </c>
      <c r="B2843" s="24" t="s">
        <v>325</v>
      </c>
      <c r="C2843" s="26" t="s">
        <v>1016</v>
      </c>
      <c r="D2843" s="26">
        <v>4</v>
      </c>
      <c r="E2843" s="17" t="s">
        <v>3534</v>
      </c>
      <c r="F2843" s="24">
        <v>861</v>
      </c>
      <c r="G2843" s="24"/>
      <c r="H2843" s="24"/>
      <c r="I2843" s="26" t="s">
        <v>854</v>
      </c>
      <c r="J2843" s="26" t="s">
        <v>1016</v>
      </c>
      <c r="K2843" s="34" t="s">
        <v>3505</v>
      </c>
    </row>
    <row r="2844" spans="1:11" ht="15.75" thickBot="1" x14ac:dyDescent="0.3">
      <c r="A2844" s="32" t="s">
        <v>851</v>
      </c>
      <c r="B2844" s="24" t="s">
        <v>325</v>
      </c>
      <c r="C2844" s="26" t="s">
        <v>1016</v>
      </c>
      <c r="D2844" s="26">
        <v>4</v>
      </c>
      <c r="E2844" s="17" t="s">
        <v>3535</v>
      </c>
      <c r="F2844" s="24">
        <v>1077</v>
      </c>
      <c r="G2844" s="24"/>
      <c r="H2844" s="24"/>
      <c r="I2844" s="26" t="s">
        <v>859</v>
      </c>
      <c r="J2844" s="26" t="s">
        <v>928</v>
      </c>
      <c r="K2844" s="34" t="s">
        <v>2386</v>
      </c>
    </row>
    <row r="2845" spans="1:11" ht="15.75" thickBot="1" x14ac:dyDescent="0.3">
      <c r="A2845" s="32" t="s">
        <v>851</v>
      </c>
      <c r="B2845" s="24" t="s">
        <v>325</v>
      </c>
      <c r="C2845" s="26" t="s">
        <v>1016</v>
      </c>
      <c r="D2845" s="26">
        <v>4</v>
      </c>
      <c r="E2845" s="17" t="s">
        <v>1957</v>
      </c>
      <c r="F2845" s="24">
        <v>866</v>
      </c>
      <c r="G2845" s="24"/>
      <c r="H2845" s="24"/>
      <c r="I2845" s="26" t="s">
        <v>854</v>
      </c>
      <c r="J2845" s="26" t="s">
        <v>1016</v>
      </c>
      <c r="K2845" s="34" t="s">
        <v>3505</v>
      </c>
    </row>
    <row r="2846" spans="1:11" ht="15.75" thickBot="1" x14ac:dyDescent="0.3">
      <c r="A2846" s="32" t="s">
        <v>851</v>
      </c>
      <c r="B2846" s="24" t="s">
        <v>325</v>
      </c>
      <c r="C2846" s="26" t="s">
        <v>1016</v>
      </c>
      <c r="D2846" s="26">
        <v>4</v>
      </c>
      <c r="E2846" s="17" t="s">
        <v>3536</v>
      </c>
      <c r="F2846" s="24">
        <v>868</v>
      </c>
      <c r="G2846" s="24"/>
      <c r="H2846" s="24"/>
      <c r="I2846" s="26" t="s">
        <v>854</v>
      </c>
      <c r="J2846" s="26" t="s">
        <v>1016</v>
      </c>
      <c r="K2846" s="34" t="s">
        <v>3479</v>
      </c>
    </row>
    <row r="2847" spans="1:11" ht="15.75" thickBot="1" x14ac:dyDescent="0.3">
      <c r="A2847" s="32" t="s">
        <v>851</v>
      </c>
      <c r="B2847" s="24" t="s">
        <v>325</v>
      </c>
      <c r="C2847" s="26" t="s">
        <v>1016</v>
      </c>
      <c r="D2847" s="26">
        <v>4</v>
      </c>
      <c r="E2847" s="17" t="s">
        <v>3537</v>
      </c>
      <c r="F2847" s="24">
        <v>948</v>
      </c>
      <c r="G2847" s="24"/>
      <c r="H2847" s="24"/>
      <c r="I2847" s="26" t="s">
        <v>854</v>
      </c>
      <c r="J2847" s="26" t="s">
        <v>1016</v>
      </c>
      <c r="K2847" s="34" t="s">
        <v>3505</v>
      </c>
    </row>
    <row r="2848" spans="1:11" ht="15.75" thickBot="1" x14ac:dyDescent="0.3">
      <c r="A2848" s="32" t="s">
        <v>851</v>
      </c>
      <c r="B2848" s="24" t="s">
        <v>325</v>
      </c>
      <c r="C2848" s="26" t="s">
        <v>1016</v>
      </c>
      <c r="D2848" s="26">
        <v>4</v>
      </c>
      <c r="E2848" s="17" t="s">
        <v>3538</v>
      </c>
      <c r="F2848" s="24">
        <v>895</v>
      </c>
      <c r="G2848" s="24"/>
      <c r="H2848" s="24"/>
      <c r="I2848" s="26" t="s">
        <v>859</v>
      </c>
      <c r="J2848" s="26" t="s">
        <v>928</v>
      </c>
      <c r="K2848" s="34" t="s">
        <v>2386</v>
      </c>
    </row>
    <row r="2849" spans="1:11" ht="15.75" thickBot="1" x14ac:dyDescent="0.3">
      <c r="A2849" s="32" t="s">
        <v>851</v>
      </c>
      <c r="B2849" s="24" t="s">
        <v>325</v>
      </c>
      <c r="C2849" s="26" t="s">
        <v>1016</v>
      </c>
      <c r="D2849" s="26">
        <v>4</v>
      </c>
      <c r="E2849" s="17" t="s">
        <v>3539</v>
      </c>
      <c r="F2849" s="24">
        <v>5810</v>
      </c>
      <c r="G2849" s="24"/>
      <c r="H2849" s="24"/>
      <c r="I2849" s="26" t="s">
        <v>859</v>
      </c>
      <c r="J2849" s="26" t="s">
        <v>1382</v>
      </c>
      <c r="K2849" s="34" t="s">
        <v>1400</v>
      </c>
    </row>
    <row r="2850" spans="1:11" ht="15.75" thickBot="1" x14ac:dyDescent="0.3">
      <c r="A2850" s="32" t="s">
        <v>851</v>
      </c>
      <c r="B2850" s="24" t="s">
        <v>325</v>
      </c>
      <c r="C2850" s="26" t="s">
        <v>1016</v>
      </c>
      <c r="D2850" s="26">
        <v>4</v>
      </c>
      <c r="E2850" s="17" t="s">
        <v>3540</v>
      </c>
      <c r="F2850" s="24">
        <v>892</v>
      </c>
      <c r="G2850" s="24"/>
      <c r="H2850" s="24"/>
      <c r="I2850" s="26" t="s">
        <v>854</v>
      </c>
      <c r="J2850" s="26" t="s">
        <v>1016</v>
      </c>
      <c r="K2850" s="34" t="s">
        <v>3505</v>
      </c>
    </row>
    <row r="2851" spans="1:11" ht="15.75" thickBot="1" x14ac:dyDescent="0.3">
      <c r="A2851" s="32" t="s">
        <v>851</v>
      </c>
      <c r="B2851" s="24" t="s">
        <v>325</v>
      </c>
      <c r="C2851" s="26" t="s">
        <v>1016</v>
      </c>
      <c r="D2851" s="26">
        <v>4</v>
      </c>
      <c r="E2851" s="17" t="s">
        <v>2857</v>
      </c>
      <c r="F2851" s="24">
        <v>933</v>
      </c>
      <c r="G2851" s="24"/>
      <c r="H2851" s="24"/>
      <c r="I2851" s="26" t="s">
        <v>854</v>
      </c>
      <c r="J2851" s="26" t="s">
        <v>1016</v>
      </c>
      <c r="K2851" s="34" t="s">
        <v>3479</v>
      </c>
    </row>
    <row r="2852" spans="1:11" ht="15.75" thickBot="1" x14ac:dyDescent="0.3">
      <c r="A2852" s="32" t="s">
        <v>851</v>
      </c>
      <c r="B2852" s="24" t="s">
        <v>325</v>
      </c>
      <c r="C2852" s="26" t="s">
        <v>1016</v>
      </c>
      <c r="D2852" s="26">
        <v>4</v>
      </c>
      <c r="E2852" s="17" t="s">
        <v>1461</v>
      </c>
      <c r="F2852" s="24">
        <v>757</v>
      </c>
      <c r="G2852" s="24"/>
      <c r="H2852" s="24"/>
      <c r="I2852" s="26" t="s">
        <v>859</v>
      </c>
      <c r="J2852" s="26" t="s">
        <v>928</v>
      </c>
      <c r="K2852" s="34" t="s">
        <v>2386</v>
      </c>
    </row>
    <row r="2853" spans="1:11" ht="15.75" thickBot="1" x14ac:dyDescent="0.3">
      <c r="A2853" s="32" t="s">
        <v>851</v>
      </c>
      <c r="B2853" s="24" t="s">
        <v>325</v>
      </c>
      <c r="C2853" s="26" t="s">
        <v>1016</v>
      </c>
      <c r="D2853" s="26">
        <v>4</v>
      </c>
      <c r="E2853" s="17" t="s">
        <v>3239</v>
      </c>
      <c r="F2853" s="24">
        <v>770</v>
      </c>
      <c r="G2853" s="24"/>
      <c r="H2853" s="24"/>
      <c r="I2853" s="26" t="s">
        <v>859</v>
      </c>
      <c r="J2853" s="26" t="s">
        <v>928</v>
      </c>
      <c r="K2853" s="34" t="s">
        <v>2386</v>
      </c>
    </row>
    <row r="2854" spans="1:11" ht="15.75" thickBot="1" x14ac:dyDescent="0.3">
      <c r="A2854" s="32" t="s">
        <v>851</v>
      </c>
      <c r="B2854" s="24" t="s">
        <v>325</v>
      </c>
      <c r="C2854" s="26" t="s">
        <v>1016</v>
      </c>
      <c r="D2854" s="26">
        <v>4</v>
      </c>
      <c r="E2854" s="17" t="s">
        <v>3541</v>
      </c>
      <c r="F2854" s="24">
        <v>939</v>
      </c>
      <c r="G2854" s="24"/>
      <c r="H2854" s="24"/>
      <c r="I2854" s="26" t="s">
        <v>859</v>
      </c>
      <c r="J2854" s="26" t="s">
        <v>1382</v>
      </c>
      <c r="K2854" s="34" t="s">
        <v>1400</v>
      </c>
    </row>
    <row r="2855" spans="1:11" ht="15.75" thickBot="1" x14ac:dyDescent="0.3">
      <c r="A2855" s="32" t="s">
        <v>851</v>
      </c>
      <c r="B2855" s="24" t="s">
        <v>325</v>
      </c>
      <c r="C2855" s="26" t="s">
        <v>1016</v>
      </c>
      <c r="D2855" s="26">
        <v>4</v>
      </c>
      <c r="E2855" s="17" t="s">
        <v>2438</v>
      </c>
      <c r="F2855" s="24">
        <v>1007</v>
      </c>
      <c r="G2855" s="24"/>
      <c r="H2855" s="24"/>
      <c r="I2855" s="26" t="s">
        <v>859</v>
      </c>
      <c r="J2855" s="26" t="s">
        <v>928</v>
      </c>
      <c r="K2855" s="34" t="s">
        <v>2386</v>
      </c>
    </row>
    <row r="2856" spans="1:11" ht="15.75" thickBot="1" x14ac:dyDescent="0.3">
      <c r="A2856" s="32" t="s">
        <v>851</v>
      </c>
      <c r="B2856" s="24" t="s">
        <v>325</v>
      </c>
      <c r="C2856" s="26" t="s">
        <v>1016</v>
      </c>
      <c r="D2856" s="26">
        <v>4</v>
      </c>
      <c r="E2856" s="17" t="s">
        <v>3542</v>
      </c>
      <c r="F2856" s="24">
        <v>969</v>
      </c>
      <c r="G2856" s="24"/>
      <c r="H2856" s="24"/>
      <c r="I2856" s="26" t="s">
        <v>854</v>
      </c>
      <c r="J2856" s="26" t="s">
        <v>1016</v>
      </c>
      <c r="K2856" s="34" t="s">
        <v>3505</v>
      </c>
    </row>
    <row r="2857" spans="1:11" ht="15.75" thickBot="1" x14ac:dyDescent="0.3">
      <c r="A2857" s="32" t="s">
        <v>851</v>
      </c>
      <c r="B2857" s="24" t="s">
        <v>325</v>
      </c>
      <c r="C2857" s="26" t="s">
        <v>1016</v>
      </c>
      <c r="D2857" s="26">
        <v>4</v>
      </c>
      <c r="E2857" s="17" t="s">
        <v>3543</v>
      </c>
      <c r="F2857" s="24">
        <v>970</v>
      </c>
      <c r="G2857" s="24"/>
      <c r="H2857" s="24"/>
      <c r="I2857" s="26" t="s">
        <v>854</v>
      </c>
      <c r="J2857" s="26" t="s">
        <v>1016</v>
      </c>
      <c r="K2857" s="34" t="s">
        <v>3479</v>
      </c>
    </row>
    <row r="2858" spans="1:11" ht="15.75" thickBot="1" x14ac:dyDescent="0.3">
      <c r="A2858" s="32" t="s">
        <v>851</v>
      </c>
      <c r="B2858" s="24" t="s">
        <v>325</v>
      </c>
      <c r="C2858" s="26" t="s">
        <v>1016</v>
      </c>
      <c r="D2858" s="26">
        <v>4</v>
      </c>
      <c r="E2858" s="17" t="s">
        <v>2989</v>
      </c>
      <c r="F2858" s="24">
        <v>973</v>
      </c>
      <c r="G2858" s="24"/>
      <c r="H2858" s="24"/>
      <c r="I2858" s="26" t="s">
        <v>854</v>
      </c>
      <c r="J2858" s="26" t="s">
        <v>1016</v>
      </c>
      <c r="K2858" s="34" t="s">
        <v>3479</v>
      </c>
    </row>
    <row r="2859" spans="1:11" ht="15.75" thickBot="1" x14ac:dyDescent="0.3">
      <c r="A2859" s="32" t="s">
        <v>851</v>
      </c>
      <c r="B2859" s="24" t="s">
        <v>325</v>
      </c>
      <c r="C2859" s="26" t="s">
        <v>1016</v>
      </c>
      <c r="D2859" s="26">
        <v>4</v>
      </c>
      <c r="E2859" s="17" t="s">
        <v>3544</v>
      </c>
      <c r="F2859" s="24">
        <v>990</v>
      </c>
      <c r="G2859" s="24"/>
      <c r="H2859" s="24"/>
      <c r="I2859" s="26" t="s">
        <v>854</v>
      </c>
      <c r="J2859" s="26" t="s">
        <v>1016</v>
      </c>
      <c r="K2859" s="34" t="s">
        <v>3505</v>
      </c>
    </row>
    <row r="2860" spans="1:11" ht="15.75" thickBot="1" x14ac:dyDescent="0.3">
      <c r="A2860" s="32" t="s">
        <v>851</v>
      </c>
      <c r="B2860" s="24" t="s">
        <v>325</v>
      </c>
      <c r="C2860" s="26" t="s">
        <v>1016</v>
      </c>
      <c r="D2860" s="26">
        <v>4</v>
      </c>
      <c r="E2860" s="17" t="s">
        <v>3545</v>
      </c>
      <c r="F2860" s="24">
        <v>1057</v>
      </c>
      <c r="G2860" s="24"/>
      <c r="H2860" s="24"/>
      <c r="I2860" s="26" t="s">
        <v>859</v>
      </c>
      <c r="J2860" s="26" t="s">
        <v>1382</v>
      </c>
      <c r="K2860" s="34" t="s">
        <v>1400</v>
      </c>
    </row>
    <row r="2861" spans="1:11" ht="15.75" thickBot="1" x14ac:dyDescent="0.3">
      <c r="A2861" s="32" t="s">
        <v>851</v>
      </c>
      <c r="B2861" s="24" t="s">
        <v>325</v>
      </c>
      <c r="C2861" s="26" t="s">
        <v>1016</v>
      </c>
      <c r="D2861" s="26">
        <v>4</v>
      </c>
      <c r="E2861" s="17" t="s">
        <v>3546</v>
      </c>
      <c r="F2861" s="24">
        <v>1059</v>
      </c>
      <c r="G2861" s="24"/>
      <c r="H2861" s="24"/>
      <c r="I2861" s="26" t="s">
        <v>854</v>
      </c>
      <c r="J2861" s="26" t="s">
        <v>1016</v>
      </c>
      <c r="K2861" s="34" t="s">
        <v>3505</v>
      </c>
    </row>
    <row r="2862" spans="1:11" ht="15.75" thickBot="1" x14ac:dyDescent="0.3">
      <c r="A2862" s="32" t="s">
        <v>851</v>
      </c>
      <c r="B2862" s="24" t="s">
        <v>325</v>
      </c>
      <c r="C2862" s="26" t="s">
        <v>1016</v>
      </c>
      <c r="D2862" s="26">
        <v>4</v>
      </c>
      <c r="E2862" s="17" t="s">
        <v>3547</v>
      </c>
      <c r="F2862" s="24">
        <v>1012</v>
      </c>
      <c r="G2862" s="24"/>
      <c r="H2862" s="24"/>
      <c r="I2862" s="26" t="s">
        <v>859</v>
      </c>
      <c r="J2862" s="26" t="s">
        <v>1382</v>
      </c>
      <c r="K2862" s="34" t="s">
        <v>1400</v>
      </c>
    </row>
    <row r="2863" spans="1:11" ht="15.75" thickBot="1" x14ac:dyDescent="0.3">
      <c r="A2863" s="32" t="s">
        <v>851</v>
      </c>
      <c r="B2863" s="24" t="s">
        <v>325</v>
      </c>
      <c r="C2863" s="26" t="s">
        <v>1016</v>
      </c>
      <c r="D2863" s="26">
        <v>4</v>
      </c>
      <c r="E2863" s="17" t="s">
        <v>1508</v>
      </c>
      <c r="F2863" s="24">
        <v>1018</v>
      </c>
      <c r="G2863" s="24"/>
      <c r="H2863" s="24"/>
      <c r="I2863" s="26" t="s">
        <v>854</v>
      </c>
      <c r="J2863" s="26" t="s">
        <v>1016</v>
      </c>
      <c r="K2863" s="34" t="s">
        <v>3505</v>
      </c>
    </row>
    <row r="2864" spans="1:11" ht="15.75" thickBot="1" x14ac:dyDescent="0.3">
      <c r="A2864" s="32" t="s">
        <v>851</v>
      </c>
      <c r="B2864" s="24" t="s">
        <v>325</v>
      </c>
      <c r="C2864" s="26" t="s">
        <v>1016</v>
      </c>
      <c r="D2864" s="26">
        <v>5</v>
      </c>
      <c r="E2864" s="17" t="s">
        <v>960</v>
      </c>
      <c r="F2864" s="24">
        <v>783</v>
      </c>
      <c r="G2864" s="24"/>
      <c r="H2864" s="24"/>
      <c r="I2864" s="26" t="s">
        <v>854</v>
      </c>
      <c r="J2864" s="26" t="s">
        <v>1016</v>
      </c>
      <c r="K2864" s="34" t="s">
        <v>3548</v>
      </c>
    </row>
    <row r="2865" spans="1:11" ht="15.75" thickBot="1" x14ac:dyDescent="0.3">
      <c r="A2865" s="32" t="s">
        <v>851</v>
      </c>
      <c r="B2865" s="24" t="s">
        <v>325</v>
      </c>
      <c r="C2865" s="26" t="s">
        <v>1016</v>
      </c>
      <c r="D2865" s="26">
        <v>5</v>
      </c>
      <c r="E2865" s="17" t="s">
        <v>3549</v>
      </c>
      <c r="F2865" s="24">
        <v>799</v>
      </c>
      <c r="G2865" s="24"/>
      <c r="H2865" s="24"/>
      <c r="I2865" s="26" t="s">
        <v>854</v>
      </c>
      <c r="J2865" s="26" t="s">
        <v>1016</v>
      </c>
      <c r="K2865" s="34" t="s">
        <v>3548</v>
      </c>
    </row>
    <row r="2866" spans="1:11" ht="15.75" thickBot="1" x14ac:dyDescent="0.3">
      <c r="A2866" s="32" t="s">
        <v>851</v>
      </c>
      <c r="B2866" s="24" t="s">
        <v>325</v>
      </c>
      <c r="C2866" s="26" t="s">
        <v>1016</v>
      </c>
      <c r="D2866" s="26">
        <v>5</v>
      </c>
      <c r="E2866" s="17" t="s">
        <v>3550</v>
      </c>
      <c r="F2866" s="24">
        <v>807</v>
      </c>
      <c r="G2866" s="24"/>
      <c r="H2866" s="24"/>
      <c r="I2866" s="26" t="s">
        <v>854</v>
      </c>
      <c r="J2866" s="26" t="s">
        <v>1016</v>
      </c>
      <c r="K2866" s="34" t="s">
        <v>3548</v>
      </c>
    </row>
    <row r="2867" spans="1:11" ht="15.75" thickBot="1" x14ac:dyDescent="0.3">
      <c r="A2867" s="32" t="s">
        <v>851</v>
      </c>
      <c r="B2867" s="24" t="s">
        <v>325</v>
      </c>
      <c r="C2867" s="26" t="s">
        <v>1016</v>
      </c>
      <c r="D2867" s="26">
        <v>5</v>
      </c>
      <c r="E2867" s="17" t="s">
        <v>3551</v>
      </c>
      <c r="F2867" s="24">
        <v>738</v>
      </c>
      <c r="G2867" s="24"/>
      <c r="H2867" s="24"/>
      <c r="I2867" s="26" t="s">
        <v>854</v>
      </c>
      <c r="J2867" s="26" t="s">
        <v>1016</v>
      </c>
      <c r="K2867" s="34" t="s">
        <v>3548</v>
      </c>
    </row>
    <row r="2868" spans="1:11" ht="15.75" thickBot="1" x14ac:dyDescent="0.3">
      <c r="A2868" s="32" t="s">
        <v>851</v>
      </c>
      <c r="B2868" s="24" t="s">
        <v>325</v>
      </c>
      <c r="C2868" s="26" t="s">
        <v>1016</v>
      </c>
      <c r="D2868" s="26">
        <v>5</v>
      </c>
      <c r="E2868" s="17" t="s">
        <v>3552</v>
      </c>
      <c r="F2868" s="24">
        <v>844</v>
      </c>
      <c r="G2868" s="24"/>
      <c r="H2868" s="24"/>
      <c r="I2868" s="26" t="s">
        <v>854</v>
      </c>
      <c r="J2868" s="26" t="s">
        <v>1016</v>
      </c>
      <c r="K2868" s="34" t="s">
        <v>3553</v>
      </c>
    </row>
    <row r="2869" spans="1:11" ht="15.75" thickBot="1" x14ac:dyDescent="0.3">
      <c r="A2869" s="32" t="s">
        <v>851</v>
      </c>
      <c r="B2869" s="24" t="s">
        <v>325</v>
      </c>
      <c r="C2869" s="26" t="s">
        <v>1016</v>
      </c>
      <c r="D2869" s="26">
        <v>5</v>
      </c>
      <c r="E2869" s="17" t="s">
        <v>3554</v>
      </c>
      <c r="F2869" s="24">
        <v>4943</v>
      </c>
      <c r="G2869" s="24"/>
      <c r="H2869" s="24"/>
      <c r="I2869" s="26" t="s">
        <v>854</v>
      </c>
      <c r="J2869" s="26" t="s">
        <v>1016</v>
      </c>
      <c r="K2869" s="34" t="s">
        <v>3548</v>
      </c>
    </row>
    <row r="2870" spans="1:11" ht="15.75" thickBot="1" x14ac:dyDescent="0.3">
      <c r="A2870" s="32" t="s">
        <v>851</v>
      </c>
      <c r="B2870" s="24" t="s">
        <v>325</v>
      </c>
      <c r="C2870" s="26" t="s">
        <v>1016</v>
      </c>
      <c r="D2870" s="26">
        <v>5</v>
      </c>
      <c r="E2870" s="17" t="s">
        <v>1459</v>
      </c>
      <c r="F2870" s="24">
        <v>858</v>
      </c>
      <c r="G2870" s="24"/>
      <c r="H2870" s="24"/>
      <c r="I2870" s="26" t="s">
        <v>854</v>
      </c>
      <c r="J2870" s="26" t="s">
        <v>1016</v>
      </c>
      <c r="K2870" s="34" t="s">
        <v>3548</v>
      </c>
    </row>
    <row r="2871" spans="1:11" ht="15.75" thickBot="1" x14ac:dyDescent="0.3">
      <c r="A2871" s="32" t="s">
        <v>851</v>
      </c>
      <c r="B2871" s="24" t="s">
        <v>325</v>
      </c>
      <c r="C2871" s="26" t="s">
        <v>1016</v>
      </c>
      <c r="D2871" s="26">
        <v>5</v>
      </c>
      <c r="E2871" s="17" t="s">
        <v>3555</v>
      </c>
      <c r="F2871" s="24">
        <v>947</v>
      </c>
      <c r="G2871" s="24"/>
      <c r="H2871" s="24"/>
      <c r="I2871" s="26" t="s">
        <v>854</v>
      </c>
      <c r="J2871" s="26" t="s">
        <v>1016</v>
      </c>
      <c r="K2871" s="34" t="s">
        <v>3548</v>
      </c>
    </row>
    <row r="2872" spans="1:11" ht="15.75" thickBot="1" x14ac:dyDescent="0.3">
      <c r="A2872" s="32" t="s">
        <v>851</v>
      </c>
      <c r="B2872" s="24" t="s">
        <v>325</v>
      </c>
      <c r="C2872" s="26" t="s">
        <v>1016</v>
      </c>
      <c r="D2872" s="26">
        <v>5</v>
      </c>
      <c r="E2872" s="17" t="s">
        <v>3555</v>
      </c>
      <c r="F2872" s="24">
        <v>4412</v>
      </c>
      <c r="G2872" s="24"/>
      <c r="H2872" s="24"/>
      <c r="I2872" s="26" t="s">
        <v>854</v>
      </c>
      <c r="J2872" s="26" t="s">
        <v>1016</v>
      </c>
      <c r="K2872" s="34" t="s">
        <v>3548</v>
      </c>
    </row>
    <row r="2873" spans="1:11" ht="15.75" thickBot="1" x14ac:dyDescent="0.3">
      <c r="A2873" s="32" t="s">
        <v>851</v>
      </c>
      <c r="B2873" s="24" t="s">
        <v>325</v>
      </c>
      <c r="C2873" s="26" t="s">
        <v>1016</v>
      </c>
      <c r="D2873" s="26">
        <v>5</v>
      </c>
      <c r="E2873" s="17" t="s">
        <v>3556</v>
      </c>
      <c r="F2873" s="24">
        <v>870</v>
      </c>
      <c r="G2873" s="24"/>
      <c r="H2873" s="24"/>
      <c r="I2873" s="26" t="s">
        <v>854</v>
      </c>
      <c r="J2873" s="26" t="s">
        <v>1016</v>
      </c>
      <c r="K2873" s="34" t="s">
        <v>3553</v>
      </c>
    </row>
    <row r="2874" spans="1:11" ht="15.75" thickBot="1" x14ac:dyDescent="0.3">
      <c r="A2874" s="32" t="s">
        <v>851</v>
      </c>
      <c r="B2874" s="24" t="s">
        <v>325</v>
      </c>
      <c r="C2874" s="26" t="s">
        <v>1016</v>
      </c>
      <c r="D2874" s="26">
        <v>5</v>
      </c>
      <c r="E2874" s="17" t="s">
        <v>3557</v>
      </c>
      <c r="F2874" s="24">
        <v>872</v>
      </c>
      <c r="G2874" s="24"/>
      <c r="H2874" s="24"/>
      <c r="I2874" s="26" t="s">
        <v>854</v>
      </c>
      <c r="J2874" s="26" t="s">
        <v>1016</v>
      </c>
      <c r="K2874" s="34" t="s">
        <v>3553</v>
      </c>
    </row>
    <row r="2875" spans="1:11" ht="15.75" thickBot="1" x14ac:dyDescent="0.3">
      <c r="A2875" s="32" t="s">
        <v>851</v>
      </c>
      <c r="B2875" s="24" t="s">
        <v>325</v>
      </c>
      <c r="C2875" s="26" t="s">
        <v>1016</v>
      </c>
      <c r="D2875" s="26">
        <v>5</v>
      </c>
      <c r="E2875" s="17" t="s">
        <v>3558</v>
      </c>
      <c r="F2875" s="24">
        <v>877</v>
      </c>
      <c r="G2875" s="24"/>
      <c r="H2875" s="24"/>
      <c r="I2875" s="26" t="s">
        <v>854</v>
      </c>
      <c r="J2875" s="26" t="s">
        <v>1016</v>
      </c>
      <c r="K2875" s="34" t="s">
        <v>3548</v>
      </c>
    </row>
    <row r="2876" spans="1:11" ht="15.75" thickBot="1" x14ac:dyDescent="0.3">
      <c r="A2876" s="32" t="s">
        <v>851</v>
      </c>
      <c r="B2876" s="24" t="s">
        <v>325</v>
      </c>
      <c r="C2876" s="26" t="s">
        <v>1016</v>
      </c>
      <c r="D2876" s="26">
        <v>5</v>
      </c>
      <c r="E2876" s="17" t="s">
        <v>1735</v>
      </c>
      <c r="F2876" s="24">
        <v>5547</v>
      </c>
      <c r="G2876" s="24"/>
      <c r="H2876" s="24"/>
      <c r="I2876" s="26" t="s">
        <v>854</v>
      </c>
      <c r="J2876" s="26" t="s">
        <v>1016</v>
      </c>
      <c r="K2876" s="34" t="s">
        <v>3548</v>
      </c>
    </row>
    <row r="2877" spans="1:11" ht="15.75" thickBot="1" x14ac:dyDescent="0.3">
      <c r="A2877" s="32" t="s">
        <v>851</v>
      </c>
      <c r="B2877" s="24" t="s">
        <v>325</v>
      </c>
      <c r="C2877" s="26" t="s">
        <v>1016</v>
      </c>
      <c r="D2877" s="26">
        <v>5</v>
      </c>
      <c r="E2877" s="17" t="s">
        <v>3559</v>
      </c>
      <c r="F2877" s="24">
        <v>764</v>
      </c>
      <c r="G2877" s="24"/>
      <c r="H2877" s="24"/>
      <c r="I2877" s="26" t="s">
        <v>854</v>
      </c>
      <c r="J2877" s="26" t="s">
        <v>1016</v>
      </c>
      <c r="K2877" s="34" t="s">
        <v>3548</v>
      </c>
    </row>
    <row r="2878" spans="1:11" ht="15.75" thickBot="1" x14ac:dyDescent="0.3">
      <c r="A2878" s="32" t="s">
        <v>851</v>
      </c>
      <c r="B2878" s="24" t="s">
        <v>325</v>
      </c>
      <c r="C2878" s="26" t="s">
        <v>1016</v>
      </c>
      <c r="D2878" s="26">
        <v>5</v>
      </c>
      <c r="E2878" s="17" t="s">
        <v>3560</v>
      </c>
      <c r="F2878" s="24">
        <v>930</v>
      </c>
      <c r="G2878" s="24"/>
      <c r="H2878" s="24"/>
      <c r="I2878" s="26" t="s">
        <v>854</v>
      </c>
      <c r="J2878" s="26" t="s">
        <v>1016</v>
      </c>
      <c r="K2878" s="34" t="s">
        <v>3548</v>
      </c>
    </row>
    <row r="2879" spans="1:11" ht="15.75" thickBot="1" x14ac:dyDescent="0.3">
      <c r="A2879" s="32" t="s">
        <v>851</v>
      </c>
      <c r="B2879" s="24" t="s">
        <v>325</v>
      </c>
      <c r="C2879" s="26" t="s">
        <v>1016</v>
      </c>
      <c r="D2879" s="26">
        <v>5</v>
      </c>
      <c r="E2879" s="17" t="s">
        <v>3561</v>
      </c>
      <c r="F2879" s="24">
        <v>936</v>
      </c>
      <c r="G2879" s="24"/>
      <c r="H2879" s="24"/>
      <c r="I2879" s="26" t="s">
        <v>854</v>
      </c>
      <c r="J2879" s="26" t="s">
        <v>1016</v>
      </c>
      <c r="K2879" s="34" t="s">
        <v>3548</v>
      </c>
    </row>
    <row r="2880" spans="1:11" ht="15.75" thickBot="1" x14ac:dyDescent="0.3">
      <c r="A2880" s="32" t="s">
        <v>851</v>
      </c>
      <c r="B2880" s="24" t="s">
        <v>325</v>
      </c>
      <c r="C2880" s="26" t="s">
        <v>1016</v>
      </c>
      <c r="D2880" s="26">
        <v>5</v>
      </c>
      <c r="E2880" s="17" t="s">
        <v>2052</v>
      </c>
      <c r="F2880" s="24">
        <v>908</v>
      </c>
      <c r="G2880" s="24"/>
      <c r="H2880" s="24"/>
      <c r="I2880" s="26" t="s">
        <v>854</v>
      </c>
      <c r="J2880" s="26" t="s">
        <v>1016</v>
      </c>
      <c r="K2880" s="34" t="s">
        <v>3553</v>
      </c>
    </row>
    <row r="2881" spans="1:11" ht="15.75" thickBot="1" x14ac:dyDescent="0.3">
      <c r="A2881" s="32" t="s">
        <v>851</v>
      </c>
      <c r="B2881" s="24" t="s">
        <v>325</v>
      </c>
      <c r="C2881" s="26" t="s">
        <v>1016</v>
      </c>
      <c r="D2881" s="26">
        <v>5</v>
      </c>
      <c r="E2881" s="17" t="s">
        <v>974</v>
      </c>
      <c r="F2881" s="24">
        <v>923</v>
      </c>
      <c r="G2881" s="24"/>
      <c r="H2881" s="24"/>
      <c r="I2881" s="26" t="s">
        <v>854</v>
      </c>
      <c r="J2881" s="26" t="s">
        <v>1016</v>
      </c>
      <c r="K2881" s="34" t="s">
        <v>3548</v>
      </c>
    </row>
    <row r="2882" spans="1:11" ht="15.75" thickBot="1" x14ac:dyDescent="0.3">
      <c r="A2882" s="32" t="s">
        <v>851</v>
      </c>
      <c r="B2882" s="24" t="s">
        <v>325</v>
      </c>
      <c r="C2882" s="26" t="s">
        <v>1016</v>
      </c>
      <c r="D2882" s="26">
        <v>5</v>
      </c>
      <c r="E2882" s="17" t="s">
        <v>1762</v>
      </c>
      <c r="F2882" s="24">
        <v>929</v>
      </c>
      <c r="G2882" s="24"/>
      <c r="H2882" s="24"/>
      <c r="I2882" s="26" t="s">
        <v>854</v>
      </c>
      <c r="J2882" s="26" t="s">
        <v>1016</v>
      </c>
      <c r="K2882" s="34" t="s">
        <v>3553</v>
      </c>
    </row>
    <row r="2883" spans="1:11" ht="15.75" thickBot="1" x14ac:dyDescent="0.3">
      <c r="A2883" s="32" t="s">
        <v>851</v>
      </c>
      <c r="B2883" s="24" t="s">
        <v>325</v>
      </c>
      <c r="C2883" s="26" t="s">
        <v>1016</v>
      </c>
      <c r="D2883" s="26">
        <v>5</v>
      </c>
      <c r="E2883" s="17" t="s">
        <v>1795</v>
      </c>
      <c r="F2883" s="24">
        <v>960</v>
      </c>
      <c r="G2883" s="24"/>
      <c r="H2883" s="24"/>
      <c r="I2883" s="26" t="s">
        <v>854</v>
      </c>
      <c r="J2883" s="26" t="s">
        <v>1016</v>
      </c>
      <c r="K2883" s="34" t="s">
        <v>3553</v>
      </c>
    </row>
    <row r="2884" spans="1:11" ht="15.75" thickBot="1" x14ac:dyDescent="0.3">
      <c r="A2884" s="32" t="s">
        <v>851</v>
      </c>
      <c r="B2884" s="24" t="s">
        <v>325</v>
      </c>
      <c r="C2884" s="26" t="s">
        <v>1016</v>
      </c>
      <c r="D2884" s="26">
        <v>5</v>
      </c>
      <c r="E2884" s="17" t="s">
        <v>3562</v>
      </c>
      <c r="F2884" s="24">
        <v>966</v>
      </c>
      <c r="G2884" s="24"/>
      <c r="H2884" s="24"/>
      <c r="I2884" s="26" t="s">
        <v>854</v>
      </c>
      <c r="J2884" s="26" t="s">
        <v>1016</v>
      </c>
      <c r="K2884" s="34" t="s">
        <v>3548</v>
      </c>
    </row>
    <row r="2885" spans="1:11" ht="15.75" thickBot="1" x14ac:dyDescent="0.3">
      <c r="A2885" s="32" t="s">
        <v>851</v>
      </c>
      <c r="B2885" s="24" t="s">
        <v>325</v>
      </c>
      <c r="C2885" s="26" t="s">
        <v>1016</v>
      </c>
      <c r="D2885" s="26">
        <v>5</v>
      </c>
      <c r="E2885" s="17" t="s">
        <v>2630</v>
      </c>
      <c r="F2885" s="24">
        <v>788</v>
      </c>
      <c r="G2885" s="24"/>
      <c r="H2885" s="24"/>
      <c r="I2885" s="26" t="s">
        <v>854</v>
      </c>
      <c r="J2885" s="26" t="s">
        <v>1016</v>
      </c>
      <c r="K2885" s="34" t="s">
        <v>3548</v>
      </c>
    </row>
    <row r="2886" spans="1:11" ht="15.75" thickBot="1" x14ac:dyDescent="0.3">
      <c r="A2886" s="32" t="s">
        <v>851</v>
      </c>
      <c r="B2886" s="24" t="s">
        <v>325</v>
      </c>
      <c r="C2886" s="26" t="s">
        <v>1016</v>
      </c>
      <c r="D2886" s="26">
        <v>5</v>
      </c>
      <c r="E2886" s="17" t="s">
        <v>1594</v>
      </c>
      <c r="F2886" s="24">
        <v>971</v>
      </c>
      <c r="G2886" s="24"/>
      <c r="H2886" s="24"/>
      <c r="I2886" s="26" t="s">
        <v>854</v>
      </c>
      <c r="J2886" s="26" t="s">
        <v>1016</v>
      </c>
      <c r="K2886" s="34" t="s">
        <v>3548</v>
      </c>
    </row>
    <row r="2887" spans="1:11" ht="15.75" thickBot="1" x14ac:dyDescent="0.3">
      <c r="A2887" s="32" t="s">
        <v>851</v>
      </c>
      <c r="B2887" s="24" t="s">
        <v>325</v>
      </c>
      <c r="C2887" s="26" t="s">
        <v>1016</v>
      </c>
      <c r="D2887" s="26">
        <v>5</v>
      </c>
      <c r="E2887" s="17" t="s">
        <v>1596</v>
      </c>
      <c r="F2887" s="24">
        <v>780</v>
      </c>
      <c r="G2887" s="24"/>
      <c r="H2887" s="24"/>
      <c r="I2887" s="26" t="s">
        <v>854</v>
      </c>
      <c r="J2887" s="26" t="s">
        <v>1016</v>
      </c>
      <c r="K2887" s="34" t="s">
        <v>3553</v>
      </c>
    </row>
    <row r="2888" spans="1:11" ht="15.75" thickBot="1" x14ac:dyDescent="0.3">
      <c r="A2888" s="32" t="s">
        <v>851</v>
      </c>
      <c r="B2888" s="24" t="s">
        <v>325</v>
      </c>
      <c r="C2888" s="26" t="s">
        <v>1016</v>
      </c>
      <c r="D2888" s="26">
        <v>5</v>
      </c>
      <c r="E2888" s="17" t="s">
        <v>2324</v>
      </c>
      <c r="F2888" s="24">
        <v>5355</v>
      </c>
      <c r="G2888" s="24"/>
      <c r="H2888" s="24"/>
      <c r="I2888" s="26" t="s">
        <v>854</v>
      </c>
      <c r="J2888" s="26" t="s">
        <v>1016</v>
      </c>
      <c r="K2888" s="34" t="s">
        <v>3553</v>
      </c>
    </row>
    <row r="2889" spans="1:11" ht="15.75" thickBot="1" x14ac:dyDescent="0.3">
      <c r="A2889" s="32" t="s">
        <v>851</v>
      </c>
      <c r="B2889" s="24" t="s">
        <v>325</v>
      </c>
      <c r="C2889" s="26" t="s">
        <v>1016</v>
      </c>
      <c r="D2889" s="26">
        <v>5</v>
      </c>
      <c r="E2889" s="17" t="s">
        <v>946</v>
      </c>
      <c r="F2889" s="24">
        <v>995</v>
      </c>
      <c r="G2889" s="24"/>
      <c r="H2889" s="24"/>
      <c r="I2889" s="26" t="s">
        <v>854</v>
      </c>
      <c r="J2889" s="26" t="s">
        <v>1016</v>
      </c>
      <c r="K2889" s="34" t="s">
        <v>3553</v>
      </c>
    </row>
    <row r="2890" spans="1:11" ht="15.75" thickBot="1" x14ac:dyDescent="0.3">
      <c r="A2890" s="32" t="s">
        <v>851</v>
      </c>
      <c r="B2890" s="24" t="s">
        <v>325</v>
      </c>
      <c r="C2890" s="26" t="s">
        <v>1016</v>
      </c>
      <c r="D2890" s="26">
        <v>5</v>
      </c>
      <c r="E2890" s="17" t="s">
        <v>3563</v>
      </c>
      <c r="F2890" s="24">
        <v>756</v>
      </c>
      <c r="G2890" s="24"/>
      <c r="H2890" s="24"/>
      <c r="I2890" s="26" t="s">
        <v>854</v>
      </c>
      <c r="J2890" s="26" t="s">
        <v>1016</v>
      </c>
      <c r="K2890" s="34" t="s">
        <v>3548</v>
      </c>
    </row>
    <row r="2891" spans="1:11" ht="15.75" thickBot="1" x14ac:dyDescent="0.3">
      <c r="A2891" s="32" t="s">
        <v>851</v>
      </c>
      <c r="B2891" s="24" t="s">
        <v>325</v>
      </c>
      <c r="C2891" s="26" t="s">
        <v>1016</v>
      </c>
      <c r="D2891" s="26">
        <v>6</v>
      </c>
      <c r="E2891" s="17" t="s">
        <v>3564</v>
      </c>
      <c r="F2891" s="24">
        <v>6557</v>
      </c>
      <c r="G2891" s="24"/>
      <c r="H2891" s="24"/>
      <c r="I2891" s="26" t="s">
        <v>854</v>
      </c>
      <c r="J2891" s="26" t="s">
        <v>1016</v>
      </c>
      <c r="K2891" s="34" t="s">
        <v>3565</v>
      </c>
    </row>
    <row r="2892" spans="1:11" ht="15.75" thickBot="1" x14ac:dyDescent="0.3">
      <c r="A2892" s="32" t="s">
        <v>851</v>
      </c>
      <c r="B2892" s="24" t="s">
        <v>325</v>
      </c>
      <c r="C2892" s="26" t="s">
        <v>1016</v>
      </c>
      <c r="D2892" s="26">
        <v>6</v>
      </c>
      <c r="E2892" s="17" t="s">
        <v>3566</v>
      </c>
      <c r="F2892" s="24">
        <v>986</v>
      </c>
      <c r="G2892" s="24"/>
      <c r="H2892" s="24"/>
      <c r="I2892" s="26" t="s">
        <v>854</v>
      </c>
      <c r="J2892" s="26" t="s">
        <v>1016</v>
      </c>
      <c r="K2892" s="34" t="s">
        <v>3565</v>
      </c>
    </row>
    <row r="2893" spans="1:11" ht="15.75" thickBot="1" x14ac:dyDescent="0.3">
      <c r="A2893" s="32" t="s">
        <v>851</v>
      </c>
      <c r="B2893" s="24" t="s">
        <v>325</v>
      </c>
      <c r="C2893" s="26" t="s">
        <v>1016</v>
      </c>
      <c r="D2893" s="26">
        <v>6</v>
      </c>
      <c r="E2893" s="17" t="s">
        <v>913</v>
      </c>
      <c r="F2893" s="24">
        <v>838</v>
      </c>
      <c r="G2893" s="24"/>
      <c r="H2893" s="24"/>
      <c r="I2893" s="26" t="s">
        <v>854</v>
      </c>
      <c r="J2893" s="26" t="s">
        <v>1016</v>
      </c>
      <c r="K2893" s="34" t="s">
        <v>3565</v>
      </c>
    </row>
    <row r="2894" spans="1:11" ht="15.75" thickBot="1" x14ac:dyDescent="0.3">
      <c r="A2894" s="32" t="s">
        <v>851</v>
      </c>
      <c r="B2894" s="24" t="s">
        <v>325</v>
      </c>
      <c r="C2894" s="26" t="s">
        <v>1016</v>
      </c>
      <c r="D2894" s="26">
        <v>6</v>
      </c>
      <c r="E2894" s="17" t="s">
        <v>2565</v>
      </c>
      <c r="F2894" s="24">
        <v>840</v>
      </c>
      <c r="G2894" s="24"/>
      <c r="H2894" s="24"/>
      <c r="I2894" s="26" t="s">
        <v>854</v>
      </c>
      <c r="J2894" s="26" t="s">
        <v>1016</v>
      </c>
      <c r="K2894" s="34" t="s">
        <v>3565</v>
      </c>
    </row>
    <row r="2895" spans="1:11" ht="15.75" thickBot="1" x14ac:dyDescent="0.3">
      <c r="A2895" s="32" t="s">
        <v>851</v>
      </c>
      <c r="B2895" s="24" t="s">
        <v>325</v>
      </c>
      <c r="C2895" s="26" t="s">
        <v>1016</v>
      </c>
      <c r="D2895" s="26">
        <v>6</v>
      </c>
      <c r="E2895" s="17" t="s">
        <v>3567</v>
      </c>
      <c r="F2895" s="24">
        <v>1046</v>
      </c>
      <c r="G2895" s="24"/>
      <c r="H2895" s="24"/>
      <c r="I2895" s="26" t="s">
        <v>854</v>
      </c>
      <c r="J2895" s="26" t="s">
        <v>1016</v>
      </c>
      <c r="K2895" s="34" t="s">
        <v>3565</v>
      </c>
    </row>
    <row r="2896" spans="1:11" ht="15.75" thickBot="1" x14ac:dyDescent="0.3">
      <c r="A2896" s="32" t="s">
        <v>851</v>
      </c>
      <c r="B2896" s="24" t="s">
        <v>325</v>
      </c>
      <c r="C2896" s="26" t="s">
        <v>1016</v>
      </c>
      <c r="D2896" s="26">
        <v>6</v>
      </c>
      <c r="E2896" s="17" t="s">
        <v>3568</v>
      </c>
      <c r="F2896" s="24">
        <v>839</v>
      </c>
      <c r="G2896" s="24"/>
      <c r="H2896" s="24"/>
      <c r="I2896" s="26" t="s">
        <v>854</v>
      </c>
      <c r="J2896" s="26" t="s">
        <v>1016</v>
      </c>
      <c r="K2896" s="34" t="s">
        <v>3565</v>
      </c>
    </row>
    <row r="2897" spans="1:11" ht="15.75" thickBot="1" x14ac:dyDescent="0.3">
      <c r="A2897" s="32" t="s">
        <v>851</v>
      </c>
      <c r="B2897" s="24" t="s">
        <v>325</v>
      </c>
      <c r="C2897" s="26" t="s">
        <v>1016</v>
      </c>
      <c r="D2897" s="26">
        <v>6</v>
      </c>
      <c r="E2897" s="17" t="s">
        <v>968</v>
      </c>
      <c r="F2897" s="24">
        <v>987</v>
      </c>
      <c r="G2897" s="24"/>
      <c r="H2897" s="24"/>
      <c r="I2897" s="26" t="s">
        <v>854</v>
      </c>
      <c r="J2897" s="26" t="s">
        <v>1016</v>
      </c>
      <c r="K2897" s="34" t="s">
        <v>3565</v>
      </c>
    </row>
    <row r="2898" spans="1:11" ht="15.75" thickBot="1" x14ac:dyDescent="0.3">
      <c r="A2898" s="32" t="s">
        <v>851</v>
      </c>
      <c r="B2898" s="24" t="s">
        <v>325</v>
      </c>
      <c r="C2898" s="26" t="s">
        <v>1016</v>
      </c>
      <c r="D2898" s="26">
        <v>6</v>
      </c>
      <c r="E2898" s="17" t="s">
        <v>2241</v>
      </c>
      <c r="F2898" s="24">
        <v>889</v>
      </c>
      <c r="G2898" s="24"/>
      <c r="H2898" s="24"/>
      <c r="I2898" s="26" t="s">
        <v>854</v>
      </c>
      <c r="J2898" s="26" t="s">
        <v>1016</v>
      </c>
      <c r="K2898" s="34" t="s">
        <v>3565</v>
      </c>
    </row>
    <row r="2899" spans="1:11" ht="15.75" thickBot="1" x14ac:dyDescent="0.3">
      <c r="A2899" s="32" t="s">
        <v>851</v>
      </c>
      <c r="B2899" s="24" t="s">
        <v>325</v>
      </c>
      <c r="C2899" s="26" t="s">
        <v>1016</v>
      </c>
      <c r="D2899" s="26">
        <v>6</v>
      </c>
      <c r="E2899" s="17" t="s">
        <v>3569</v>
      </c>
      <c r="F2899" s="24">
        <v>1067</v>
      </c>
      <c r="G2899" s="24"/>
      <c r="H2899" s="24"/>
      <c r="I2899" s="26" t="s">
        <v>854</v>
      </c>
      <c r="J2899" s="26" t="s">
        <v>1016</v>
      </c>
      <c r="K2899" s="34" t="s">
        <v>3565</v>
      </c>
    </row>
    <row r="2900" spans="1:11" ht="15.75" thickBot="1" x14ac:dyDescent="0.3">
      <c r="A2900" s="32" t="s">
        <v>851</v>
      </c>
      <c r="B2900" s="24" t="s">
        <v>325</v>
      </c>
      <c r="C2900" s="26" t="s">
        <v>1016</v>
      </c>
      <c r="D2900" s="26">
        <v>6</v>
      </c>
      <c r="E2900" s="17" t="s">
        <v>3570</v>
      </c>
      <c r="F2900" s="24">
        <v>911</v>
      </c>
      <c r="G2900" s="24"/>
      <c r="H2900" s="24"/>
      <c r="I2900" s="26" t="s">
        <v>854</v>
      </c>
      <c r="J2900" s="26" t="s">
        <v>1016</v>
      </c>
      <c r="K2900" s="34" t="s">
        <v>3565</v>
      </c>
    </row>
    <row r="2901" spans="1:11" ht="15.75" thickBot="1" x14ac:dyDescent="0.3">
      <c r="A2901" s="32" t="s">
        <v>851</v>
      </c>
      <c r="B2901" s="24" t="s">
        <v>325</v>
      </c>
      <c r="C2901" s="26" t="s">
        <v>1016</v>
      </c>
      <c r="D2901" s="26">
        <v>6</v>
      </c>
      <c r="E2901" s="17" t="s">
        <v>3571</v>
      </c>
      <c r="F2901" s="24">
        <v>4939</v>
      </c>
      <c r="G2901" s="24"/>
      <c r="H2901" s="24"/>
      <c r="I2901" s="26" t="s">
        <v>854</v>
      </c>
      <c r="J2901" s="26" t="s">
        <v>1016</v>
      </c>
      <c r="K2901" s="34" t="s">
        <v>3565</v>
      </c>
    </row>
    <row r="2902" spans="1:11" ht="15.75" thickBot="1" x14ac:dyDescent="0.3">
      <c r="A2902" s="32" t="s">
        <v>851</v>
      </c>
      <c r="B2902" s="24" t="s">
        <v>325</v>
      </c>
      <c r="C2902" s="26" t="s">
        <v>1016</v>
      </c>
      <c r="D2902" s="26">
        <v>6</v>
      </c>
      <c r="E2902" s="17" t="s">
        <v>1463</v>
      </c>
      <c r="F2902" s="24">
        <v>803</v>
      </c>
      <c r="G2902" s="24"/>
      <c r="H2902" s="24"/>
      <c r="I2902" s="26" t="s">
        <v>854</v>
      </c>
      <c r="J2902" s="26" t="s">
        <v>1016</v>
      </c>
      <c r="K2902" s="34" t="s">
        <v>3565</v>
      </c>
    </row>
    <row r="2903" spans="1:11" ht="15.75" thickBot="1" x14ac:dyDescent="0.3">
      <c r="A2903" s="32" t="s">
        <v>851</v>
      </c>
      <c r="B2903" s="24" t="s">
        <v>325</v>
      </c>
      <c r="C2903" s="26" t="s">
        <v>1016</v>
      </c>
      <c r="D2903" s="26">
        <v>6</v>
      </c>
      <c r="E2903" s="17" t="s">
        <v>3572</v>
      </c>
      <c r="F2903" s="24">
        <v>826</v>
      </c>
      <c r="G2903" s="24"/>
      <c r="H2903" s="24"/>
      <c r="I2903" s="26" t="s">
        <v>854</v>
      </c>
      <c r="J2903" s="26" t="s">
        <v>1016</v>
      </c>
      <c r="K2903" s="34" t="s">
        <v>3565</v>
      </c>
    </row>
    <row r="2904" spans="1:11" ht="15.75" thickBot="1" x14ac:dyDescent="0.3">
      <c r="A2904" s="32" t="s">
        <v>851</v>
      </c>
      <c r="B2904" s="24" t="s">
        <v>325</v>
      </c>
      <c r="C2904" s="26" t="s">
        <v>1016</v>
      </c>
      <c r="D2904" s="26">
        <v>6</v>
      </c>
      <c r="E2904" s="17" t="s">
        <v>3573</v>
      </c>
      <c r="F2904" s="24">
        <v>730</v>
      </c>
      <c r="G2904" s="24"/>
      <c r="H2904" s="24"/>
      <c r="I2904" s="26" t="s">
        <v>854</v>
      </c>
      <c r="J2904" s="26" t="s">
        <v>1016</v>
      </c>
      <c r="K2904" s="34" t="s">
        <v>3565</v>
      </c>
    </row>
    <row r="2905" spans="1:11" ht="15.75" thickBot="1" x14ac:dyDescent="0.3">
      <c r="A2905" s="32" t="s">
        <v>851</v>
      </c>
      <c r="B2905" s="24" t="s">
        <v>325</v>
      </c>
      <c r="C2905" s="26" t="s">
        <v>1016</v>
      </c>
      <c r="D2905" s="26">
        <v>6</v>
      </c>
      <c r="E2905" s="17" t="s">
        <v>3574</v>
      </c>
      <c r="F2905" s="24">
        <v>873</v>
      </c>
      <c r="G2905" s="24"/>
      <c r="H2905" s="24"/>
      <c r="I2905" s="26" t="s">
        <v>854</v>
      </c>
      <c r="J2905" s="26" t="s">
        <v>1016</v>
      </c>
      <c r="K2905" s="34" t="s">
        <v>3565</v>
      </c>
    </row>
    <row r="2906" spans="1:11" ht="15.75" thickBot="1" x14ac:dyDescent="0.3">
      <c r="A2906" s="32" t="s">
        <v>851</v>
      </c>
      <c r="B2906" s="24" t="s">
        <v>325</v>
      </c>
      <c r="C2906" s="26" t="s">
        <v>1016</v>
      </c>
      <c r="D2906" s="26">
        <v>6</v>
      </c>
      <c r="E2906" s="17" t="s">
        <v>3575</v>
      </c>
      <c r="F2906" s="24">
        <v>964</v>
      </c>
      <c r="G2906" s="24"/>
      <c r="H2906" s="24"/>
      <c r="I2906" s="26" t="s">
        <v>854</v>
      </c>
      <c r="J2906" s="26" t="s">
        <v>1016</v>
      </c>
      <c r="K2906" s="34" t="s">
        <v>3565</v>
      </c>
    </row>
    <row r="2907" spans="1:11" ht="15.75" thickBot="1" x14ac:dyDescent="0.3">
      <c r="A2907" s="32" t="s">
        <v>851</v>
      </c>
      <c r="B2907" s="24" t="s">
        <v>325</v>
      </c>
      <c r="C2907" s="26" t="s">
        <v>1016</v>
      </c>
      <c r="D2907" s="26">
        <v>6</v>
      </c>
      <c r="E2907" s="17" t="s">
        <v>2576</v>
      </c>
      <c r="F2907" s="24">
        <v>1029</v>
      </c>
      <c r="G2907" s="24"/>
      <c r="H2907" s="24"/>
      <c r="I2907" s="26" t="s">
        <v>854</v>
      </c>
      <c r="J2907" s="26" t="s">
        <v>1016</v>
      </c>
      <c r="K2907" s="34" t="s">
        <v>3565</v>
      </c>
    </row>
    <row r="2908" spans="1:11" ht="15.75" thickBot="1" x14ac:dyDescent="0.3">
      <c r="A2908" s="32" t="s">
        <v>851</v>
      </c>
      <c r="B2908" s="24" t="s">
        <v>325</v>
      </c>
      <c r="C2908" s="26" t="s">
        <v>1016</v>
      </c>
      <c r="D2908" s="26">
        <v>6</v>
      </c>
      <c r="E2908" s="17" t="s">
        <v>3576</v>
      </c>
      <c r="F2908" s="24">
        <v>981</v>
      </c>
      <c r="G2908" s="24"/>
      <c r="H2908" s="24"/>
      <c r="I2908" s="26" t="s">
        <v>854</v>
      </c>
      <c r="J2908" s="26" t="s">
        <v>1016</v>
      </c>
      <c r="K2908" s="34" t="s">
        <v>3565</v>
      </c>
    </row>
    <row r="2909" spans="1:11" ht="15.75" thickBot="1" x14ac:dyDescent="0.3">
      <c r="A2909" s="32" t="s">
        <v>851</v>
      </c>
      <c r="B2909" s="24" t="s">
        <v>325</v>
      </c>
      <c r="C2909" s="26" t="s">
        <v>1016</v>
      </c>
      <c r="D2909" s="26">
        <v>6</v>
      </c>
      <c r="E2909" s="17" t="s">
        <v>916</v>
      </c>
      <c r="F2909" s="24">
        <v>998</v>
      </c>
      <c r="G2909" s="24"/>
      <c r="H2909" s="24"/>
      <c r="I2909" s="26" t="s">
        <v>854</v>
      </c>
      <c r="J2909" s="26" t="s">
        <v>1016</v>
      </c>
      <c r="K2909" s="34" t="s">
        <v>3565</v>
      </c>
    </row>
    <row r="2910" spans="1:11" ht="15.75" thickBot="1" x14ac:dyDescent="0.3">
      <c r="A2910" s="32" t="s">
        <v>851</v>
      </c>
      <c r="B2910" s="24" t="s">
        <v>325</v>
      </c>
      <c r="C2910" s="26" t="s">
        <v>1016</v>
      </c>
      <c r="D2910" s="26">
        <v>6</v>
      </c>
      <c r="E2910" s="17" t="s">
        <v>3577</v>
      </c>
      <c r="F2910" s="24">
        <v>5690</v>
      </c>
      <c r="G2910" s="24"/>
      <c r="H2910" s="24"/>
      <c r="I2910" s="26" t="s">
        <v>854</v>
      </c>
      <c r="J2910" s="26" t="s">
        <v>1016</v>
      </c>
      <c r="K2910" s="34" t="s">
        <v>3565</v>
      </c>
    </row>
    <row r="2911" spans="1:11" ht="15.75" thickBot="1" x14ac:dyDescent="0.3">
      <c r="A2911" s="32" t="s">
        <v>851</v>
      </c>
      <c r="B2911" s="24" t="s">
        <v>325</v>
      </c>
      <c r="C2911" s="26" t="s">
        <v>1016</v>
      </c>
      <c r="D2911" s="26">
        <v>6</v>
      </c>
      <c r="E2911" s="17" t="s">
        <v>3578</v>
      </c>
      <c r="F2911" s="24">
        <v>827</v>
      </c>
      <c r="G2911" s="24"/>
      <c r="H2911" s="24"/>
      <c r="I2911" s="26" t="s">
        <v>854</v>
      </c>
      <c r="J2911" s="26" t="s">
        <v>1016</v>
      </c>
      <c r="K2911" s="34" t="s">
        <v>3565</v>
      </c>
    </row>
    <row r="2912" spans="1:11" ht="15.75" thickBot="1" x14ac:dyDescent="0.3">
      <c r="A2912" s="32" t="s">
        <v>851</v>
      </c>
      <c r="B2912" s="24" t="s">
        <v>325</v>
      </c>
      <c r="C2912" s="26" t="s">
        <v>1016</v>
      </c>
      <c r="D2912" s="26">
        <v>7</v>
      </c>
      <c r="E2912" s="17" t="s">
        <v>3579</v>
      </c>
      <c r="F2912" s="24">
        <v>724</v>
      </c>
      <c r="G2912" s="24"/>
      <c r="H2912" s="24"/>
      <c r="I2912" s="26" t="s">
        <v>854</v>
      </c>
      <c r="J2912" s="26" t="s">
        <v>1016</v>
      </c>
      <c r="K2912" s="34" t="s">
        <v>3580</v>
      </c>
    </row>
    <row r="2913" spans="1:11" ht="15.75" thickBot="1" x14ac:dyDescent="0.3">
      <c r="A2913" s="32" t="s">
        <v>851</v>
      </c>
      <c r="B2913" s="24" t="s">
        <v>325</v>
      </c>
      <c r="C2913" s="26" t="s">
        <v>1016</v>
      </c>
      <c r="D2913" s="26">
        <v>7</v>
      </c>
      <c r="E2913" s="17" t="s">
        <v>3581</v>
      </c>
      <c r="F2913" s="24">
        <v>758</v>
      </c>
      <c r="G2913" s="24"/>
      <c r="H2913" s="24"/>
      <c r="I2913" s="26" t="s">
        <v>854</v>
      </c>
      <c r="J2913" s="26" t="s">
        <v>1016</v>
      </c>
      <c r="K2913" s="34" t="s">
        <v>3580</v>
      </c>
    </row>
    <row r="2914" spans="1:11" ht="15.75" thickBot="1" x14ac:dyDescent="0.3">
      <c r="A2914" s="32" t="s">
        <v>851</v>
      </c>
      <c r="B2914" s="24" t="s">
        <v>325</v>
      </c>
      <c r="C2914" s="26" t="s">
        <v>1016</v>
      </c>
      <c r="D2914" s="26">
        <v>7</v>
      </c>
      <c r="E2914" s="17" t="s">
        <v>1689</v>
      </c>
      <c r="F2914" s="24">
        <v>1073</v>
      </c>
      <c r="G2914" s="24"/>
      <c r="H2914" s="24"/>
      <c r="I2914" s="26" t="s">
        <v>854</v>
      </c>
      <c r="J2914" s="26" t="s">
        <v>1016</v>
      </c>
      <c r="K2914" s="34" t="s">
        <v>3580</v>
      </c>
    </row>
    <row r="2915" spans="1:11" ht="15.75" thickBot="1" x14ac:dyDescent="0.3">
      <c r="A2915" s="32" t="s">
        <v>851</v>
      </c>
      <c r="B2915" s="24" t="s">
        <v>325</v>
      </c>
      <c r="C2915" s="26" t="s">
        <v>1016</v>
      </c>
      <c r="D2915" s="26">
        <v>7</v>
      </c>
      <c r="E2915" s="17" t="s">
        <v>2068</v>
      </c>
      <c r="F2915" s="24">
        <v>811</v>
      </c>
      <c r="G2915" s="24"/>
      <c r="H2915" s="24"/>
      <c r="I2915" s="26" t="s">
        <v>854</v>
      </c>
      <c r="J2915" s="26" t="s">
        <v>1016</v>
      </c>
      <c r="K2915" s="34" t="s">
        <v>3580</v>
      </c>
    </row>
    <row r="2916" spans="1:11" ht="15.75" thickBot="1" x14ac:dyDescent="0.3">
      <c r="A2916" s="32" t="s">
        <v>851</v>
      </c>
      <c r="B2916" s="24" t="s">
        <v>325</v>
      </c>
      <c r="C2916" s="26" t="s">
        <v>1016</v>
      </c>
      <c r="D2916" s="26">
        <v>7</v>
      </c>
      <c r="E2916" s="17" t="s">
        <v>2333</v>
      </c>
      <c r="F2916" s="24">
        <v>849</v>
      </c>
      <c r="G2916" s="24"/>
      <c r="H2916" s="24"/>
      <c r="I2916" s="26" t="s">
        <v>854</v>
      </c>
      <c r="J2916" s="26" t="s">
        <v>1016</v>
      </c>
      <c r="K2916" s="34" t="s">
        <v>3580</v>
      </c>
    </row>
    <row r="2917" spans="1:11" ht="15.75" thickBot="1" x14ac:dyDescent="0.3">
      <c r="A2917" s="32" t="s">
        <v>851</v>
      </c>
      <c r="B2917" s="24" t="s">
        <v>325</v>
      </c>
      <c r="C2917" s="26" t="s">
        <v>1016</v>
      </c>
      <c r="D2917" s="26">
        <v>7</v>
      </c>
      <c r="E2917" s="17" t="s">
        <v>3582</v>
      </c>
      <c r="F2917" s="24">
        <v>879</v>
      </c>
      <c r="G2917" s="24"/>
      <c r="H2917" s="24"/>
      <c r="I2917" s="26" t="s">
        <v>854</v>
      </c>
      <c r="J2917" s="26" t="s">
        <v>1016</v>
      </c>
      <c r="K2917" s="34" t="s">
        <v>3580</v>
      </c>
    </row>
    <row r="2918" spans="1:11" ht="15.75" thickBot="1" x14ac:dyDescent="0.3">
      <c r="A2918" s="32" t="s">
        <v>851</v>
      </c>
      <c r="B2918" s="24" t="s">
        <v>325</v>
      </c>
      <c r="C2918" s="26" t="s">
        <v>1016</v>
      </c>
      <c r="D2918" s="26">
        <v>7</v>
      </c>
      <c r="E2918" s="17" t="s">
        <v>3583</v>
      </c>
      <c r="F2918" s="24">
        <v>776</v>
      </c>
      <c r="G2918" s="24"/>
      <c r="H2918" s="24"/>
      <c r="I2918" s="26" t="s">
        <v>854</v>
      </c>
      <c r="J2918" s="26" t="s">
        <v>1016</v>
      </c>
      <c r="K2918" s="34" t="s">
        <v>3515</v>
      </c>
    </row>
    <row r="2919" spans="1:11" ht="15.75" thickBot="1" x14ac:dyDescent="0.3">
      <c r="A2919" s="32" t="s">
        <v>851</v>
      </c>
      <c r="B2919" s="24" t="s">
        <v>325</v>
      </c>
      <c r="C2919" s="26" t="s">
        <v>1016</v>
      </c>
      <c r="D2919" s="26">
        <v>7</v>
      </c>
      <c r="E2919" s="17" t="s">
        <v>3584</v>
      </c>
      <c r="F2919" s="24">
        <v>886</v>
      </c>
      <c r="G2919" s="24"/>
      <c r="H2919" s="24"/>
      <c r="I2919" s="26" t="s">
        <v>854</v>
      </c>
      <c r="J2919" s="26" t="s">
        <v>1016</v>
      </c>
      <c r="K2919" s="34" t="s">
        <v>3580</v>
      </c>
    </row>
    <row r="2920" spans="1:11" ht="15.75" thickBot="1" x14ac:dyDescent="0.3">
      <c r="A2920" s="32" t="s">
        <v>851</v>
      </c>
      <c r="B2920" s="24" t="s">
        <v>325</v>
      </c>
      <c r="C2920" s="26" t="s">
        <v>1016</v>
      </c>
      <c r="D2920" s="26">
        <v>7</v>
      </c>
      <c r="E2920" s="17" t="s">
        <v>3585</v>
      </c>
      <c r="F2920" s="24">
        <v>727</v>
      </c>
      <c r="G2920" s="24"/>
      <c r="H2920" s="24"/>
      <c r="I2920" s="26" t="s">
        <v>854</v>
      </c>
      <c r="J2920" s="26" t="s">
        <v>1016</v>
      </c>
      <c r="K2920" s="34" t="s">
        <v>3580</v>
      </c>
    </row>
    <row r="2921" spans="1:11" ht="15.75" thickBot="1" x14ac:dyDescent="0.3">
      <c r="A2921" s="32" t="s">
        <v>851</v>
      </c>
      <c r="B2921" s="24" t="s">
        <v>325</v>
      </c>
      <c r="C2921" s="26" t="s">
        <v>1016</v>
      </c>
      <c r="D2921" s="26">
        <v>7</v>
      </c>
      <c r="E2921" s="17" t="s">
        <v>2366</v>
      </c>
      <c r="F2921" s="24">
        <v>1079</v>
      </c>
      <c r="G2921" s="24"/>
      <c r="H2921" s="24"/>
      <c r="I2921" s="26" t="s">
        <v>854</v>
      </c>
      <c r="J2921" s="26" t="s">
        <v>1016</v>
      </c>
      <c r="K2921" s="34" t="s">
        <v>1018</v>
      </c>
    </row>
    <row r="2922" spans="1:11" ht="15.75" thickBot="1" x14ac:dyDescent="0.3">
      <c r="A2922" s="32" t="s">
        <v>851</v>
      </c>
      <c r="B2922" s="24" t="s">
        <v>325</v>
      </c>
      <c r="C2922" s="26" t="s">
        <v>1016</v>
      </c>
      <c r="D2922" s="26">
        <v>7</v>
      </c>
      <c r="E2922" s="17" t="s">
        <v>3586</v>
      </c>
      <c r="F2922" s="24">
        <v>903</v>
      </c>
      <c r="G2922" s="24"/>
      <c r="H2922" s="24"/>
      <c r="I2922" s="26" t="s">
        <v>854</v>
      </c>
      <c r="J2922" s="26" t="s">
        <v>1016</v>
      </c>
      <c r="K2922" s="34" t="s">
        <v>3515</v>
      </c>
    </row>
    <row r="2923" spans="1:11" ht="15.75" thickBot="1" x14ac:dyDescent="0.3">
      <c r="A2923" s="32" t="s">
        <v>851</v>
      </c>
      <c r="B2923" s="24" t="s">
        <v>325</v>
      </c>
      <c r="C2923" s="26" t="s">
        <v>1016</v>
      </c>
      <c r="D2923" s="26">
        <v>7</v>
      </c>
      <c r="E2923" s="17" t="s">
        <v>1647</v>
      </c>
      <c r="F2923" s="24">
        <v>910</v>
      </c>
      <c r="G2923" s="24"/>
      <c r="H2923" s="24"/>
      <c r="I2923" s="26" t="s">
        <v>854</v>
      </c>
      <c r="J2923" s="26" t="s">
        <v>1016</v>
      </c>
      <c r="K2923" s="34" t="s">
        <v>3580</v>
      </c>
    </row>
    <row r="2924" spans="1:11" ht="15.75" thickBot="1" x14ac:dyDescent="0.3">
      <c r="A2924" s="32" t="s">
        <v>851</v>
      </c>
      <c r="B2924" s="24" t="s">
        <v>325</v>
      </c>
      <c r="C2924" s="26" t="s">
        <v>1016</v>
      </c>
      <c r="D2924" s="26">
        <v>7</v>
      </c>
      <c r="E2924" s="17" t="s">
        <v>3587</v>
      </c>
      <c r="F2924" s="24">
        <v>914</v>
      </c>
      <c r="G2924" s="24"/>
      <c r="H2924" s="24"/>
      <c r="I2924" s="26" t="s">
        <v>854</v>
      </c>
      <c r="J2924" s="26" t="s">
        <v>1016</v>
      </c>
      <c r="K2924" s="34" t="s">
        <v>3580</v>
      </c>
    </row>
    <row r="2925" spans="1:11" ht="15.75" thickBot="1" x14ac:dyDescent="0.3">
      <c r="A2925" s="32" t="s">
        <v>851</v>
      </c>
      <c r="B2925" s="24" t="s">
        <v>325</v>
      </c>
      <c r="C2925" s="26" t="s">
        <v>1016</v>
      </c>
      <c r="D2925" s="26">
        <v>7</v>
      </c>
      <c r="E2925" s="17" t="s">
        <v>1866</v>
      </c>
      <c r="F2925" s="24">
        <v>743</v>
      </c>
      <c r="G2925" s="24"/>
      <c r="H2925" s="24"/>
      <c r="I2925" s="26" t="s">
        <v>854</v>
      </c>
      <c r="J2925" s="26" t="s">
        <v>1016</v>
      </c>
      <c r="K2925" s="34" t="s">
        <v>1018</v>
      </c>
    </row>
    <row r="2926" spans="1:11" ht="15.75" thickBot="1" x14ac:dyDescent="0.3">
      <c r="A2926" s="32" t="s">
        <v>851</v>
      </c>
      <c r="B2926" s="24" t="s">
        <v>325</v>
      </c>
      <c r="C2926" s="26" t="s">
        <v>1016</v>
      </c>
      <c r="D2926" s="26">
        <v>7</v>
      </c>
      <c r="E2926" s="17" t="s">
        <v>3007</v>
      </c>
      <c r="F2926" s="24">
        <v>782</v>
      </c>
      <c r="G2926" s="24"/>
      <c r="H2926" s="24"/>
      <c r="I2926" s="26" t="s">
        <v>854</v>
      </c>
      <c r="J2926" s="26" t="s">
        <v>1016</v>
      </c>
      <c r="K2926" s="34" t="s">
        <v>3580</v>
      </c>
    </row>
    <row r="2927" spans="1:11" ht="15.75" thickBot="1" x14ac:dyDescent="0.3">
      <c r="A2927" s="32" t="s">
        <v>851</v>
      </c>
      <c r="B2927" s="24" t="s">
        <v>325</v>
      </c>
      <c r="C2927" s="26" t="s">
        <v>1016</v>
      </c>
      <c r="D2927" s="26">
        <v>7</v>
      </c>
      <c r="E2927" s="17" t="s">
        <v>2338</v>
      </c>
      <c r="F2927" s="24">
        <v>945</v>
      </c>
      <c r="G2927" s="24"/>
      <c r="H2927" s="24"/>
      <c r="I2927" s="26" t="s">
        <v>854</v>
      </c>
      <c r="J2927" s="26" t="s">
        <v>1016</v>
      </c>
      <c r="K2927" s="34" t="s">
        <v>3580</v>
      </c>
    </row>
    <row r="2928" spans="1:11" ht="15.75" thickBot="1" x14ac:dyDescent="0.3">
      <c r="A2928" s="32" t="s">
        <v>851</v>
      </c>
      <c r="B2928" s="24" t="s">
        <v>325</v>
      </c>
      <c r="C2928" s="26" t="s">
        <v>1016</v>
      </c>
      <c r="D2928" s="26">
        <v>7</v>
      </c>
      <c r="E2928" s="17" t="s">
        <v>2841</v>
      </c>
      <c r="F2928" s="24">
        <v>962</v>
      </c>
      <c r="G2928" s="24"/>
      <c r="H2928" s="24"/>
      <c r="I2928" s="26" t="s">
        <v>854</v>
      </c>
      <c r="J2928" s="26" t="s">
        <v>1016</v>
      </c>
      <c r="K2928" s="34" t="s">
        <v>1018</v>
      </c>
    </row>
    <row r="2929" spans="1:11" ht="15.75" thickBot="1" x14ac:dyDescent="0.3">
      <c r="A2929" s="32" t="s">
        <v>851</v>
      </c>
      <c r="B2929" s="24" t="s">
        <v>325</v>
      </c>
      <c r="C2929" s="26" t="s">
        <v>1016</v>
      </c>
      <c r="D2929" s="26">
        <v>7</v>
      </c>
      <c r="E2929" s="17" t="s">
        <v>3588</v>
      </c>
      <c r="F2929" s="24">
        <v>967</v>
      </c>
      <c r="G2929" s="24"/>
      <c r="H2929" s="24"/>
      <c r="I2929" s="26" t="s">
        <v>854</v>
      </c>
      <c r="J2929" s="26" t="s">
        <v>1016</v>
      </c>
      <c r="K2929" s="34" t="s">
        <v>3580</v>
      </c>
    </row>
    <row r="2930" spans="1:11" ht="15.75" thickBot="1" x14ac:dyDescent="0.3">
      <c r="A2930" s="32" t="s">
        <v>851</v>
      </c>
      <c r="B2930" s="24" t="s">
        <v>325</v>
      </c>
      <c r="C2930" s="26" t="s">
        <v>1016</v>
      </c>
      <c r="D2930" s="26">
        <v>7</v>
      </c>
      <c r="E2930" s="17" t="s">
        <v>3589</v>
      </c>
      <c r="F2930" s="24">
        <v>961</v>
      </c>
      <c r="G2930" s="24"/>
      <c r="H2930" s="24"/>
      <c r="I2930" s="26" t="s">
        <v>854</v>
      </c>
      <c r="J2930" s="26" t="s">
        <v>1016</v>
      </c>
      <c r="K2930" s="34" t="s">
        <v>3515</v>
      </c>
    </row>
    <row r="2931" spans="1:11" ht="15.75" thickBot="1" x14ac:dyDescent="0.3">
      <c r="A2931" s="32" t="s">
        <v>851</v>
      </c>
      <c r="B2931" s="24" t="s">
        <v>325</v>
      </c>
      <c r="C2931" s="26" t="s">
        <v>1016</v>
      </c>
      <c r="D2931" s="26">
        <v>7</v>
      </c>
      <c r="E2931" s="17" t="s">
        <v>1871</v>
      </c>
      <c r="F2931" s="24">
        <v>980</v>
      </c>
      <c r="G2931" s="24"/>
      <c r="H2931" s="24"/>
      <c r="I2931" s="26" t="s">
        <v>854</v>
      </c>
      <c r="J2931" s="26" t="s">
        <v>1016</v>
      </c>
      <c r="K2931" s="34" t="s">
        <v>3580</v>
      </c>
    </row>
    <row r="2932" spans="1:11" ht="15.75" thickBot="1" x14ac:dyDescent="0.3">
      <c r="A2932" s="32" t="s">
        <v>851</v>
      </c>
      <c r="B2932" s="24" t="s">
        <v>325</v>
      </c>
      <c r="C2932" s="26" t="s">
        <v>1016</v>
      </c>
      <c r="D2932" s="26">
        <v>7</v>
      </c>
      <c r="E2932" s="17" t="s">
        <v>3590</v>
      </c>
      <c r="F2932" s="24">
        <v>1009</v>
      </c>
      <c r="G2932" s="24"/>
      <c r="H2932" s="24"/>
      <c r="I2932" s="26" t="s">
        <v>854</v>
      </c>
      <c r="J2932" s="26" t="s">
        <v>1016</v>
      </c>
      <c r="K2932" s="34" t="s">
        <v>3580</v>
      </c>
    </row>
    <row r="2933" spans="1:11" ht="15.75" thickBot="1" x14ac:dyDescent="0.3">
      <c r="A2933" s="32" t="s">
        <v>851</v>
      </c>
      <c r="B2933" s="24" t="s">
        <v>325</v>
      </c>
      <c r="C2933" s="26" t="s">
        <v>1016</v>
      </c>
      <c r="D2933" s="26">
        <v>7</v>
      </c>
      <c r="E2933" s="17" t="s">
        <v>3590</v>
      </c>
      <c r="F2933" s="24">
        <v>4420</v>
      </c>
      <c r="G2933" s="24"/>
      <c r="H2933" s="24"/>
      <c r="I2933" s="26" t="s">
        <v>854</v>
      </c>
      <c r="J2933" s="26" t="s">
        <v>1016</v>
      </c>
      <c r="K2933" s="34" t="s">
        <v>3580</v>
      </c>
    </row>
    <row r="2934" spans="1:11" ht="15.75" thickBot="1" x14ac:dyDescent="0.3">
      <c r="A2934" s="32" t="s">
        <v>851</v>
      </c>
      <c r="B2934" s="24" t="s">
        <v>325</v>
      </c>
      <c r="C2934" s="26" t="s">
        <v>1016</v>
      </c>
      <c r="D2934" s="26">
        <v>7</v>
      </c>
      <c r="E2934" s="17" t="s">
        <v>3591</v>
      </c>
      <c r="F2934" s="24">
        <v>1017</v>
      </c>
      <c r="G2934" s="24"/>
      <c r="H2934" s="24"/>
      <c r="I2934" s="26" t="s">
        <v>854</v>
      </c>
      <c r="J2934" s="26" t="s">
        <v>1016</v>
      </c>
      <c r="K2934" s="34" t="s">
        <v>3580</v>
      </c>
    </row>
    <row r="2935" spans="1:11" ht="15.75" thickBot="1" x14ac:dyDescent="0.3">
      <c r="A2935" s="32" t="s">
        <v>851</v>
      </c>
      <c r="B2935" s="24" t="s">
        <v>325</v>
      </c>
      <c r="C2935" s="26" t="s">
        <v>1016</v>
      </c>
      <c r="D2935" s="26">
        <v>7</v>
      </c>
      <c r="E2935" s="17" t="s">
        <v>1449</v>
      </c>
      <c r="F2935" s="24">
        <v>1021</v>
      </c>
      <c r="G2935" s="24"/>
      <c r="H2935" s="24"/>
      <c r="I2935" s="26" t="s">
        <v>854</v>
      </c>
      <c r="J2935" s="26" t="s">
        <v>1016</v>
      </c>
      <c r="K2935" s="34" t="s">
        <v>3580</v>
      </c>
    </row>
    <row r="2936" spans="1:11" ht="15.75" thickBot="1" x14ac:dyDescent="0.3">
      <c r="A2936" s="32" t="s">
        <v>851</v>
      </c>
      <c r="B2936" s="24" t="s">
        <v>325</v>
      </c>
      <c r="C2936" s="26" t="s">
        <v>1016</v>
      </c>
      <c r="D2936" s="26">
        <v>8</v>
      </c>
      <c r="E2936" s="17" t="s">
        <v>3592</v>
      </c>
      <c r="F2936" s="24">
        <v>952</v>
      </c>
      <c r="G2936" s="24"/>
      <c r="H2936" s="24"/>
      <c r="I2936" s="26" t="s">
        <v>854</v>
      </c>
      <c r="J2936" s="26" t="s">
        <v>1016</v>
      </c>
      <c r="K2936" s="34" t="s">
        <v>3593</v>
      </c>
    </row>
    <row r="2937" spans="1:11" ht="15.75" thickBot="1" x14ac:dyDescent="0.3">
      <c r="A2937" s="32" t="s">
        <v>851</v>
      </c>
      <c r="B2937" s="24" t="s">
        <v>325</v>
      </c>
      <c r="C2937" s="26" t="s">
        <v>1016</v>
      </c>
      <c r="D2937" s="26">
        <v>8</v>
      </c>
      <c r="E2937" s="17" t="s">
        <v>1812</v>
      </c>
      <c r="F2937" s="24">
        <v>771</v>
      </c>
      <c r="G2937" s="24"/>
      <c r="H2937" s="24"/>
      <c r="I2937" s="26" t="s">
        <v>854</v>
      </c>
      <c r="J2937" s="26" t="s">
        <v>1016</v>
      </c>
      <c r="K2937" s="34" t="s">
        <v>3593</v>
      </c>
    </row>
    <row r="2938" spans="1:11" ht="15.75" thickBot="1" x14ac:dyDescent="0.3">
      <c r="A2938" s="32" t="s">
        <v>851</v>
      </c>
      <c r="B2938" s="24" t="s">
        <v>325</v>
      </c>
      <c r="C2938" s="26" t="s">
        <v>1016</v>
      </c>
      <c r="D2938" s="26">
        <v>8</v>
      </c>
      <c r="E2938" s="17" t="s">
        <v>922</v>
      </c>
      <c r="F2938" s="24">
        <v>1069</v>
      </c>
      <c r="G2938" s="24"/>
      <c r="H2938" s="24"/>
      <c r="I2938" s="26" t="s">
        <v>854</v>
      </c>
      <c r="J2938" s="26" t="s">
        <v>1016</v>
      </c>
      <c r="K2938" s="34" t="s">
        <v>3593</v>
      </c>
    </row>
    <row r="2939" spans="1:11" ht="15.75" thickBot="1" x14ac:dyDescent="0.3">
      <c r="A2939" s="32" t="s">
        <v>851</v>
      </c>
      <c r="B2939" s="24" t="s">
        <v>325</v>
      </c>
      <c r="C2939" s="26" t="s">
        <v>1016</v>
      </c>
      <c r="D2939" s="26">
        <v>8</v>
      </c>
      <c r="E2939" s="17" t="s">
        <v>1912</v>
      </c>
      <c r="F2939" s="24">
        <v>786</v>
      </c>
      <c r="G2939" s="24"/>
      <c r="H2939" s="24"/>
      <c r="I2939" s="26" t="s">
        <v>854</v>
      </c>
      <c r="J2939" s="26" t="s">
        <v>1016</v>
      </c>
      <c r="K2939" s="34" t="s">
        <v>1018</v>
      </c>
    </row>
    <row r="2940" spans="1:11" ht="15.75" thickBot="1" x14ac:dyDescent="0.3">
      <c r="A2940" s="32" t="s">
        <v>851</v>
      </c>
      <c r="B2940" s="24" t="s">
        <v>325</v>
      </c>
      <c r="C2940" s="26" t="s">
        <v>1016</v>
      </c>
      <c r="D2940" s="26">
        <v>8</v>
      </c>
      <c r="E2940" s="17" t="s">
        <v>1635</v>
      </c>
      <c r="F2940" s="24">
        <v>829</v>
      </c>
      <c r="G2940" s="24"/>
      <c r="H2940" s="24"/>
      <c r="I2940" s="26" t="s">
        <v>854</v>
      </c>
      <c r="J2940" s="26" t="s">
        <v>1016</v>
      </c>
      <c r="K2940" s="34" t="s">
        <v>3593</v>
      </c>
    </row>
    <row r="2941" spans="1:11" ht="15.75" thickBot="1" x14ac:dyDescent="0.3">
      <c r="A2941" s="32" t="s">
        <v>851</v>
      </c>
      <c r="B2941" s="24" t="s">
        <v>325</v>
      </c>
      <c r="C2941" s="26" t="s">
        <v>1016</v>
      </c>
      <c r="D2941" s="26">
        <v>8</v>
      </c>
      <c r="E2941" s="17" t="s">
        <v>3594</v>
      </c>
      <c r="F2941" s="24">
        <v>834</v>
      </c>
      <c r="G2941" s="24"/>
      <c r="H2941" s="24"/>
      <c r="I2941" s="26" t="s">
        <v>854</v>
      </c>
      <c r="J2941" s="26" t="s">
        <v>1016</v>
      </c>
      <c r="K2941" s="34" t="s">
        <v>3593</v>
      </c>
    </row>
    <row r="2942" spans="1:11" ht="15.75" thickBot="1" x14ac:dyDescent="0.3">
      <c r="A2942" s="32" t="s">
        <v>851</v>
      </c>
      <c r="B2942" s="24" t="s">
        <v>325</v>
      </c>
      <c r="C2942" s="26" t="s">
        <v>1016</v>
      </c>
      <c r="D2942" s="26">
        <v>8</v>
      </c>
      <c r="E2942" s="17" t="s">
        <v>934</v>
      </c>
      <c r="F2942" s="24">
        <v>735</v>
      </c>
      <c r="G2942" s="24"/>
      <c r="H2942" s="24"/>
      <c r="I2942" s="26" t="s">
        <v>854</v>
      </c>
      <c r="J2942" s="26" t="s">
        <v>1016</v>
      </c>
      <c r="K2942" s="34" t="s">
        <v>3593</v>
      </c>
    </row>
    <row r="2943" spans="1:11" ht="15.75" thickBot="1" x14ac:dyDescent="0.3">
      <c r="A2943" s="32" t="s">
        <v>851</v>
      </c>
      <c r="B2943" s="24" t="s">
        <v>325</v>
      </c>
      <c r="C2943" s="26" t="s">
        <v>1016</v>
      </c>
      <c r="D2943" s="26">
        <v>8</v>
      </c>
      <c r="E2943" s="17" t="s">
        <v>3154</v>
      </c>
      <c r="F2943" s="24">
        <v>1026</v>
      </c>
      <c r="G2943" s="24"/>
      <c r="H2943" s="24"/>
      <c r="I2943" s="26" t="s">
        <v>854</v>
      </c>
      <c r="J2943" s="26" t="s">
        <v>1016</v>
      </c>
      <c r="K2943" s="34" t="s">
        <v>3593</v>
      </c>
    </row>
    <row r="2944" spans="1:11" ht="15.75" thickBot="1" x14ac:dyDescent="0.3">
      <c r="A2944" s="32" t="s">
        <v>851</v>
      </c>
      <c r="B2944" s="24" t="s">
        <v>325</v>
      </c>
      <c r="C2944" s="26" t="s">
        <v>1016</v>
      </c>
      <c r="D2944" s="26">
        <v>8</v>
      </c>
      <c r="E2944" s="17" t="s">
        <v>3595</v>
      </c>
      <c r="F2944" s="24">
        <v>856</v>
      </c>
      <c r="G2944" s="24"/>
      <c r="H2944" s="24"/>
      <c r="I2944" s="26" t="s">
        <v>854</v>
      </c>
      <c r="J2944" s="26" t="s">
        <v>1016</v>
      </c>
      <c r="K2944" s="34" t="s">
        <v>3593</v>
      </c>
    </row>
    <row r="2945" spans="1:11" ht="15.75" thickBot="1" x14ac:dyDescent="0.3">
      <c r="A2945" s="32" t="s">
        <v>851</v>
      </c>
      <c r="B2945" s="24" t="s">
        <v>325</v>
      </c>
      <c r="C2945" s="26" t="s">
        <v>1016</v>
      </c>
      <c r="D2945" s="26">
        <v>8</v>
      </c>
      <c r="E2945" s="17" t="s">
        <v>2239</v>
      </c>
      <c r="F2945" s="24">
        <v>881</v>
      </c>
      <c r="G2945" s="24"/>
      <c r="H2945" s="24"/>
      <c r="I2945" s="26" t="s">
        <v>854</v>
      </c>
      <c r="J2945" s="26" t="s">
        <v>1016</v>
      </c>
      <c r="K2945" s="34" t="s">
        <v>3593</v>
      </c>
    </row>
    <row r="2946" spans="1:11" ht="15.75" thickBot="1" x14ac:dyDescent="0.3">
      <c r="A2946" s="32" t="s">
        <v>851</v>
      </c>
      <c r="B2946" s="24" t="s">
        <v>325</v>
      </c>
      <c r="C2946" s="26" t="s">
        <v>1016</v>
      </c>
      <c r="D2946" s="26">
        <v>8</v>
      </c>
      <c r="E2946" s="17" t="s">
        <v>969</v>
      </c>
      <c r="F2946" s="24">
        <v>1047</v>
      </c>
      <c r="G2946" s="24"/>
      <c r="H2946" s="24"/>
      <c r="I2946" s="26" t="s">
        <v>854</v>
      </c>
      <c r="J2946" s="26" t="s">
        <v>1016</v>
      </c>
      <c r="K2946" s="34" t="s">
        <v>3593</v>
      </c>
    </row>
    <row r="2947" spans="1:11" ht="15.75" thickBot="1" x14ac:dyDescent="0.3">
      <c r="A2947" s="32" t="s">
        <v>851</v>
      </c>
      <c r="B2947" s="24" t="s">
        <v>325</v>
      </c>
      <c r="C2947" s="26" t="s">
        <v>1016</v>
      </c>
      <c r="D2947" s="26">
        <v>8</v>
      </c>
      <c r="E2947" s="17" t="s">
        <v>1444</v>
      </c>
      <c r="F2947" s="24">
        <v>890</v>
      </c>
      <c r="G2947" s="24"/>
      <c r="H2947" s="24"/>
      <c r="I2947" s="26" t="s">
        <v>854</v>
      </c>
      <c r="J2947" s="26" t="s">
        <v>1016</v>
      </c>
      <c r="K2947" s="34" t="s">
        <v>3593</v>
      </c>
    </row>
    <row r="2948" spans="1:11" ht="15.75" thickBot="1" x14ac:dyDescent="0.3">
      <c r="A2948" s="32" t="s">
        <v>851</v>
      </c>
      <c r="B2948" s="24" t="s">
        <v>325</v>
      </c>
      <c r="C2948" s="26" t="s">
        <v>1016</v>
      </c>
      <c r="D2948" s="26">
        <v>8</v>
      </c>
      <c r="E2948" s="17" t="s">
        <v>3449</v>
      </c>
      <c r="F2948" s="24">
        <v>1049</v>
      </c>
      <c r="G2948" s="24"/>
      <c r="H2948" s="24"/>
      <c r="I2948" s="26" t="s">
        <v>854</v>
      </c>
      <c r="J2948" s="26" t="s">
        <v>1016</v>
      </c>
      <c r="K2948" s="34" t="s">
        <v>1018</v>
      </c>
    </row>
    <row r="2949" spans="1:11" ht="15.75" thickBot="1" x14ac:dyDescent="0.3">
      <c r="A2949" s="32" t="s">
        <v>851</v>
      </c>
      <c r="B2949" s="24" t="s">
        <v>325</v>
      </c>
      <c r="C2949" s="26" t="s">
        <v>1016</v>
      </c>
      <c r="D2949" s="26">
        <v>8</v>
      </c>
      <c r="E2949" s="17" t="s">
        <v>1739</v>
      </c>
      <c r="F2949" s="24">
        <v>926</v>
      </c>
      <c r="G2949" s="24"/>
      <c r="H2949" s="24"/>
      <c r="I2949" s="26" t="s">
        <v>854</v>
      </c>
      <c r="J2949" s="26" t="s">
        <v>1016</v>
      </c>
      <c r="K2949" s="34" t="s">
        <v>3593</v>
      </c>
    </row>
    <row r="2950" spans="1:11" ht="15.75" thickBot="1" x14ac:dyDescent="0.3">
      <c r="A2950" s="32" t="s">
        <v>851</v>
      </c>
      <c r="B2950" s="24" t="s">
        <v>325</v>
      </c>
      <c r="C2950" s="26" t="s">
        <v>1016</v>
      </c>
      <c r="D2950" s="26">
        <v>8</v>
      </c>
      <c r="E2950" s="17" t="s">
        <v>3596</v>
      </c>
      <c r="F2950" s="24">
        <v>956</v>
      </c>
      <c r="G2950" s="24"/>
      <c r="H2950" s="24"/>
      <c r="I2950" s="26" t="s">
        <v>854</v>
      </c>
      <c r="J2950" s="26" t="s">
        <v>1016</v>
      </c>
      <c r="K2950" s="34" t="s">
        <v>1018</v>
      </c>
    </row>
    <row r="2951" spans="1:11" ht="15.75" thickBot="1" x14ac:dyDescent="0.3">
      <c r="A2951" s="32" t="s">
        <v>851</v>
      </c>
      <c r="B2951" s="24" t="s">
        <v>325</v>
      </c>
      <c r="C2951" s="26" t="s">
        <v>1016</v>
      </c>
      <c r="D2951" s="26">
        <v>8</v>
      </c>
      <c r="E2951" s="17" t="s">
        <v>3597</v>
      </c>
      <c r="F2951" s="24">
        <v>951</v>
      </c>
      <c r="G2951" s="24"/>
      <c r="H2951" s="24"/>
      <c r="I2951" s="26" t="s">
        <v>854</v>
      </c>
      <c r="J2951" s="26" t="s">
        <v>1016</v>
      </c>
      <c r="K2951" s="34" t="s">
        <v>1018</v>
      </c>
    </row>
    <row r="2952" spans="1:11" ht="15.75" thickBot="1" x14ac:dyDescent="0.3">
      <c r="A2952" s="32" t="s">
        <v>851</v>
      </c>
      <c r="B2952" s="24" t="s">
        <v>325</v>
      </c>
      <c r="C2952" s="26" t="s">
        <v>1016</v>
      </c>
      <c r="D2952" s="26">
        <v>8</v>
      </c>
      <c r="E2952" s="17" t="s">
        <v>2414</v>
      </c>
      <c r="F2952" s="24">
        <v>965</v>
      </c>
      <c r="G2952" s="24"/>
      <c r="H2952" s="24"/>
      <c r="I2952" s="26" t="s">
        <v>854</v>
      </c>
      <c r="J2952" s="26" t="s">
        <v>1016</v>
      </c>
      <c r="K2952" s="34" t="s">
        <v>1018</v>
      </c>
    </row>
    <row r="2953" spans="1:11" ht="15.75" thickBot="1" x14ac:dyDescent="0.3">
      <c r="A2953" s="32" t="s">
        <v>851</v>
      </c>
      <c r="B2953" s="24" t="s">
        <v>325</v>
      </c>
      <c r="C2953" s="26" t="s">
        <v>1016</v>
      </c>
      <c r="D2953" s="26">
        <v>8</v>
      </c>
      <c r="E2953" s="17" t="s">
        <v>2057</v>
      </c>
      <c r="F2953" s="24">
        <v>975</v>
      </c>
      <c r="G2953" s="24"/>
      <c r="H2953" s="24"/>
      <c r="I2953" s="26" t="s">
        <v>854</v>
      </c>
      <c r="J2953" s="26" t="s">
        <v>1016</v>
      </c>
      <c r="K2953" s="34" t="s">
        <v>3593</v>
      </c>
    </row>
    <row r="2954" spans="1:11" ht="15.75" thickBot="1" x14ac:dyDescent="0.3">
      <c r="A2954" s="32" t="s">
        <v>851</v>
      </c>
      <c r="B2954" s="24" t="s">
        <v>325</v>
      </c>
      <c r="C2954" s="26" t="s">
        <v>1016</v>
      </c>
      <c r="D2954" s="26">
        <v>8</v>
      </c>
      <c r="E2954" s="17" t="s">
        <v>2138</v>
      </c>
      <c r="F2954" s="24">
        <v>976</v>
      </c>
      <c r="G2954" s="24"/>
      <c r="H2954" s="24"/>
      <c r="I2954" s="26" t="s">
        <v>854</v>
      </c>
      <c r="J2954" s="26" t="s">
        <v>1016</v>
      </c>
      <c r="K2954" s="34" t="s">
        <v>3593</v>
      </c>
    </row>
    <row r="2955" spans="1:11" ht="15.75" thickBot="1" x14ac:dyDescent="0.3">
      <c r="A2955" s="32" t="s">
        <v>851</v>
      </c>
      <c r="B2955" s="24" t="s">
        <v>325</v>
      </c>
      <c r="C2955" s="26" t="s">
        <v>1016</v>
      </c>
      <c r="D2955" s="26">
        <v>8</v>
      </c>
      <c r="E2955" s="17" t="s">
        <v>1092</v>
      </c>
      <c r="F2955" s="24">
        <v>977</v>
      </c>
      <c r="G2955" s="24"/>
      <c r="H2955" s="24"/>
      <c r="I2955" s="26" t="s">
        <v>854</v>
      </c>
      <c r="J2955" s="26" t="s">
        <v>1016</v>
      </c>
      <c r="K2955" s="34" t="s">
        <v>3593</v>
      </c>
    </row>
    <row r="2956" spans="1:11" ht="15.75" thickBot="1" x14ac:dyDescent="0.3">
      <c r="A2956" s="32" t="s">
        <v>851</v>
      </c>
      <c r="B2956" s="24" t="s">
        <v>325</v>
      </c>
      <c r="C2956" s="26" t="s">
        <v>1016</v>
      </c>
      <c r="D2956" s="26">
        <v>8</v>
      </c>
      <c r="E2956" s="17" t="s">
        <v>3598</v>
      </c>
      <c r="F2956" s="24">
        <v>1071</v>
      </c>
      <c r="G2956" s="24"/>
      <c r="H2956" s="24"/>
      <c r="I2956" s="26" t="s">
        <v>854</v>
      </c>
      <c r="J2956" s="26" t="s">
        <v>1016</v>
      </c>
      <c r="K2956" s="34" t="s">
        <v>1018</v>
      </c>
    </row>
    <row r="2957" spans="1:11" ht="15.75" thickBot="1" x14ac:dyDescent="0.3">
      <c r="A2957" s="32" t="s">
        <v>851</v>
      </c>
      <c r="B2957" s="24" t="s">
        <v>325</v>
      </c>
      <c r="C2957" s="26" t="s">
        <v>1016</v>
      </c>
      <c r="D2957" s="26">
        <v>8</v>
      </c>
      <c r="E2957" s="17" t="s">
        <v>1545</v>
      </c>
      <c r="F2957" s="24">
        <v>893</v>
      </c>
      <c r="G2957" s="24"/>
      <c r="H2957" s="24"/>
      <c r="I2957" s="26" t="s">
        <v>854</v>
      </c>
      <c r="J2957" s="26" t="s">
        <v>1016</v>
      </c>
      <c r="K2957" s="34" t="s">
        <v>3593</v>
      </c>
    </row>
    <row r="2958" spans="1:11" ht="15.75" thickBot="1" x14ac:dyDescent="0.3">
      <c r="A2958" s="32" t="s">
        <v>851</v>
      </c>
      <c r="B2958" s="24" t="s">
        <v>325</v>
      </c>
      <c r="C2958" s="26" t="s">
        <v>1016</v>
      </c>
      <c r="D2958" s="26">
        <v>8</v>
      </c>
      <c r="E2958" s="17" t="s">
        <v>3599</v>
      </c>
      <c r="F2958" s="24">
        <v>997</v>
      </c>
      <c r="G2958" s="24"/>
      <c r="H2958" s="24"/>
      <c r="I2958" s="26" t="s">
        <v>854</v>
      </c>
      <c r="J2958" s="26" t="s">
        <v>1016</v>
      </c>
      <c r="K2958" s="34" t="s">
        <v>1018</v>
      </c>
    </row>
    <row r="2959" spans="1:11" ht="15.75" thickBot="1" x14ac:dyDescent="0.3">
      <c r="A2959" s="32" t="s">
        <v>851</v>
      </c>
      <c r="B2959" s="24" t="s">
        <v>325</v>
      </c>
      <c r="C2959" s="26" t="s">
        <v>1016</v>
      </c>
      <c r="D2959" s="26">
        <v>8</v>
      </c>
      <c r="E2959" s="17" t="s">
        <v>3600</v>
      </c>
      <c r="F2959" s="24">
        <v>1015</v>
      </c>
      <c r="G2959" s="24"/>
      <c r="H2959" s="24"/>
      <c r="I2959" s="26" t="s">
        <v>854</v>
      </c>
      <c r="J2959" s="26" t="s">
        <v>1016</v>
      </c>
      <c r="K2959" s="34" t="s">
        <v>3593</v>
      </c>
    </row>
    <row r="2960" spans="1:11" ht="15.75" thickBot="1" x14ac:dyDescent="0.3">
      <c r="A2960" s="32" t="s">
        <v>851</v>
      </c>
      <c r="B2960" s="24" t="s">
        <v>325</v>
      </c>
      <c r="C2960" s="26" t="s">
        <v>1016</v>
      </c>
      <c r="D2960" s="26">
        <v>8</v>
      </c>
      <c r="E2960" s="17" t="s">
        <v>3290</v>
      </c>
      <c r="F2960" s="24">
        <v>1016</v>
      </c>
      <c r="G2960" s="24"/>
      <c r="H2960" s="24"/>
      <c r="I2960" s="26" t="s">
        <v>854</v>
      </c>
      <c r="J2960" s="26" t="s">
        <v>1016</v>
      </c>
      <c r="K2960" s="34" t="s">
        <v>3593</v>
      </c>
    </row>
    <row r="2961" spans="1:11" ht="15.75" thickBot="1" x14ac:dyDescent="0.3">
      <c r="A2961" s="32" t="s">
        <v>851</v>
      </c>
      <c r="B2961" s="24" t="s">
        <v>325</v>
      </c>
      <c r="C2961" s="26" t="s">
        <v>1016</v>
      </c>
      <c r="D2961" s="26">
        <v>8</v>
      </c>
      <c r="E2961" s="17" t="s">
        <v>983</v>
      </c>
      <c r="F2961" s="24">
        <v>795</v>
      </c>
      <c r="G2961" s="24"/>
      <c r="H2961" s="24"/>
      <c r="I2961" s="26" t="s">
        <v>854</v>
      </c>
      <c r="J2961" s="26" t="s">
        <v>1016</v>
      </c>
      <c r="K2961" s="34" t="s">
        <v>3593</v>
      </c>
    </row>
    <row r="2962" spans="1:11" ht="15.75" thickBot="1" x14ac:dyDescent="0.3">
      <c r="A2962" s="32" t="s">
        <v>851</v>
      </c>
      <c r="B2962" s="24" t="s">
        <v>325</v>
      </c>
      <c r="C2962" s="26" t="s">
        <v>1016</v>
      </c>
      <c r="D2962" s="26">
        <v>9</v>
      </c>
      <c r="E2962" s="17" t="s">
        <v>3601</v>
      </c>
      <c r="F2962" s="24">
        <v>744</v>
      </c>
      <c r="G2962" s="24"/>
      <c r="H2962" s="24"/>
      <c r="I2962" s="26" t="s">
        <v>854</v>
      </c>
      <c r="J2962" s="26" t="s">
        <v>1016</v>
      </c>
      <c r="K2962" s="34" t="s">
        <v>1221</v>
      </c>
    </row>
    <row r="2963" spans="1:11" ht="15.75" thickBot="1" x14ac:dyDescent="0.3">
      <c r="A2963" s="32" t="s">
        <v>851</v>
      </c>
      <c r="B2963" s="24" t="s">
        <v>325</v>
      </c>
      <c r="C2963" s="26" t="s">
        <v>1016</v>
      </c>
      <c r="D2963" s="26">
        <v>9</v>
      </c>
      <c r="E2963" s="17" t="s">
        <v>1610</v>
      </c>
      <c r="F2963" s="24">
        <v>825</v>
      </c>
      <c r="G2963" s="24"/>
      <c r="H2963" s="24"/>
      <c r="I2963" s="26" t="s">
        <v>854</v>
      </c>
      <c r="J2963" s="26" t="s">
        <v>1016</v>
      </c>
      <c r="K2963" s="34" t="s">
        <v>1221</v>
      </c>
    </row>
    <row r="2964" spans="1:11" ht="15.75" thickBot="1" x14ac:dyDescent="0.3">
      <c r="A2964" s="32" t="s">
        <v>851</v>
      </c>
      <c r="B2964" s="24" t="s">
        <v>325</v>
      </c>
      <c r="C2964" s="26" t="s">
        <v>1016</v>
      </c>
      <c r="D2964" s="26">
        <v>9</v>
      </c>
      <c r="E2964" s="17" t="s">
        <v>3602</v>
      </c>
      <c r="F2964" s="24">
        <v>1027</v>
      </c>
      <c r="G2964" s="24"/>
      <c r="H2964" s="24"/>
      <c r="I2964" s="26" t="s">
        <v>854</v>
      </c>
      <c r="J2964" s="26" t="s">
        <v>1016</v>
      </c>
      <c r="K2964" s="34" t="s">
        <v>1221</v>
      </c>
    </row>
    <row r="2965" spans="1:11" ht="15.75" thickBot="1" x14ac:dyDescent="0.3">
      <c r="A2965" s="32" t="s">
        <v>851</v>
      </c>
      <c r="B2965" s="24" t="s">
        <v>325</v>
      </c>
      <c r="C2965" s="26" t="s">
        <v>1016</v>
      </c>
      <c r="D2965" s="26">
        <v>9</v>
      </c>
      <c r="E2965" s="17" t="s">
        <v>2833</v>
      </c>
      <c r="F2965" s="24">
        <v>728</v>
      </c>
      <c r="G2965" s="24"/>
      <c r="H2965" s="24"/>
      <c r="I2965" s="26" t="s">
        <v>854</v>
      </c>
      <c r="J2965" s="26" t="s">
        <v>1016</v>
      </c>
      <c r="K2965" s="34" t="s">
        <v>1221</v>
      </c>
    </row>
    <row r="2966" spans="1:11" ht="15.75" thickBot="1" x14ac:dyDescent="0.3">
      <c r="A2966" s="32" t="s">
        <v>851</v>
      </c>
      <c r="B2966" s="24" t="s">
        <v>325</v>
      </c>
      <c r="C2966" s="26" t="s">
        <v>1016</v>
      </c>
      <c r="D2966" s="26">
        <v>9</v>
      </c>
      <c r="E2966" s="17" t="s">
        <v>1778</v>
      </c>
      <c r="F2966" s="24">
        <v>884</v>
      </c>
      <c r="G2966" s="24"/>
      <c r="H2966" s="24"/>
      <c r="I2966" s="26" t="s">
        <v>854</v>
      </c>
      <c r="J2966" s="26" t="s">
        <v>1016</v>
      </c>
      <c r="K2966" s="34" t="s">
        <v>1221</v>
      </c>
    </row>
    <row r="2967" spans="1:11" ht="15.75" thickBot="1" x14ac:dyDescent="0.3">
      <c r="A2967" s="32" t="s">
        <v>851</v>
      </c>
      <c r="B2967" s="24" t="s">
        <v>325</v>
      </c>
      <c r="C2967" s="26" t="s">
        <v>1016</v>
      </c>
      <c r="D2967" s="26">
        <v>9</v>
      </c>
      <c r="E2967" s="17" t="s">
        <v>2374</v>
      </c>
      <c r="F2967" s="24">
        <v>867</v>
      </c>
      <c r="G2967" s="24"/>
      <c r="H2967" s="24"/>
      <c r="I2967" s="26" t="s">
        <v>854</v>
      </c>
      <c r="J2967" s="26" t="s">
        <v>1016</v>
      </c>
      <c r="K2967" s="34" t="s">
        <v>1221</v>
      </c>
    </row>
    <row r="2968" spans="1:11" ht="15.75" thickBot="1" x14ac:dyDescent="0.3">
      <c r="A2968" s="32" t="s">
        <v>851</v>
      </c>
      <c r="B2968" s="24" t="s">
        <v>325</v>
      </c>
      <c r="C2968" s="26" t="s">
        <v>1016</v>
      </c>
      <c r="D2968" s="26">
        <v>9</v>
      </c>
      <c r="E2968" s="17" t="s">
        <v>3603</v>
      </c>
      <c r="F2968" s="24">
        <v>1068</v>
      </c>
      <c r="G2968" s="24"/>
      <c r="H2968" s="24"/>
      <c r="I2968" s="26" t="s">
        <v>854</v>
      </c>
      <c r="J2968" s="26" t="s">
        <v>1016</v>
      </c>
      <c r="K2968" s="34" t="s">
        <v>1221</v>
      </c>
    </row>
    <row r="2969" spans="1:11" ht="15.75" thickBot="1" x14ac:dyDescent="0.3">
      <c r="A2969" s="32" t="s">
        <v>851</v>
      </c>
      <c r="B2969" s="24" t="s">
        <v>325</v>
      </c>
      <c r="C2969" s="26" t="s">
        <v>1016</v>
      </c>
      <c r="D2969" s="26">
        <v>9</v>
      </c>
      <c r="E2969" s="17" t="s">
        <v>3604</v>
      </c>
      <c r="F2969" s="24">
        <v>729</v>
      </c>
      <c r="G2969" s="24"/>
      <c r="H2969" s="24"/>
      <c r="I2969" s="26" t="s">
        <v>854</v>
      </c>
      <c r="J2969" s="26" t="s">
        <v>1016</v>
      </c>
      <c r="K2969" s="34" t="s">
        <v>1221</v>
      </c>
    </row>
    <row r="2970" spans="1:11" ht="15.75" thickBot="1" x14ac:dyDescent="0.3">
      <c r="A2970" s="32" t="s">
        <v>851</v>
      </c>
      <c r="B2970" s="24" t="s">
        <v>325</v>
      </c>
      <c r="C2970" s="26" t="s">
        <v>1016</v>
      </c>
      <c r="D2970" s="26">
        <v>9</v>
      </c>
      <c r="E2970" s="17" t="s">
        <v>1733</v>
      </c>
      <c r="F2970" s="24">
        <v>882</v>
      </c>
      <c r="G2970" s="24"/>
      <c r="H2970" s="24"/>
      <c r="I2970" s="26" t="s">
        <v>854</v>
      </c>
      <c r="J2970" s="26" t="s">
        <v>1016</v>
      </c>
      <c r="K2970" s="34" t="s">
        <v>1221</v>
      </c>
    </row>
    <row r="2971" spans="1:11" ht="15.75" thickBot="1" x14ac:dyDescent="0.3">
      <c r="A2971" s="32" t="s">
        <v>851</v>
      </c>
      <c r="B2971" s="24" t="s">
        <v>325</v>
      </c>
      <c r="C2971" s="26" t="s">
        <v>1016</v>
      </c>
      <c r="D2971" s="26">
        <v>9</v>
      </c>
      <c r="E2971" s="17" t="s">
        <v>3605</v>
      </c>
      <c r="F2971" s="24">
        <v>885</v>
      </c>
      <c r="G2971" s="24"/>
      <c r="H2971" s="24"/>
      <c r="I2971" s="26" t="s">
        <v>854</v>
      </c>
      <c r="J2971" s="26" t="s">
        <v>1016</v>
      </c>
      <c r="K2971" s="34" t="s">
        <v>1221</v>
      </c>
    </row>
    <row r="2972" spans="1:11" ht="15.75" thickBot="1" x14ac:dyDescent="0.3">
      <c r="A2972" s="32" t="s">
        <v>851</v>
      </c>
      <c r="B2972" s="24" t="s">
        <v>325</v>
      </c>
      <c r="C2972" s="26" t="s">
        <v>1016</v>
      </c>
      <c r="D2972" s="26">
        <v>9</v>
      </c>
      <c r="E2972" s="17" t="s">
        <v>3606</v>
      </c>
      <c r="F2972" s="24">
        <v>778</v>
      </c>
      <c r="G2972" s="24"/>
      <c r="H2972" s="24"/>
      <c r="I2972" s="26" t="s">
        <v>854</v>
      </c>
      <c r="J2972" s="26" t="s">
        <v>1016</v>
      </c>
      <c r="K2972" s="34" t="s">
        <v>1221</v>
      </c>
    </row>
    <row r="2973" spans="1:11" ht="15.75" thickBot="1" x14ac:dyDescent="0.3">
      <c r="A2973" s="32" t="s">
        <v>851</v>
      </c>
      <c r="B2973" s="24" t="s">
        <v>325</v>
      </c>
      <c r="C2973" s="26" t="s">
        <v>1016</v>
      </c>
      <c r="D2973" s="26">
        <v>9</v>
      </c>
      <c r="E2973" s="17" t="s">
        <v>1658</v>
      </c>
      <c r="F2973" s="24">
        <v>968</v>
      </c>
      <c r="G2973" s="24"/>
      <c r="H2973" s="24"/>
      <c r="I2973" s="26" t="s">
        <v>854</v>
      </c>
      <c r="J2973" s="26" t="s">
        <v>1016</v>
      </c>
      <c r="K2973" s="34" t="s">
        <v>1221</v>
      </c>
    </row>
    <row r="2974" spans="1:11" ht="15.75" thickBot="1" x14ac:dyDescent="0.3">
      <c r="A2974" s="32" t="s">
        <v>851</v>
      </c>
      <c r="B2974" s="24" t="s">
        <v>325</v>
      </c>
      <c r="C2974" s="26" t="s">
        <v>1016</v>
      </c>
      <c r="D2974" s="26">
        <v>9</v>
      </c>
      <c r="E2974" s="17" t="s">
        <v>2492</v>
      </c>
      <c r="F2974" s="24">
        <v>982</v>
      </c>
      <c r="G2974" s="24"/>
      <c r="H2974" s="24"/>
      <c r="I2974" s="26" t="s">
        <v>854</v>
      </c>
      <c r="J2974" s="26" t="s">
        <v>1016</v>
      </c>
      <c r="K2974" s="34" t="s">
        <v>1221</v>
      </c>
    </row>
    <row r="2975" spans="1:11" ht="15.75" thickBot="1" x14ac:dyDescent="0.3">
      <c r="A2975" s="32" t="s">
        <v>851</v>
      </c>
      <c r="B2975" s="24" t="s">
        <v>325</v>
      </c>
      <c r="C2975" s="26" t="s">
        <v>1016</v>
      </c>
      <c r="D2975" s="26">
        <v>9</v>
      </c>
      <c r="E2975" s="17" t="s">
        <v>3607</v>
      </c>
      <c r="F2975" s="24">
        <v>1008</v>
      </c>
      <c r="G2975" s="24"/>
      <c r="H2975" s="24"/>
      <c r="I2975" s="26" t="s">
        <v>854</v>
      </c>
      <c r="J2975" s="26" t="s">
        <v>1016</v>
      </c>
      <c r="K2975" s="34" t="s">
        <v>1221</v>
      </c>
    </row>
    <row r="2976" spans="1:11" ht="15.75" thickBot="1" x14ac:dyDescent="0.3">
      <c r="A2976" s="32" t="s">
        <v>851</v>
      </c>
      <c r="B2976" s="24" t="s">
        <v>325</v>
      </c>
      <c r="C2976" s="26" t="s">
        <v>1016</v>
      </c>
      <c r="D2976" s="26">
        <v>9</v>
      </c>
      <c r="E2976" s="17" t="s">
        <v>3608</v>
      </c>
      <c r="F2976" s="24">
        <v>1039</v>
      </c>
      <c r="G2976" s="24"/>
      <c r="H2976" s="24"/>
      <c r="I2976" s="26" t="s">
        <v>854</v>
      </c>
      <c r="J2976" s="26" t="s">
        <v>1016</v>
      </c>
      <c r="K2976" s="34" t="s">
        <v>1221</v>
      </c>
    </row>
    <row r="2977" spans="1:11" ht="15.75" thickBot="1" x14ac:dyDescent="0.3">
      <c r="A2977" s="32" t="s">
        <v>851</v>
      </c>
      <c r="B2977" s="24" t="s">
        <v>325</v>
      </c>
      <c r="C2977" s="26" t="s">
        <v>1016</v>
      </c>
      <c r="D2977" s="26">
        <v>9</v>
      </c>
      <c r="E2977" s="17" t="s">
        <v>3609</v>
      </c>
      <c r="F2977" s="24">
        <v>927</v>
      </c>
      <c r="G2977" s="24"/>
      <c r="H2977" s="24"/>
      <c r="I2977" s="26" t="s">
        <v>854</v>
      </c>
      <c r="J2977" s="26" t="s">
        <v>1016</v>
      </c>
      <c r="K2977" s="34" t="s">
        <v>1221</v>
      </c>
    </row>
    <row r="2978" spans="1:11" ht="15.75" thickBot="1" x14ac:dyDescent="0.3">
      <c r="A2978" s="32" t="s">
        <v>851</v>
      </c>
      <c r="B2978" s="24" t="s">
        <v>325</v>
      </c>
      <c r="C2978" s="26" t="s">
        <v>1016</v>
      </c>
      <c r="D2978" s="26">
        <v>9</v>
      </c>
      <c r="E2978" s="17" t="s">
        <v>3610</v>
      </c>
      <c r="F2978" s="24">
        <v>924</v>
      </c>
      <c r="G2978" s="24"/>
      <c r="H2978" s="24"/>
      <c r="I2978" s="26" t="s">
        <v>854</v>
      </c>
      <c r="J2978" s="26" t="s">
        <v>1016</v>
      </c>
      <c r="K2978" s="34" t="s">
        <v>1221</v>
      </c>
    </row>
    <row r="2979" spans="1:11" ht="15.75" thickBot="1" x14ac:dyDescent="0.3">
      <c r="A2979" s="32" t="s">
        <v>851</v>
      </c>
      <c r="B2979" s="24" t="s">
        <v>325</v>
      </c>
      <c r="C2979" s="26" t="s">
        <v>1016</v>
      </c>
      <c r="D2979" s="26">
        <v>9</v>
      </c>
      <c r="E2979" s="17" t="s">
        <v>2023</v>
      </c>
      <c r="F2979" s="24">
        <v>1003</v>
      </c>
      <c r="G2979" s="24"/>
      <c r="H2979" s="24"/>
      <c r="I2979" s="26" t="s">
        <v>854</v>
      </c>
      <c r="J2979" s="26" t="s">
        <v>1016</v>
      </c>
      <c r="K2979" s="34" t="s">
        <v>1221</v>
      </c>
    </row>
    <row r="2980" spans="1:11" ht="15.75" thickBot="1" x14ac:dyDescent="0.3">
      <c r="A2980" s="32" t="s">
        <v>851</v>
      </c>
      <c r="B2980" s="24" t="s">
        <v>325</v>
      </c>
      <c r="C2980" s="26" t="s">
        <v>1016</v>
      </c>
      <c r="D2980" s="26">
        <v>9</v>
      </c>
      <c r="E2980" s="17" t="s">
        <v>1414</v>
      </c>
      <c r="F2980" s="24">
        <v>1072</v>
      </c>
      <c r="G2980" s="24"/>
      <c r="H2980" s="24"/>
      <c r="I2980" s="26" t="s">
        <v>854</v>
      </c>
      <c r="J2980" s="26" t="s">
        <v>1016</v>
      </c>
      <c r="K2980" s="34" t="s">
        <v>1221</v>
      </c>
    </row>
    <row r="2981" spans="1:11" ht="15.75" thickBot="1" x14ac:dyDescent="0.3">
      <c r="A2981" s="32" t="s">
        <v>851</v>
      </c>
      <c r="B2981" s="24" t="s">
        <v>325</v>
      </c>
      <c r="C2981" s="26" t="s">
        <v>1016</v>
      </c>
      <c r="D2981" s="26">
        <v>9</v>
      </c>
      <c r="E2981" s="17" t="s">
        <v>948</v>
      </c>
      <c r="F2981" s="24">
        <v>1037</v>
      </c>
      <c r="G2981" s="24"/>
      <c r="H2981" s="24"/>
      <c r="I2981" s="26" t="s">
        <v>854</v>
      </c>
      <c r="J2981" s="26" t="s">
        <v>1016</v>
      </c>
      <c r="K2981" s="34" t="s">
        <v>1221</v>
      </c>
    </row>
    <row r="2982" spans="1:11" ht="15.75" thickBot="1" x14ac:dyDescent="0.3">
      <c r="A2982" s="32" t="s">
        <v>851</v>
      </c>
      <c r="B2982" s="24" t="s">
        <v>325</v>
      </c>
      <c r="C2982" s="26" t="s">
        <v>1016</v>
      </c>
      <c r="D2982" s="26">
        <v>10</v>
      </c>
      <c r="E2982" s="17" t="s">
        <v>3611</v>
      </c>
      <c r="F2982" s="24">
        <v>836</v>
      </c>
      <c r="G2982" s="24"/>
      <c r="H2982" s="24"/>
      <c r="I2982" s="26" t="s">
        <v>854</v>
      </c>
      <c r="J2982" s="26" t="s">
        <v>1016</v>
      </c>
      <c r="K2982" s="34" t="s">
        <v>3479</v>
      </c>
    </row>
    <row r="2983" spans="1:11" ht="15.75" thickBot="1" x14ac:dyDescent="0.3">
      <c r="A2983" s="32" t="s">
        <v>851</v>
      </c>
      <c r="B2983" s="24" t="s">
        <v>325</v>
      </c>
      <c r="C2983" s="26" t="s">
        <v>1016</v>
      </c>
      <c r="D2983" s="26">
        <v>10</v>
      </c>
      <c r="E2983" s="17" t="s">
        <v>3612</v>
      </c>
      <c r="F2983" s="24">
        <v>4407</v>
      </c>
      <c r="G2983" s="24"/>
      <c r="H2983" s="24"/>
      <c r="I2983" s="26" t="s">
        <v>854</v>
      </c>
      <c r="J2983" s="26" t="s">
        <v>1016</v>
      </c>
      <c r="K2983" s="34" t="s">
        <v>3479</v>
      </c>
    </row>
    <row r="2984" spans="1:11" ht="15.75" thickBot="1" x14ac:dyDescent="0.3">
      <c r="A2984" s="32" t="s">
        <v>851</v>
      </c>
      <c r="B2984" s="24" t="s">
        <v>325</v>
      </c>
      <c r="C2984" s="26" t="s">
        <v>1016</v>
      </c>
      <c r="D2984" s="26">
        <v>10</v>
      </c>
      <c r="E2984" s="17" t="s">
        <v>1908</v>
      </c>
      <c r="F2984" s="24">
        <v>887</v>
      </c>
      <c r="G2984" s="24"/>
      <c r="H2984" s="24"/>
      <c r="I2984" s="26" t="s">
        <v>854</v>
      </c>
      <c r="J2984" s="26" t="s">
        <v>1016</v>
      </c>
      <c r="K2984" s="34" t="s">
        <v>3479</v>
      </c>
    </row>
    <row r="2985" spans="1:11" ht="15.75" thickBot="1" x14ac:dyDescent="0.3">
      <c r="A2985" s="32" t="s">
        <v>851</v>
      </c>
      <c r="B2985" s="24" t="s">
        <v>325</v>
      </c>
      <c r="C2985" s="26" t="s">
        <v>1016</v>
      </c>
      <c r="D2985" s="26">
        <v>10</v>
      </c>
      <c r="E2985" s="17" t="s">
        <v>3613</v>
      </c>
      <c r="F2985" s="24">
        <v>4942</v>
      </c>
      <c r="G2985" s="24"/>
      <c r="H2985" s="24"/>
      <c r="I2985" s="26" t="s">
        <v>854</v>
      </c>
      <c r="J2985" s="26" t="s">
        <v>1016</v>
      </c>
      <c r="K2985" s="34" t="s">
        <v>3479</v>
      </c>
    </row>
    <row r="2986" spans="1:11" ht="15.75" thickBot="1" x14ac:dyDescent="0.3">
      <c r="A2986" s="32" t="s">
        <v>851</v>
      </c>
      <c r="B2986" s="24" t="s">
        <v>325</v>
      </c>
      <c r="C2986" s="26" t="s">
        <v>1016</v>
      </c>
      <c r="D2986" s="26">
        <v>10</v>
      </c>
      <c r="E2986" s="17" t="s">
        <v>2032</v>
      </c>
      <c r="F2986" s="24">
        <v>841</v>
      </c>
      <c r="G2986" s="24"/>
      <c r="H2986" s="24"/>
      <c r="I2986" s="26" t="s">
        <v>854</v>
      </c>
      <c r="J2986" s="26" t="s">
        <v>1016</v>
      </c>
      <c r="K2986" s="34" t="s">
        <v>3479</v>
      </c>
    </row>
    <row r="2987" spans="1:11" ht="15.75" thickBot="1" x14ac:dyDescent="0.3">
      <c r="A2987" s="32" t="s">
        <v>851</v>
      </c>
      <c r="B2987" s="24" t="s">
        <v>325</v>
      </c>
      <c r="C2987" s="26" t="s">
        <v>1016</v>
      </c>
      <c r="D2987" s="26">
        <v>10</v>
      </c>
      <c r="E2987" s="17" t="s">
        <v>3614</v>
      </c>
      <c r="F2987" s="24">
        <v>761</v>
      </c>
      <c r="G2987" s="24"/>
      <c r="H2987" s="24"/>
      <c r="I2987" s="26" t="s">
        <v>854</v>
      </c>
      <c r="J2987" s="26" t="s">
        <v>1016</v>
      </c>
      <c r="K2987" s="34" t="s">
        <v>3479</v>
      </c>
    </row>
    <row r="2988" spans="1:11" ht="15.75" thickBot="1" x14ac:dyDescent="0.3">
      <c r="A2988" s="32" t="s">
        <v>851</v>
      </c>
      <c r="B2988" s="24" t="s">
        <v>325</v>
      </c>
      <c r="C2988" s="26" t="s">
        <v>1016</v>
      </c>
      <c r="D2988" s="26">
        <v>10</v>
      </c>
      <c r="E2988" s="17" t="s">
        <v>3015</v>
      </c>
      <c r="F2988" s="24">
        <v>862</v>
      </c>
      <c r="G2988" s="24"/>
      <c r="H2988" s="24"/>
      <c r="I2988" s="26" t="s">
        <v>854</v>
      </c>
      <c r="J2988" s="26" t="s">
        <v>1016</v>
      </c>
      <c r="K2988" s="34" t="s">
        <v>3479</v>
      </c>
    </row>
    <row r="2989" spans="1:11" ht="15.75" thickBot="1" x14ac:dyDescent="0.3">
      <c r="A2989" s="32" t="s">
        <v>851</v>
      </c>
      <c r="B2989" s="24" t="s">
        <v>325</v>
      </c>
      <c r="C2989" s="26" t="s">
        <v>1016</v>
      </c>
      <c r="D2989" s="26">
        <v>10</v>
      </c>
      <c r="E2989" s="17" t="s">
        <v>3615</v>
      </c>
      <c r="F2989" s="24">
        <v>863</v>
      </c>
      <c r="G2989" s="24"/>
      <c r="H2989" s="24"/>
      <c r="I2989" s="26" t="s">
        <v>854</v>
      </c>
      <c r="J2989" s="26" t="s">
        <v>1016</v>
      </c>
      <c r="K2989" s="34" t="s">
        <v>3479</v>
      </c>
    </row>
    <row r="2990" spans="1:11" ht="15.75" thickBot="1" x14ac:dyDescent="0.3">
      <c r="A2990" s="32" t="s">
        <v>851</v>
      </c>
      <c r="B2990" s="24" t="s">
        <v>325</v>
      </c>
      <c r="C2990" s="26" t="s">
        <v>1016</v>
      </c>
      <c r="D2990" s="26">
        <v>10</v>
      </c>
      <c r="E2990" s="17" t="s">
        <v>3616</v>
      </c>
      <c r="F2990" s="24">
        <v>1044</v>
      </c>
      <c r="G2990" s="24"/>
      <c r="H2990" s="24"/>
      <c r="I2990" s="26" t="s">
        <v>854</v>
      </c>
      <c r="J2990" s="26" t="s">
        <v>1016</v>
      </c>
      <c r="K2990" s="34" t="s">
        <v>3479</v>
      </c>
    </row>
    <row r="2991" spans="1:11" ht="15.75" thickBot="1" x14ac:dyDescent="0.3">
      <c r="A2991" s="32" t="s">
        <v>851</v>
      </c>
      <c r="B2991" s="24" t="s">
        <v>325</v>
      </c>
      <c r="C2991" s="26" t="s">
        <v>1016</v>
      </c>
      <c r="D2991" s="26">
        <v>10</v>
      </c>
      <c r="E2991" s="17" t="s">
        <v>3617</v>
      </c>
      <c r="F2991" s="24">
        <v>865</v>
      </c>
      <c r="G2991" s="24"/>
      <c r="H2991" s="24"/>
      <c r="I2991" s="26" t="s">
        <v>854</v>
      </c>
      <c r="J2991" s="26" t="s">
        <v>1016</v>
      </c>
      <c r="K2991" s="34" t="s">
        <v>3479</v>
      </c>
    </row>
    <row r="2992" spans="1:11" ht="15.75" thickBot="1" x14ac:dyDescent="0.3">
      <c r="A2992" s="32" t="s">
        <v>851</v>
      </c>
      <c r="B2992" s="24" t="s">
        <v>325</v>
      </c>
      <c r="C2992" s="26" t="s">
        <v>1016</v>
      </c>
      <c r="D2992" s="26">
        <v>10</v>
      </c>
      <c r="E2992" s="17" t="s">
        <v>3618</v>
      </c>
      <c r="F2992" s="24">
        <v>913</v>
      </c>
      <c r="G2992" s="24"/>
      <c r="H2992" s="24"/>
      <c r="I2992" s="26" t="s">
        <v>854</v>
      </c>
      <c r="J2992" s="26" t="s">
        <v>1016</v>
      </c>
      <c r="K2992" s="34" t="s">
        <v>3479</v>
      </c>
    </row>
    <row r="2993" spans="1:11" ht="15.75" thickBot="1" x14ac:dyDescent="0.3">
      <c r="A2993" s="32" t="s">
        <v>851</v>
      </c>
      <c r="B2993" s="24" t="s">
        <v>325</v>
      </c>
      <c r="C2993" s="26" t="s">
        <v>1016</v>
      </c>
      <c r="D2993" s="26">
        <v>10</v>
      </c>
      <c r="E2993" s="17" t="s">
        <v>2244</v>
      </c>
      <c r="F2993" s="24">
        <v>919</v>
      </c>
      <c r="G2993" s="24"/>
      <c r="H2993" s="24"/>
      <c r="I2993" s="26" t="s">
        <v>854</v>
      </c>
      <c r="J2993" s="26" t="s">
        <v>1016</v>
      </c>
      <c r="K2993" s="34" t="s">
        <v>3479</v>
      </c>
    </row>
    <row r="2994" spans="1:11" ht="15.75" thickBot="1" x14ac:dyDescent="0.3">
      <c r="A2994" s="32" t="s">
        <v>851</v>
      </c>
      <c r="B2994" s="24" t="s">
        <v>325</v>
      </c>
      <c r="C2994" s="26" t="s">
        <v>1016</v>
      </c>
      <c r="D2994" s="26">
        <v>10</v>
      </c>
      <c r="E2994" s="17" t="s">
        <v>2337</v>
      </c>
      <c r="F2994" s="24">
        <v>928</v>
      </c>
      <c r="G2994" s="24"/>
      <c r="H2994" s="24"/>
      <c r="I2994" s="26" t="s">
        <v>854</v>
      </c>
      <c r="J2994" s="26" t="s">
        <v>1016</v>
      </c>
      <c r="K2994" s="34" t="s">
        <v>3479</v>
      </c>
    </row>
    <row r="2995" spans="1:11" ht="15.75" thickBot="1" x14ac:dyDescent="0.3">
      <c r="A2995" s="32" t="s">
        <v>851</v>
      </c>
      <c r="B2995" s="24" t="s">
        <v>325</v>
      </c>
      <c r="C2995" s="26" t="s">
        <v>1016</v>
      </c>
      <c r="D2995" s="26">
        <v>10</v>
      </c>
      <c r="E2995" s="17" t="s">
        <v>3619</v>
      </c>
      <c r="F2995" s="24">
        <v>921</v>
      </c>
      <c r="G2995" s="24"/>
      <c r="H2995" s="24"/>
      <c r="I2995" s="26" t="s">
        <v>854</v>
      </c>
      <c r="J2995" s="26" t="s">
        <v>1016</v>
      </c>
      <c r="K2995" s="34" t="s">
        <v>3479</v>
      </c>
    </row>
    <row r="2996" spans="1:11" ht="15.75" thickBot="1" x14ac:dyDescent="0.3">
      <c r="A2996" s="32" t="s">
        <v>851</v>
      </c>
      <c r="B2996" s="24" t="s">
        <v>325</v>
      </c>
      <c r="C2996" s="26" t="s">
        <v>1016</v>
      </c>
      <c r="D2996" s="26">
        <v>10</v>
      </c>
      <c r="E2996" s="17" t="s">
        <v>3620</v>
      </c>
      <c r="F2996" s="24">
        <v>955</v>
      </c>
      <c r="G2996" s="24"/>
      <c r="H2996" s="24"/>
      <c r="I2996" s="26" t="s">
        <v>854</v>
      </c>
      <c r="J2996" s="26" t="s">
        <v>1016</v>
      </c>
      <c r="K2996" s="34" t="s">
        <v>3479</v>
      </c>
    </row>
    <row r="2997" spans="1:11" ht="15.75" thickBot="1" x14ac:dyDescent="0.3">
      <c r="A2997" s="32" t="s">
        <v>851</v>
      </c>
      <c r="B2997" s="24" t="s">
        <v>325</v>
      </c>
      <c r="C2997" s="26" t="s">
        <v>1016</v>
      </c>
      <c r="D2997" s="26">
        <v>10</v>
      </c>
      <c r="E2997" s="17" t="s">
        <v>2283</v>
      </c>
      <c r="F2997" s="24">
        <v>773</v>
      </c>
      <c r="G2997" s="24"/>
      <c r="H2997" s="24"/>
      <c r="I2997" s="26" t="s">
        <v>854</v>
      </c>
      <c r="J2997" s="26" t="s">
        <v>1016</v>
      </c>
      <c r="K2997" s="34" t="s">
        <v>3479</v>
      </c>
    </row>
    <row r="2998" spans="1:11" ht="15.75" thickBot="1" x14ac:dyDescent="0.3">
      <c r="A2998" s="32" t="s">
        <v>851</v>
      </c>
      <c r="B2998" s="24" t="s">
        <v>325</v>
      </c>
      <c r="C2998" s="26" t="s">
        <v>859</v>
      </c>
      <c r="D2998" s="26">
        <v>1</v>
      </c>
      <c r="E2998" s="17" t="s">
        <v>3621</v>
      </c>
      <c r="F2998" s="24">
        <v>2715</v>
      </c>
      <c r="G2998" s="24"/>
      <c r="H2998" s="24"/>
      <c r="I2998" s="26" t="s">
        <v>859</v>
      </c>
      <c r="J2998" s="26" t="s">
        <v>859</v>
      </c>
      <c r="K2998" s="34" t="s">
        <v>1297</v>
      </c>
    </row>
    <row r="2999" spans="1:11" ht="15.75" thickBot="1" x14ac:dyDescent="0.3">
      <c r="A2999" s="32" t="s">
        <v>851</v>
      </c>
      <c r="B2999" s="24" t="s">
        <v>325</v>
      </c>
      <c r="C2999" s="26" t="s">
        <v>859</v>
      </c>
      <c r="D2999" s="26">
        <v>1</v>
      </c>
      <c r="E2999" s="17" t="s">
        <v>3622</v>
      </c>
      <c r="F2999" s="24">
        <v>2744</v>
      </c>
      <c r="G2999" s="24"/>
      <c r="H2999" s="24"/>
      <c r="I2999" s="26" t="s">
        <v>859</v>
      </c>
      <c r="J2999" s="26" t="s">
        <v>859</v>
      </c>
      <c r="K2999" s="34" t="s">
        <v>1297</v>
      </c>
    </row>
    <row r="3000" spans="1:11" ht="15.75" thickBot="1" x14ac:dyDescent="0.3">
      <c r="A3000" s="32" t="s">
        <v>851</v>
      </c>
      <c r="B3000" s="24" t="s">
        <v>325</v>
      </c>
      <c r="C3000" s="26" t="s">
        <v>859</v>
      </c>
      <c r="D3000" s="26">
        <v>1</v>
      </c>
      <c r="E3000" s="17" t="s">
        <v>934</v>
      </c>
      <c r="F3000" s="24">
        <v>2816</v>
      </c>
      <c r="G3000" s="24"/>
      <c r="H3000" s="24"/>
      <c r="I3000" s="26" t="s">
        <v>859</v>
      </c>
      <c r="J3000" s="26" t="s">
        <v>859</v>
      </c>
      <c r="K3000" s="34" t="s">
        <v>1297</v>
      </c>
    </row>
    <row r="3001" spans="1:11" ht="15.75" thickBot="1" x14ac:dyDescent="0.3">
      <c r="A3001" s="32" t="s">
        <v>851</v>
      </c>
      <c r="B3001" s="24" t="s">
        <v>325</v>
      </c>
      <c r="C3001" s="26" t="s">
        <v>859</v>
      </c>
      <c r="D3001" s="26">
        <v>1</v>
      </c>
      <c r="E3001" s="17" t="s">
        <v>1531</v>
      </c>
      <c r="F3001" s="24">
        <v>4741</v>
      </c>
      <c r="G3001" s="24"/>
      <c r="H3001" s="24"/>
      <c r="I3001" s="26" t="s">
        <v>859</v>
      </c>
      <c r="J3001" s="26" t="s">
        <v>859</v>
      </c>
      <c r="K3001" s="34" t="s">
        <v>1295</v>
      </c>
    </row>
    <row r="3002" spans="1:11" ht="15.75" thickBot="1" x14ac:dyDescent="0.3">
      <c r="A3002" s="32" t="s">
        <v>851</v>
      </c>
      <c r="B3002" s="24" t="s">
        <v>325</v>
      </c>
      <c r="C3002" s="26" t="s">
        <v>859</v>
      </c>
      <c r="D3002" s="26">
        <v>1</v>
      </c>
      <c r="E3002" s="17" t="s">
        <v>1531</v>
      </c>
      <c r="F3002" s="24">
        <v>5010</v>
      </c>
      <c r="G3002" s="24"/>
      <c r="H3002" s="24"/>
      <c r="I3002" s="26" t="s">
        <v>859</v>
      </c>
      <c r="J3002" s="26" t="s">
        <v>859</v>
      </c>
      <c r="K3002" s="34" t="s">
        <v>1295</v>
      </c>
    </row>
    <row r="3003" spans="1:11" ht="15.75" thickBot="1" x14ac:dyDescent="0.3">
      <c r="A3003" s="32" t="s">
        <v>851</v>
      </c>
      <c r="B3003" s="24" t="s">
        <v>325</v>
      </c>
      <c r="C3003" s="26" t="s">
        <v>859</v>
      </c>
      <c r="D3003" s="26">
        <v>1</v>
      </c>
      <c r="E3003" s="17" t="s">
        <v>3623</v>
      </c>
      <c r="F3003" s="24">
        <v>5324</v>
      </c>
      <c r="G3003" s="24"/>
      <c r="H3003" s="24"/>
      <c r="I3003" s="26" t="s">
        <v>859</v>
      </c>
      <c r="J3003" s="26" t="s">
        <v>859</v>
      </c>
      <c r="K3003" s="34" t="s">
        <v>1295</v>
      </c>
    </row>
    <row r="3004" spans="1:11" ht="15.75" thickBot="1" x14ac:dyDescent="0.3">
      <c r="A3004" s="32" t="s">
        <v>851</v>
      </c>
      <c r="B3004" s="24" t="s">
        <v>325</v>
      </c>
      <c r="C3004" s="26" t="s">
        <v>859</v>
      </c>
      <c r="D3004" s="26">
        <v>1</v>
      </c>
      <c r="E3004" s="17" t="s">
        <v>3624</v>
      </c>
      <c r="F3004" s="24">
        <v>2723</v>
      </c>
      <c r="G3004" s="24"/>
      <c r="H3004" s="24"/>
      <c r="I3004" s="26" t="s">
        <v>859</v>
      </c>
      <c r="J3004" s="26" t="s">
        <v>859</v>
      </c>
      <c r="K3004" s="34" t="s">
        <v>1297</v>
      </c>
    </row>
    <row r="3005" spans="1:11" ht="15.75" thickBot="1" x14ac:dyDescent="0.3">
      <c r="A3005" s="32" t="s">
        <v>851</v>
      </c>
      <c r="B3005" s="24" t="s">
        <v>325</v>
      </c>
      <c r="C3005" s="26" t="s">
        <v>859</v>
      </c>
      <c r="D3005" s="26">
        <v>1</v>
      </c>
      <c r="E3005" s="17" t="s">
        <v>3625</v>
      </c>
      <c r="F3005" s="24">
        <v>2732</v>
      </c>
      <c r="G3005" s="24"/>
      <c r="H3005" s="24"/>
      <c r="I3005" s="26" t="s">
        <v>859</v>
      </c>
      <c r="J3005" s="26" t="s">
        <v>859</v>
      </c>
      <c r="K3005" s="34" t="s">
        <v>1297</v>
      </c>
    </row>
    <row r="3006" spans="1:11" ht="15.75" thickBot="1" x14ac:dyDescent="0.3">
      <c r="A3006" s="32" t="s">
        <v>851</v>
      </c>
      <c r="B3006" s="24" t="s">
        <v>325</v>
      </c>
      <c r="C3006" s="26" t="s">
        <v>859</v>
      </c>
      <c r="D3006" s="26">
        <v>1</v>
      </c>
      <c r="E3006" s="17" t="s">
        <v>3626</v>
      </c>
      <c r="F3006" s="24">
        <v>5011</v>
      </c>
      <c r="G3006" s="24"/>
      <c r="H3006" s="24"/>
      <c r="I3006" s="26" t="s">
        <v>859</v>
      </c>
      <c r="J3006" s="26" t="s">
        <v>859</v>
      </c>
      <c r="K3006" s="34" t="s">
        <v>1297</v>
      </c>
    </row>
    <row r="3007" spans="1:11" ht="15.75" thickBot="1" x14ac:dyDescent="0.3">
      <c r="A3007" s="32" t="s">
        <v>851</v>
      </c>
      <c r="B3007" s="24" t="s">
        <v>325</v>
      </c>
      <c r="C3007" s="26" t="s">
        <v>859</v>
      </c>
      <c r="D3007" s="26">
        <v>1</v>
      </c>
      <c r="E3007" s="17" t="s">
        <v>3627</v>
      </c>
      <c r="F3007" s="24">
        <v>2735</v>
      </c>
      <c r="G3007" s="24"/>
      <c r="H3007" s="24"/>
      <c r="I3007" s="26" t="s">
        <v>859</v>
      </c>
      <c r="J3007" s="26" t="s">
        <v>859</v>
      </c>
      <c r="K3007" s="34" t="s">
        <v>1297</v>
      </c>
    </row>
    <row r="3008" spans="1:11" ht="15.75" thickBot="1" x14ac:dyDescent="0.3">
      <c r="A3008" s="32" t="s">
        <v>851</v>
      </c>
      <c r="B3008" s="24" t="s">
        <v>325</v>
      </c>
      <c r="C3008" s="26" t="s">
        <v>859</v>
      </c>
      <c r="D3008" s="26">
        <v>1</v>
      </c>
      <c r="E3008" s="17" t="s">
        <v>3628</v>
      </c>
      <c r="F3008" s="24">
        <v>2699</v>
      </c>
      <c r="G3008" s="24"/>
      <c r="H3008" s="24"/>
      <c r="I3008" s="26" t="s">
        <v>859</v>
      </c>
      <c r="J3008" s="26" t="s">
        <v>859</v>
      </c>
      <c r="K3008" s="34" t="s">
        <v>1297</v>
      </c>
    </row>
    <row r="3009" spans="1:11" ht="15.75" thickBot="1" x14ac:dyDescent="0.3">
      <c r="A3009" s="32" t="s">
        <v>851</v>
      </c>
      <c r="B3009" s="24" t="s">
        <v>325</v>
      </c>
      <c r="C3009" s="26" t="s">
        <v>859</v>
      </c>
      <c r="D3009" s="26">
        <v>1</v>
      </c>
      <c r="E3009" s="17" t="s">
        <v>3628</v>
      </c>
      <c r="F3009" s="24">
        <v>4737</v>
      </c>
      <c r="G3009" s="24"/>
      <c r="H3009" s="24"/>
      <c r="I3009" s="26" t="s">
        <v>859</v>
      </c>
      <c r="J3009" s="26" t="s">
        <v>859</v>
      </c>
      <c r="K3009" s="34" t="s">
        <v>1297</v>
      </c>
    </row>
    <row r="3010" spans="1:11" ht="15.75" thickBot="1" x14ac:dyDescent="0.3">
      <c r="A3010" s="32" t="s">
        <v>851</v>
      </c>
      <c r="B3010" s="24" t="s">
        <v>325</v>
      </c>
      <c r="C3010" s="26" t="s">
        <v>859</v>
      </c>
      <c r="D3010" s="26">
        <v>1</v>
      </c>
      <c r="E3010" s="17" t="s">
        <v>945</v>
      </c>
      <c r="F3010" s="24">
        <v>2745</v>
      </c>
      <c r="G3010" s="24"/>
      <c r="H3010" s="24"/>
      <c r="I3010" s="26" t="s">
        <v>859</v>
      </c>
      <c r="J3010" s="26" t="s">
        <v>859</v>
      </c>
      <c r="K3010" s="34" t="s">
        <v>1297</v>
      </c>
    </row>
    <row r="3011" spans="1:11" ht="15.75" thickBot="1" x14ac:dyDescent="0.3">
      <c r="A3011" s="32" t="s">
        <v>851</v>
      </c>
      <c r="B3011" s="24" t="s">
        <v>325</v>
      </c>
      <c r="C3011" s="26" t="s">
        <v>859</v>
      </c>
      <c r="D3011" s="26">
        <v>1</v>
      </c>
      <c r="E3011" s="17" t="s">
        <v>1092</v>
      </c>
      <c r="F3011" s="24">
        <v>2870</v>
      </c>
      <c r="G3011" s="24"/>
      <c r="H3011" s="24"/>
      <c r="I3011" s="26" t="s">
        <v>859</v>
      </c>
      <c r="J3011" s="26" t="s">
        <v>859</v>
      </c>
      <c r="K3011" s="34" t="s">
        <v>1297</v>
      </c>
    </row>
    <row r="3012" spans="1:11" ht="15.75" thickBot="1" x14ac:dyDescent="0.3">
      <c r="A3012" s="32" t="s">
        <v>851</v>
      </c>
      <c r="B3012" s="24" t="s">
        <v>325</v>
      </c>
      <c r="C3012" s="26" t="s">
        <v>859</v>
      </c>
      <c r="D3012" s="26">
        <v>1</v>
      </c>
      <c r="E3012" s="17" t="s">
        <v>3629</v>
      </c>
      <c r="F3012" s="24">
        <v>2843</v>
      </c>
      <c r="G3012" s="24"/>
      <c r="H3012" s="24"/>
      <c r="I3012" s="26" t="s">
        <v>859</v>
      </c>
      <c r="J3012" s="26" t="s">
        <v>859</v>
      </c>
      <c r="K3012" s="34" t="s">
        <v>1297</v>
      </c>
    </row>
    <row r="3013" spans="1:11" ht="15.75" thickBot="1" x14ac:dyDescent="0.3">
      <c r="A3013" s="32" t="s">
        <v>851</v>
      </c>
      <c r="B3013" s="24" t="s">
        <v>325</v>
      </c>
      <c r="C3013" s="26" t="s">
        <v>859</v>
      </c>
      <c r="D3013" s="26">
        <v>1</v>
      </c>
      <c r="E3013" s="17" t="s">
        <v>1494</v>
      </c>
      <c r="F3013" s="24">
        <v>5558</v>
      </c>
      <c r="G3013" s="24"/>
      <c r="H3013" s="24"/>
      <c r="I3013" s="26" t="s">
        <v>859</v>
      </c>
      <c r="J3013" s="26" t="s">
        <v>859</v>
      </c>
      <c r="K3013" s="34" t="s">
        <v>1297</v>
      </c>
    </row>
    <row r="3014" spans="1:11" ht="15.75" thickBot="1" x14ac:dyDescent="0.3">
      <c r="A3014" s="32" t="s">
        <v>851</v>
      </c>
      <c r="B3014" s="24" t="s">
        <v>325</v>
      </c>
      <c r="C3014" s="26" t="s">
        <v>859</v>
      </c>
      <c r="D3014" s="26">
        <v>2</v>
      </c>
      <c r="E3014" s="17" t="s">
        <v>3630</v>
      </c>
      <c r="F3014" s="24">
        <v>2724</v>
      </c>
      <c r="G3014" s="24"/>
      <c r="H3014" s="24"/>
      <c r="I3014" s="26" t="s">
        <v>859</v>
      </c>
      <c r="J3014" s="26" t="s">
        <v>859</v>
      </c>
      <c r="K3014" s="34" t="s">
        <v>3631</v>
      </c>
    </row>
    <row r="3015" spans="1:11" ht="15.75" thickBot="1" x14ac:dyDescent="0.3">
      <c r="A3015" s="32" t="s">
        <v>851</v>
      </c>
      <c r="B3015" s="24" t="s">
        <v>325</v>
      </c>
      <c r="C3015" s="26" t="s">
        <v>859</v>
      </c>
      <c r="D3015" s="26">
        <v>2</v>
      </c>
      <c r="E3015" s="17" t="s">
        <v>3632</v>
      </c>
      <c r="F3015" s="24">
        <v>5009</v>
      </c>
      <c r="G3015" s="24"/>
      <c r="H3015" s="24"/>
      <c r="I3015" s="26" t="s">
        <v>859</v>
      </c>
      <c r="J3015" s="26" t="s">
        <v>859</v>
      </c>
      <c r="K3015" s="34" t="s">
        <v>3633</v>
      </c>
    </row>
    <row r="3016" spans="1:11" ht="15.75" thickBot="1" x14ac:dyDescent="0.3">
      <c r="A3016" s="32" t="s">
        <v>851</v>
      </c>
      <c r="B3016" s="24" t="s">
        <v>325</v>
      </c>
      <c r="C3016" s="26" t="s">
        <v>859</v>
      </c>
      <c r="D3016" s="26">
        <v>2</v>
      </c>
      <c r="E3016" s="17" t="s">
        <v>3634</v>
      </c>
      <c r="F3016" s="24">
        <v>2711</v>
      </c>
      <c r="G3016" s="24"/>
      <c r="H3016" s="24"/>
      <c r="I3016" s="26" t="s">
        <v>859</v>
      </c>
      <c r="J3016" s="26" t="s">
        <v>859</v>
      </c>
      <c r="K3016" s="34" t="s">
        <v>3631</v>
      </c>
    </row>
    <row r="3017" spans="1:11" ht="15.75" thickBot="1" x14ac:dyDescent="0.3">
      <c r="A3017" s="32" t="s">
        <v>851</v>
      </c>
      <c r="B3017" s="24" t="s">
        <v>325</v>
      </c>
      <c r="C3017" s="26" t="s">
        <v>859</v>
      </c>
      <c r="D3017" s="26">
        <v>2</v>
      </c>
      <c r="E3017" s="17" t="s">
        <v>3635</v>
      </c>
      <c r="F3017" s="24">
        <v>2712</v>
      </c>
      <c r="G3017" s="24"/>
      <c r="H3017" s="24"/>
      <c r="I3017" s="26" t="s">
        <v>859</v>
      </c>
      <c r="J3017" s="26" t="s">
        <v>859</v>
      </c>
      <c r="K3017" s="34" t="s">
        <v>3636</v>
      </c>
    </row>
    <row r="3018" spans="1:11" ht="15.75" thickBot="1" x14ac:dyDescent="0.3">
      <c r="A3018" s="32" t="s">
        <v>851</v>
      </c>
      <c r="B3018" s="24" t="s">
        <v>325</v>
      </c>
      <c r="C3018" s="26" t="s">
        <v>859</v>
      </c>
      <c r="D3018" s="26">
        <v>2</v>
      </c>
      <c r="E3018" s="17" t="s">
        <v>3637</v>
      </c>
      <c r="F3018" s="24">
        <v>2720</v>
      </c>
      <c r="G3018" s="24"/>
      <c r="H3018" s="24"/>
      <c r="I3018" s="26" t="s">
        <v>859</v>
      </c>
      <c r="J3018" s="26" t="s">
        <v>859</v>
      </c>
      <c r="K3018" s="34" t="s">
        <v>3633</v>
      </c>
    </row>
    <row r="3019" spans="1:11" ht="15.75" thickBot="1" x14ac:dyDescent="0.3">
      <c r="A3019" s="32" t="s">
        <v>851</v>
      </c>
      <c r="B3019" s="24" t="s">
        <v>325</v>
      </c>
      <c r="C3019" s="26" t="s">
        <v>859</v>
      </c>
      <c r="D3019" s="26">
        <v>2</v>
      </c>
      <c r="E3019" s="17" t="s">
        <v>3638</v>
      </c>
      <c r="F3019" s="24">
        <v>2759</v>
      </c>
      <c r="G3019" s="24"/>
      <c r="H3019" s="24"/>
      <c r="I3019" s="26" t="s">
        <v>859</v>
      </c>
      <c r="J3019" s="26" t="s">
        <v>859</v>
      </c>
      <c r="K3019" s="34" t="s">
        <v>3636</v>
      </c>
    </row>
    <row r="3020" spans="1:11" ht="15.75" thickBot="1" x14ac:dyDescent="0.3">
      <c r="A3020" s="32" t="s">
        <v>851</v>
      </c>
      <c r="B3020" s="24" t="s">
        <v>325</v>
      </c>
      <c r="C3020" s="26" t="s">
        <v>859</v>
      </c>
      <c r="D3020" s="26">
        <v>2</v>
      </c>
      <c r="E3020" s="17" t="s">
        <v>1850</v>
      </c>
      <c r="F3020" s="24">
        <v>2748</v>
      </c>
      <c r="G3020" s="24"/>
      <c r="H3020" s="24"/>
      <c r="I3020" s="26" t="s">
        <v>859</v>
      </c>
      <c r="J3020" s="26" t="s">
        <v>859</v>
      </c>
      <c r="K3020" s="34" t="s">
        <v>3633</v>
      </c>
    </row>
    <row r="3021" spans="1:11" ht="15.75" thickBot="1" x14ac:dyDescent="0.3">
      <c r="A3021" s="32" t="s">
        <v>851</v>
      </c>
      <c r="B3021" s="24" t="s">
        <v>325</v>
      </c>
      <c r="C3021" s="26" t="s">
        <v>859</v>
      </c>
      <c r="D3021" s="26">
        <v>2</v>
      </c>
      <c r="E3021" s="17" t="s">
        <v>3639</v>
      </c>
      <c r="F3021" s="24">
        <v>2791</v>
      </c>
      <c r="G3021" s="24"/>
      <c r="H3021" s="24"/>
      <c r="I3021" s="26" t="s">
        <v>859</v>
      </c>
      <c r="J3021" s="26" t="s">
        <v>859</v>
      </c>
      <c r="K3021" s="34" t="s">
        <v>3636</v>
      </c>
    </row>
    <row r="3022" spans="1:11" ht="15.75" thickBot="1" x14ac:dyDescent="0.3">
      <c r="A3022" s="32" t="s">
        <v>851</v>
      </c>
      <c r="B3022" s="24" t="s">
        <v>325</v>
      </c>
      <c r="C3022" s="26" t="s">
        <v>859</v>
      </c>
      <c r="D3022" s="26">
        <v>2</v>
      </c>
      <c r="E3022" s="17" t="s">
        <v>3640</v>
      </c>
      <c r="F3022" s="24">
        <v>5724</v>
      </c>
      <c r="G3022" s="24"/>
      <c r="H3022" s="24"/>
      <c r="I3022" s="26" t="s">
        <v>859</v>
      </c>
      <c r="J3022" s="26" t="s">
        <v>859</v>
      </c>
      <c r="K3022" s="34" t="s">
        <v>3636</v>
      </c>
    </row>
    <row r="3023" spans="1:11" ht="15.75" thickBot="1" x14ac:dyDescent="0.3">
      <c r="A3023" s="32" t="s">
        <v>851</v>
      </c>
      <c r="B3023" s="24" t="s">
        <v>325</v>
      </c>
      <c r="C3023" s="26" t="s">
        <v>859</v>
      </c>
      <c r="D3023" s="26">
        <v>2</v>
      </c>
      <c r="E3023" s="17" t="s">
        <v>3641</v>
      </c>
      <c r="F3023" s="24">
        <v>2844</v>
      </c>
      <c r="G3023" s="24"/>
      <c r="H3023" s="24"/>
      <c r="I3023" s="26" t="s">
        <v>859</v>
      </c>
      <c r="J3023" s="26" t="s">
        <v>859</v>
      </c>
      <c r="K3023" s="34" t="s">
        <v>3636</v>
      </c>
    </row>
    <row r="3024" spans="1:11" ht="15.75" thickBot="1" x14ac:dyDescent="0.3">
      <c r="A3024" s="32" t="s">
        <v>851</v>
      </c>
      <c r="B3024" s="24" t="s">
        <v>325</v>
      </c>
      <c r="C3024" s="26" t="s">
        <v>859</v>
      </c>
      <c r="D3024" s="26">
        <v>2</v>
      </c>
      <c r="E3024" s="17" t="s">
        <v>3642</v>
      </c>
      <c r="F3024" s="24">
        <v>2784</v>
      </c>
      <c r="G3024" s="24"/>
      <c r="H3024" s="24"/>
      <c r="I3024" s="26" t="s">
        <v>859</v>
      </c>
      <c r="J3024" s="26" t="s">
        <v>859</v>
      </c>
      <c r="K3024" s="34" t="s">
        <v>3631</v>
      </c>
    </row>
    <row r="3025" spans="1:11" ht="15.75" thickBot="1" x14ac:dyDescent="0.3">
      <c r="A3025" s="32" t="s">
        <v>851</v>
      </c>
      <c r="B3025" s="24" t="s">
        <v>325</v>
      </c>
      <c r="C3025" s="26" t="s">
        <v>859</v>
      </c>
      <c r="D3025" s="26">
        <v>2</v>
      </c>
      <c r="E3025" s="17" t="s">
        <v>3643</v>
      </c>
      <c r="F3025" s="24">
        <v>6014</v>
      </c>
      <c r="G3025" s="24"/>
      <c r="H3025" s="24"/>
      <c r="I3025" s="26" t="s">
        <v>859</v>
      </c>
      <c r="J3025" s="26" t="s">
        <v>859</v>
      </c>
      <c r="K3025" s="34" t="s">
        <v>3636</v>
      </c>
    </row>
    <row r="3026" spans="1:11" ht="15.75" thickBot="1" x14ac:dyDescent="0.3">
      <c r="A3026" s="32" t="s">
        <v>851</v>
      </c>
      <c r="B3026" s="24" t="s">
        <v>325</v>
      </c>
      <c r="C3026" s="26" t="s">
        <v>859</v>
      </c>
      <c r="D3026" s="26">
        <v>2</v>
      </c>
      <c r="E3026" s="17" t="s">
        <v>2244</v>
      </c>
      <c r="F3026" s="24">
        <v>2778</v>
      </c>
      <c r="G3026" s="24"/>
      <c r="H3026" s="24"/>
      <c r="I3026" s="26" t="s">
        <v>859</v>
      </c>
      <c r="J3026" s="26" t="s">
        <v>859</v>
      </c>
      <c r="K3026" s="34" t="s">
        <v>3633</v>
      </c>
    </row>
    <row r="3027" spans="1:11" ht="15.75" thickBot="1" x14ac:dyDescent="0.3">
      <c r="A3027" s="32" t="s">
        <v>851</v>
      </c>
      <c r="B3027" s="24" t="s">
        <v>325</v>
      </c>
      <c r="C3027" s="26" t="s">
        <v>859</v>
      </c>
      <c r="D3027" s="26">
        <v>2</v>
      </c>
      <c r="E3027" s="17" t="s">
        <v>3644</v>
      </c>
      <c r="F3027" s="24">
        <v>2848</v>
      </c>
      <c r="G3027" s="24"/>
      <c r="H3027" s="24"/>
      <c r="I3027" s="26" t="s">
        <v>859</v>
      </c>
      <c r="J3027" s="26" t="s">
        <v>859</v>
      </c>
      <c r="K3027" s="34" t="s">
        <v>3636</v>
      </c>
    </row>
    <row r="3028" spans="1:11" ht="15.75" thickBot="1" x14ac:dyDescent="0.3">
      <c r="A3028" s="32" t="s">
        <v>851</v>
      </c>
      <c r="B3028" s="24" t="s">
        <v>325</v>
      </c>
      <c r="C3028" s="26" t="s">
        <v>859</v>
      </c>
      <c r="D3028" s="26">
        <v>2</v>
      </c>
      <c r="E3028" s="17" t="s">
        <v>3645</v>
      </c>
      <c r="F3028" s="24">
        <v>2862</v>
      </c>
      <c r="G3028" s="24"/>
      <c r="H3028" s="24"/>
      <c r="I3028" s="26" t="s">
        <v>859</v>
      </c>
      <c r="J3028" s="26" t="s">
        <v>859</v>
      </c>
      <c r="K3028" s="34" t="s">
        <v>3633</v>
      </c>
    </row>
    <row r="3029" spans="1:11" ht="15.75" thickBot="1" x14ac:dyDescent="0.3">
      <c r="A3029" s="32" t="s">
        <v>851</v>
      </c>
      <c r="B3029" s="24" t="s">
        <v>325</v>
      </c>
      <c r="C3029" s="26" t="s">
        <v>859</v>
      </c>
      <c r="D3029" s="26">
        <v>2</v>
      </c>
      <c r="E3029" s="17" t="s">
        <v>1677</v>
      </c>
      <c r="F3029" s="24">
        <v>2864</v>
      </c>
      <c r="G3029" s="24"/>
      <c r="H3029" s="24"/>
      <c r="I3029" s="26" t="s">
        <v>859</v>
      </c>
      <c r="J3029" s="26" t="s">
        <v>859</v>
      </c>
      <c r="K3029" s="34" t="s">
        <v>3633</v>
      </c>
    </row>
    <row r="3030" spans="1:11" ht="15.75" thickBot="1" x14ac:dyDescent="0.3">
      <c r="A3030" s="32" t="s">
        <v>851</v>
      </c>
      <c r="B3030" s="24" t="s">
        <v>325</v>
      </c>
      <c r="C3030" s="26" t="s">
        <v>859</v>
      </c>
      <c r="D3030" s="26">
        <v>2</v>
      </c>
      <c r="E3030" s="17" t="s">
        <v>3646</v>
      </c>
      <c r="F3030" s="24">
        <v>2726</v>
      </c>
      <c r="G3030" s="24"/>
      <c r="H3030" s="24"/>
      <c r="I3030" s="26" t="s">
        <v>859</v>
      </c>
      <c r="J3030" s="26" t="s">
        <v>859</v>
      </c>
      <c r="K3030" s="34" t="s">
        <v>3636</v>
      </c>
    </row>
    <row r="3031" spans="1:11" ht="15.75" thickBot="1" x14ac:dyDescent="0.3">
      <c r="A3031" s="32" t="s">
        <v>851</v>
      </c>
      <c r="B3031" s="24" t="s">
        <v>325</v>
      </c>
      <c r="C3031" s="26" t="s">
        <v>859</v>
      </c>
      <c r="D3031" s="26">
        <v>3</v>
      </c>
      <c r="E3031" s="17" t="s">
        <v>3647</v>
      </c>
      <c r="F3031" s="24">
        <v>2700</v>
      </c>
      <c r="G3031" s="24"/>
      <c r="H3031" s="24"/>
      <c r="I3031" s="26" t="s">
        <v>859</v>
      </c>
      <c r="J3031" s="26" t="s">
        <v>859</v>
      </c>
      <c r="K3031" s="34" t="s">
        <v>3648</v>
      </c>
    </row>
    <row r="3032" spans="1:11" ht="15.75" thickBot="1" x14ac:dyDescent="0.3">
      <c r="A3032" s="32" t="s">
        <v>851</v>
      </c>
      <c r="B3032" s="24" t="s">
        <v>325</v>
      </c>
      <c r="C3032" s="26" t="s">
        <v>859</v>
      </c>
      <c r="D3032" s="26">
        <v>3</v>
      </c>
      <c r="E3032" s="17" t="s">
        <v>3649</v>
      </c>
      <c r="F3032" s="24">
        <v>2838</v>
      </c>
      <c r="G3032" s="24"/>
      <c r="H3032" s="24"/>
      <c r="I3032" s="26" t="s">
        <v>859</v>
      </c>
      <c r="J3032" s="26" t="s">
        <v>859</v>
      </c>
      <c r="K3032" s="34" t="s">
        <v>3650</v>
      </c>
    </row>
    <row r="3033" spans="1:11" ht="15.75" thickBot="1" x14ac:dyDescent="0.3">
      <c r="A3033" s="32" t="s">
        <v>851</v>
      </c>
      <c r="B3033" s="24" t="s">
        <v>325</v>
      </c>
      <c r="C3033" s="26" t="s">
        <v>859</v>
      </c>
      <c r="D3033" s="26">
        <v>3</v>
      </c>
      <c r="E3033" s="17" t="s">
        <v>3651</v>
      </c>
      <c r="F3033" s="24">
        <v>2725</v>
      </c>
      <c r="G3033" s="24"/>
      <c r="H3033" s="24"/>
      <c r="I3033" s="26" t="s">
        <v>859</v>
      </c>
      <c r="J3033" s="26" t="s">
        <v>859</v>
      </c>
      <c r="K3033" s="34" t="s">
        <v>3652</v>
      </c>
    </row>
    <row r="3034" spans="1:11" ht="15.75" thickBot="1" x14ac:dyDescent="0.3">
      <c r="A3034" s="32" t="s">
        <v>851</v>
      </c>
      <c r="B3034" s="24" t="s">
        <v>325</v>
      </c>
      <c r="C3034" s="26" t="s">
        <v>859</v>
      </c>
      <c r="D3034" s="26">
        <v>3</v>
      </c>
      <c r="E3034" s="17" t="s">
        <v>3653</v>
      </c>
      <c r="F3034" s="24">
        <v>2727</v>
      </c>
      <c r="G3034" s="24"/>
      <c r="H3034" s="24"/>
      <c r="I3034" s="26" t="s">
        <v>859</v>
      </c>
      <c r="J3034" s="26" t="s">
        <v>859</v>
      </c>
      <c r="K3034" s="34" t="s">
        <v>3648</v>
      </c>
    </row>
    <row r="3035" spans="1:11" ht="15.75" thickBot="1" x14ac:dyDescent="0.3">
      <c r="A3035" s="32" t="s">
        <v>851</v>
      </c>
      <c r="B3035" s="24" t="s">
        <v>325</v>
      </c>
      <c r="C3035" s="26" t="s">
        <v>859</v>
      </c>
      <c r="D3035" s="26">
        <v>3</v>
      </c>
      <c r="E3035" s="17" t="s">
        <v>3654</v>
      </c>
      <c r="F3035" s="24">
        <v>2837</v>
      </c>
      <c r="G3035" s="24"/>
      <c r="H3035" s="24"/>
      <c r="I3035" s="26" t="s">
        <v>859</v>
      </c>
      <c r="J3035" s="26" t="s">
        <v>859</v>
      </c>
      <c r="K3035" s="34" t="s">
        <v>3650</v>
      </c>
    </row>
    <row r="3036" spans="1:11" ht="15.75" thickBot="1" x14ac:dyDescent="0.3">
      <c r="A3036" s="32" t="s">
        <v>851</v>
      </c>
      <c r="B3036" s="24" t="s">
        <v>325</v>
      </c>
      <c r="C3036" s="26" t="s">
        <v>859</v>
      </c>
      <c r="D3036" s="26">
        <v>3</v>
      </c>
      <c r="E3036" s="17" t="s">
        <v>1709</v>
      </c>
      <c r="F3036" s="24">
        <v>2763</v>
      </c>
      <c r="G3036" s="24"/>
      <c r="H3036" s="24"/>
      <c r="I3036" s="26" t="s">
        <v>859</v>
      </c>
      <c r="J3036" s="26" t="s">
        <v>859</v>
      </c>
      <c r="K3036" s="34" t="s">
        <v>3648</v>
      </c>
    </row>
    <row r="3037" spans="1:11" ht="15.75" thickBot="1" x14ac:dyDescent="0.3">
      <c r="A3037" s="32" t="s">
        <v>851</v>
      </c>
      <c r="B3037" s="24" t="s">
        <v>325</v>
      </c>
      <c r="C3037" s="26" t="s">
        <v>859</v>
      </c>
      <c r="D3037" s="26">
        <v>3</v>
      </c>
      <c r="E3037" s="17" t="s">
        <v>2229</v>
      </c>
      <c r="F3037" s="24">
        <v>2868</v>
      </c>
      <c r="G3037" s="24"/>
      <c r="H3037" s="24"/>
      <c r="I3037" s="26" t="s">
        <v>859</v>
      </c>
      <c r="J3037" s="26" t="s">
        <v>859</v>
      </c>
      <c r="K3037" s="34" t="s">
        <v>3650</v>
      </c>
    </row>
    <row r="3038" spans="1:11" ht="15.75" thickBot="1" x14ac:dyDescent="0.3">
      <c r="A3038" s="32" t="s">
        <v>851</v>
      </c>
      <c r="B3038" s="24" t="s">
        <v>325</v>
      </c>
      <c r="C3038" s="26" t="s">
        <v>859</v>
      </c>
      <c r="D3038" s="26">
        <v>3</v>
      </c>
      <c r="E3038" s="17" t="s">
        <v>3655</v>
      </c>
      <c r="F3038" s="24">
        <v>2750</v>
      </c>
      <c r="G3038" s="24"/>
      <c r="H3038" s="24"/>
      <c r="I3038" s="26" t="s">
        <v>859</v>
      </c>
      <c r="J3038" s="26" t="s">
        <v>859</v>
      </c>
      <c r="K3038" s="34" t="s">
        <v>3650</v>
      </c>
    </row>
    <row r="3039" spans="1:11" ht="15.75" thickBot="1" x14ac:dyDescent="0.3">
      <c r="A3039" s="32" t="s">
        <v>851</v>
      </c>
      <c r="B3039" s="24" t="s">
        <v>325</v>
      </c>
      <c r="C3039" s="26" t="s">
        <v>859</v>
      </c>
      <c r="D3039" s="26">
        <v>3</v>
      </c>
      <c r="E3039" s="17" t="s">
        <v>3656</v>
      </c>
      <c r="F3039" s="24">
        <v>2760</v>
      </c>
      <c r="G3039" s="24"/>
      <c r="H3039" s="24"/>
      <c r="I3039" s="26" t="s">
        <v>859</v>
      </c>
      <c r="J3039" s="26" t="s">
        <v>859</v>
      </c>
      <c r="K3039" s="34" t="s">
        <v>3652</v>
      </c>
    </row>
    <row r="3040" spans="1:11" ht="15.75" thickBot="1" x14ac:dyDescent="0.3">
      <c r="A3040" s="32" t="s">
        <v>851</v>
      </c>
      <c r="B3040" s="24" t="s">
        <v>325</v>
      </c>
      <c r="C3040" s="26" t="s">
        <v>859</v>
      </c>
      <c r="D3040" s="26">
        <v>3</v>
      </c>
      <c r="E3040" s="17" t="s">
        <v>3657</v>
      </c>
      <c r="F3040" s="24">
        <v>2769</v>
      </c>
      <c r="G3040" s="24"/>
      <c r="H3040" s="24"/>
      <c r="I3040" s="26" t="s">
        <v>859</v>
      </c>
      <c r="J3040" s="26" t="s">
        <v>859</v>
      </c>
      <c r="K3040" s="34" t="s">
        <v>3650</v>
      </c>
    </row>
    <row r="3041" spans="1:11" ht="15.75" thickBot="1" x14ac:dyDescent="0.3">
      <c r="A3041" s="32" t="s">
        <v>851</v>
      </c>
      <c r="B3041" s="24" t="s">
        <v>325</v>
      </c>
      <c r="C3041" s="26" t="s">
        <v>859</v>
      </c>
      <c r="D3041" s="26">
        <v>3</v>
      </c>
      <c r="E3041" s="17" t="s">
        <v>3658</v>
      </c>
      <c r="F3041" s="24">
        <v>2807</v>
      </c>
      <c r="G3041" s="24"/>
      <c r="H3041" s="24"/>
      <c r="I3041" s="26" t="s">
        <v>859</v>
      </c>
      <c r="J3041" s="26" t="s">
        <v>859</v>
      </c>
      <c r="K3041" s="34" t="s">
        <v>3650</v>
      </c>
    </row>
    <row r="3042" spans="1:11" ht="15.75" thickBot="1" x14ac:dyDescent="0.3">
      <c r="A3042" s="32" t="s">
        <v>851</v>
      </c>
      <c r="B3042" s="24" t="s">
        <v>325</v>
      </c>
      <c r="C3042" s="26" t="s">
        <v>859</v>
      </c>
      <c r="D3042" s="26">
        <v>3</v>
      </c>
      <c r="E3042" s="17" t="s">
        <v>2822</v>
      </c>
      <c r="F3042" s="24">
        <v>2710</v>
      </c>
      <c r="G3042" s="24"/>
      <c r="H3042" s="24"/>
      <c r="I3042" s="26" t="s">
        <v>859</v>
      </c>
      <c r="J3042" s="26" t="s">
        <v>859</v>
      </c>
      <c r="K3042" s="34" t="s">
        <v>3650</v>
      </c>
    </row>
    <row r="3043" spans="1:11" ht="15.75" thickBot="1" x14ac:dyDescent="0.3">
      <c r="A3043" s="32" t="s">
        <v>851</v>
      </c>
      <c r="B3043" s="24" t="s">
        <v>325</v>
      </c>
      <c r="C3043" s="26" t="s">
        <v>859</v>
      </c>
      <c r="D3043" s="26">
        <v>3</v>
      </c>
      <c r="E3043" s="17" t="s">
        <v>3659</v>
      </c>
      <c r="F3043" s="24">
        <v>2772</v>
      </c>
      <c r="G3043" s="24"/>
      <c r="H3043" s="24"/>
      <c r="I3043" s="26" t="s">
        <v>859</v>
      </c>
      <c r="J3043" s="26" t="s">
        <v>859</v>
      </c>
      <c r="K3043" s="34" t="s">
        <v>3650</v>
      </c>
    </row>
    <row r="3044" spans="1:11" ht="15.75" thickBot="1" x14ac:dyDescent="0.3">
      <c r="A3044" s="32" t="s">
        <v>851</v>
      </c>
      <c r="B3044" s="24" t="s">
        <v>325</v>
      </c>
      <c r="C3044" s="26" t="s">
        <v>859</v>
      </c>
      <c r="D3044" s="26">
        <v>3</v>
      </c>
      <c r="E3044" s="17" t="s">
        <v>3660</v>
      </c>
      <c r="F3044" s="24">
        <v>2824</v>
      </c>
      <c r="G3044" s="24"/>
      <c r="H3044" s="24"/>
      <c r="I3044" s="26" t="s">
        <v>859</v>
      </c>
      <c r="J3044" s="26" t="s">
        <v>859</v>
      </c>
      <c r="K3044" s="34" t="s">
        <v>3650</v>
      </c>
    </row>
    <row r="3045" spans="1:11" ht="15.75" thickBot="1" x14ac:dyDescent="0.3">
      <c r="A3045" s="32" t="s">
        <v>851</v>
      </c>
      <c r="B3045" s="24" t="s">
        <v>325</v>
      </c>
      <c r="C3045" s="26" t="s">
        <v>859</v>
      </c>
      <c r="D3045" s="26">
        <v>3</v>
      </c>
      <c r="E3045" s="17" t="s">
        <v>1198</v>
      </c>
      <c r="F3045" s="24">
        <v>2831</v>
      </c>
      <c r="G3045" s="24"/>
      <c r="H3045" s="24"/>
      <c r="I3045" s="26" t="s">
        <v>859</v>
      </c>
      <c r="J3045" s="26" t="s">
        <v>859</v>
      </c>
      <c r="K3045" s="34" t="s">
        <v>3648</v>
      </c>
    </row>
    <row r="3046" spans="1:11" ht="15.75" thickBot="1" x14ac:dyDescent="0.3">
      <c r="A3046" s="32" t="s">
        <v>851</v>
      </c>
      <c r="B3046" s="24" t="s">
        <v>325</v>
      </c>
      <c r="C3046" s="26" t="s">
        <v>859</v>
      </c>
      <c r="D3046" s="26">
        <v>3</v>
      </c>
      <c r="E3046" s="17" t="s">
        <v>3661</v>
      </c>
      <c r="F3046" s="24">
        <v>2743</v>
      </c>
      <c r="G3046" s="24"/>
      <c r="H3046" s="24"/>
      <c r="I3046" s="26" t="s">
        <v>859</v>
      </c>
      <c r="J3046" s="26" t="s">
        <v>859</v>
      </c>
      <c r="K3046" s="34" t="s">
        <v>3652</v>
      </c>
    </row>
    <row r="3047" spans="1:11" ht="15.75" thickBot="1" x14ac:dyDescent="0.3">
      <c r="A3047" s="32" t="s">
        <v>851</v>
      </c>
      <c r="B3047" s="24" t="s">
        <v>325</v>
      </c>
      <c r="C3047" s="26" t="s">
        <v>859</v>
      </c>
      <c r="D3047" s="26">
        <v>3</v>
      </c>
      <c r="E3047" s="17" t="s">
        <v>3661</v>
      </c>
      <c r="F3047" s="24">
        <v>5495</v>
      </c>
      <c r="G3047" s="24"/>
      <c r="H3047" s="24"/>
      <c r="I3047" s="26" t="s">
        <v>859</v>
      </c>
      <c r="J3047" s="26" t="s">
        <v>859</v>
      </c>
      <c r="K3047" s="34" t="s">
        <v>3652</v>
      </c>
    </row>
    <row r="3048" spans="1:11" ht="15.75" thickBot="1" x14ac:dyDescent="0.3">
      <c r="A3048" s="32" t="s">
        <v>851</v>
      </c>
      <c r="B3048" s="24" t="s">
        <v>325</v>
      </c>
      <c r="C3048" s="26" t="s">
        <v>859</v>
      </c>
      <c r="D3048" s="26">
        <v>3</v>
      </c>
      <c r="E3048" s="17" t="s">
        <v>3662</v>
      </c>
      <c r="F3048" s="24">
        <v>2839</v>
      </c>
      <c r="G3048" s="24"/>
      <c r="H3048" s="24"/>
      <c r="I3048" s="26" t="s">
        <v>859</v>
      </c>
      <c r="J3048" s="26" t="s">
        <v>859</v>
      </c>
      <c r="K3048" s="34" t="s">
        <v>3650</v>
      </c>
    </row>
    <row r="3049" spans="1:11" ht="15.75" thickBot="1" x14ac:dyDescent="0.3">
      <c r="A3049" s="32" t="s">
        <v>851</v>
      </c>
      <c r="B3049" s="24" t="s">
        <v>325</v>
      </c>
      <c r="C3049" s="26" t="s">
        <v>859</v>
      </c>
      <c r="D3049" s="26">
        <v>3</v>
      </c>
      <c r="E3049" s="17" t="s">
        <v>3663</v>
      </c>
      <c r="F3049" s="24">
        <v>2761</v>
      </c>
      <c r="G3049" s="24"/>
      <c r="H3049" s="24"/>
      <c r="I3049" s="26" t="s">
        <v>859</v>
      </c>
      <c r="J3049" s="26" t="s">
        <v>859</v>
      </c>
      <c r="K3049" s="34" t="s">
        <v>3650</v>
      </c>
    </row>
    <row r="3050" spans="1:11" ht="15.75" thickBot="1" x14ac:dyDescent="0.3">
      <c r="A3050" s="32" t="s">
        <v>851</v>
      </c>
      <c r="B3050" s="24" t="s">
        <v>325</v>
      </c>
      <c r="C3050" s="26" t="s">
        <v>859</v>
      </c>
      <c r="D3050" s="26">
        <v>3</v>
      </c>
      <c r="E3050" s="17" t="s">
        <v>3664</v>
      </c>
      <c r="F3050" s="24">
        <v>5325</v>
      </c>
      <c r="G3050" s="24"/>
      <c r="H3050" s="24"/>
      <c r="I3050" s="26" t="s">
        <v>859</v>
      </c>
      <c r="J3050" s="26" t="s">
        <v>859</v>
      </c>
      <c r="K3050" s="34" t="s">
        <v>3650</v>
      </c>
    </row>
    <row r="3051" spans="1:11" ht="15.75" thickBot="1" x14ac:dyDescent="0.3">
      <c r="A3051" s="32" t="s">
        <v>851</v>
      </c>
      <c r="B3051" s="24" t="s">
        <v>325</v>
      </c>
      <c r="C3051" s="26" t="s">
        <v>859</v>
      </c>
      <c r="D3051" s="26">
        <v>3</v>
      </c>
      <c r="E3051" s="17" t="s">
        <v>3620</v>
      </c>
      <c r="F3051" s="24">
        <v>2736</v>
      </c>
      <c r="G3051" s="24"/>
      <c r="H3051" s="24"/>
      <c r="I3051" s="26" t="s">
        <v>859</v>
      </c>
      <c r="J3051" s="26" t="s">
        <v>859</v>
      </c>
      <c r="K3051" s="34" t="s">
        <v>3650</v>
      </c>
    </row>
    <row r="3052" spans="1:11" ht="15.75" thickBot="1" x14ac:dyDescent="0.3">
      <c r="A3052" s="32" t="s">
        <v>851</v>
      </c>
      <c r="B3052" s="24" t="s">
        <v>325</v>
      </c>
      <c r="C3052" s="26" t="s">
        <v>859</v>
      </c>
      <c r="D3052" s="26">
        <v>4</v>
      </c>
      <c r="E3052" s="17" t="s">
        <v>3665</v>
      </c>
      <c r="F3052" s="24">
        <v>2756</v>
      </c>
      <c r="G3052" s="24"/>
      <c r="H3052" s="24"/>
      <c r="I3052" s="26" t="s">
        <v>859</v>
      </c>
      <c r="J3052" s="26" t="s">
        <v>3666</v>
      </c>
      <c r="K3052" s="34" t="s">
        <v>3667</v>
      </c>
    </row>
    <row r="3053" spans="1:11" ht="15.75" thickBot="1" x14ac:dyDescent="0.3">
      <c r="A3053" s="32" t="s">
        <v>851</v>
      </c>
      <c r="B3053" s="24" t="s">
        <v>325</v>
      </c>
      <c r="C3053" s="26" t="s">
        <v>859</v>
      </c>
      <c r="D3053" s="26">
        <v>4</v>
      </c>
      <c r="E3053" s="17" t="s">
        <v>3668</v>
      </c>
      <c r="F3053" s="24">
        <v>2742</v>
      </c>
      <c r="G3053" s="24"/>
      <c r="H3053" s="24"/>
      <c r="I3053" s="26" t="s">
        <v>859</v>
      </c>
      <c r="J3053" s="26" t="s">
        <v>3666</v>
      </c>
      <c r="K3053" s="34" t="s">
        <v>1272</v>
      </c>
    </row>
    <row r="3054" spans="1:11" ht="15.75" thickBot="1" x14ac:dyDescent="0.3">
      <c r="A3054" s="32" t="s">
        <v>851</v>
      </c>
      <c r="B3054" s="24" t="s">
        <v>325</v>
      </c>
      <c r="C3054" s="26" t="s">
        <v>859</v>
      </c>
      <c r="D3054" s="26">
        <v>4</v>
      </c>
      <c r="E3054" s="17" t="s">
        <v>3669</v>
      </c>
      <c r="F3054" s="24">
        <v>2801</v>
      </c>
      <c r="G3054" s="24"/>
      <c r="H3054" s="24"/>
      <c r="I3054" s="26" t="s">
        <v>859</v>
      </c>
      <c r="J3054" s="26" t="s">
        <v>3666</v>
      </c>
      <c r="K3054" s="34" t="s">
        <v>3670</v>
      </c>
    </row>
    <row r="3055" spans="1:11" ht="15.75" thickBot="1" x14ac:dyDescent="0.3">
      <c r="A3055" s="32" t="s">
        <v>851</v>
      </c>
      <c r="B3055" s="24" t="s">
        <v>325</v>
      </c>
      <c r="C3055" s="26" t="s">
        <v>859</v>
      </c>
      <c r="D3055" s="26">
        <v>4</v>
      </c>
      <c r="E3055" s="17" t="s">
        <v>2208</v>
      </c>
      <c r="F3055" s="24">
        <v>2804</v>
      </c>
      <c r="G3055" s="24"/>
      <c r="H3055" s="24"/>
      <c r="I3055" s="26" t="s">
        <v>859</v>
      </c>
      <c r="J3055" s="26" t="s">
        <v>3666</v>
      </c>
      <c r="K3055" s="34" t="s">
        <v>3670</v>
      </c>
    </row>
    <row r="3056" spans="1:11" ht="15.75" thickBot="1" x14ac:dyDescent="0.3">
      <c r="A3056" s="32" t="s">
        <v>851</v>
      </c>
      <c r="B3056" s="24" t="s">
        <v>325</v>
      </c>
      <c r="C3056" s="26" t="s">
        <v>859</v>
      </c>
      <c r="D3056" s="26">
        <v>4</v>
      </c>
      <c r="E3056" s="17" t="s">
        <v>2036</v>
      </c>
      <c r="F3056" s="24">
        <v>2819</v>
      </c>
      <c r="G3056" s="24"/>
      <c r="H3056" s="24"/>
      <c r="I3056" s="26" t="s">
        <v>859</v>
      </c>
      <c r="J3056" s="26" t="s">
        <v>3666</v>
      </c>
      <c r="K3056" s="34" t="s">
        <v>1272</v>
      </c>
    </row>
    <row r="3057" spans="1:11" ht="15.75" thickBot="1" x14ac:dyDescent="0.3">
      <c r="A3057" s="32" t="s">
        <v>851</v>
      </c>
      <c r="B3057" s="24" t="s">
        <v>325</v>
      </c>
      <c r="C3057" s="26" t="s">
        <v>859</v>
      </c>
      <c r="D3057" s="26">
        <v>4</v>
      </c>
      <c r="E3057" s="17" t="s">
        <v>3605</v>
      </c>
      <c r="F3057" s="24">
        <v>2820</v>
      </c>
      <c r="G3057" s="24"/>
      <c r="H3057" s="24"/>
      <c r="I3057" s="26" t="s">
        <v>859</v>
      </c>
      <c r="J3057" s="26" t="s">
        <v>3666</v>
      </c>
      <c r="K3057" s="34" t="s">
        <v>3667</v>
      </c>
    </row>
    <row r="3058" spans="1:11" ht="15.75" thickBot="1" x14ac:dyDescent="0.3">
      <c r="A3058" s="32" t="s">
        <v>851</v>
      </c>
      <c r="B3058" s="24" t="s">
        <v>325</v>
      </c>
      <c r="C3058" s="26" t="s">
        <v>859</v>
      </c>
      <c r="D3058" s="26">
        <v>4</v>
      </c>
      <c r="E3058" s="17" t="s">
        <v>3671</v>
      </c>
      <c r="F3058" s="24">
        <v>2827</v>
      </c>
      <c r="G3058" s="24"/>
      <c r="H3058" s="24"/>
      <c r="I3058" s="26" t="s">
        <v>859</v>
      </c>
      <c r="J3058" s="26" t="s">
        <v>3666</v>
      </c>
      <c r="K3058" s="34" t="s">
        <v>3667</v>
      </c>
    </row>
    <row r="3059" spans="1:11" ht="15.75" thickBot="1" x14ac:dyDescent="0.3">
      <c r="A3059" s="32" t="s">
        <v>851</v>
      </c>
      <c r="B3059" s="24" t="s">
        <v>325</v>
      </c>
      <c r="C3059" s="26" t="s">
        <v>859</v>
      </c>
      <c r="D3059" s="26">
        <v>4</v>
      </c>
      <c r="E3059" s="17" t="s">
        <v>1735</v>
      </c>
      <c r="F3059" s="24">
        <v>2718</v>
      </c>
      <c r="G3059" s="24"/>
      <c r="H3059" s="24"/>
      <c r="I3059" s="26" t="s">
        <v>859</v>
      </c>
      <c r="J3059" s="26" t="s">
        <v>3666</v>
      </c>
      <c r="K3059" s="34" t="s">
        <v>3670</v>
      </c>
    </row>
    <row r="3060" spans="1:11" ht="15.75" thickBot="1" x14ac:dyDescent="0.3">
      <c r="A3060" s="32" t="s">
        <v>851</v>
      </c>
      <c r="B3060" s="24" t="s">
        <v>325</v>
      </c>
      <c r="C3060" s="26" t="s">
        <v>859</v>
      </c>
      <c r="D3060" s="26">
        <v>4</v>
      </c>
      <c r="E3060" s="17" t="s">
        <v>974</v>
      </c>
      <c r="F3060" s="24">
        <v>2845</v>
      </c>
      <c r="G3060" s="24"/>
      <c r="H3060" s="24"/>
      <c r="I3060" s="26" t="s">
        <v>859</v>
      </c>
      <c r="J3060" s="26" t="s">
        <v>3666</v>
      </c>
      <c r="K3060" s="34" t="s">
        <v>3667</v>
      </c>
    </row>
    <row r="3061" spans="1:11" ht="15.75" thickBot="1" x14ac:dyDescent="0.3">
      <c r="A3061" s="32" t="s">
        <v>851</v>
      </c>
      <c r="B3061" s="24" t="s">
        <v>325</v>
      </c>
      <c r="C3061" s="26" t="s">
        <v>859</v>
      </c>
      <c r="D3061" s="26">
        <v>4</v>
      </c>
      <c r="E3061" s="17" t="s">
        <v>3672</v>
      </c>
      <c r="F3061" s="24">
        <v>2859</v>
      </c>
      <c r="G3061" s="24"/>
      <c r="H3061" s="24"/>
      <c r="I3061" s="26" t="s">
        <v>859</v>
      </c>
      <c r="J3061" s="26" t="s">
        <v>1302</v>
      </c>
      <c r="K3061" s="34" t="s">
        <v>3361</v>
      </c>
    </row>
    <row r="3062" spans="1:11" ht="15.75" thickBot="1" x14ac:dyDescent="0.3">
      <c r="A3062" s="32" t="s">
        <v>851</v>
      </c>
      <c r="B3062" s="24" t="s">
        <v>325</v>
      </c>
      <c r="C3062" s="26" t="s">
        <v>859</v>
      </c>
      <c r="D3062" s="26">
        <v>4</v>
      </c>
      <c r="E3062" s="17" t="s">
        <v>1767</v>
      </c>
      <c r="F3062" s="24">
        <v>2858</v>
      </c>
      <c r="G3062" s="24"/>
      <c r="H3062" s="24"/>
      <c r="I3062" s="26" t="s">
        <v>859</v>
      </c>
      <c r="J3062" s="26" t="s">
        <v>3666</v>
      </c>
      <c r="K3062" s="34" t="s">
        <v>3667</v>
      </c>
    </row>
    <row r="3063" spans="1:11" ht="15.75" thickBot="1" x14ac:dyDescent="0.3">
      <c r="A3063" s="32" t="s">
        <v>851</v>
      </c>
      <c r="B3063" s="24" t="s">
        <v>325</v>
      </c>
      <c r="C3063" s="26" t="s">
        <v>859</v>
      </c>
      <c r="D3063" s="26">
        <v>4</v>
      </c>
      <c r="E3063" s="17" t="s">
        <v>976</v>
      </c>
      <c r="F3063" s="24">
        <v>2855</v>
      </c>
      <c r="G3063" s="24"/>
      <c r="H3063" s="24"/>
      <c r="I3063" s="26" t="s">
        <v>859</v>
      </c>
      <c r="J3063" s="26" t="s">
        <v>3666</v>
      </c>
      <c r="K3063" s="34" t="s">
        <v>3667</v>
      </c>
    </row>
    <row r="3064" spans="1:11" ht="15.75" thickBot="1" x14ac:dyDescent="0.3">
      <c r="A3064" s="32" t="s">
        <v>851</v>
      </c>
      <c r="B3064" s="24" t="s">
        <v>325</v>
      </c>
      <c r="C3064" s="26" t="s">
        <v>859</v>
      </c>
      <c r="D3064" s="26">
        <v>4</v>
      </c>
      <c r="E3064" s="17" t="s">
        <v>1621</v>
      </c>
      <c r="F3064" s="24">
        <v>2869</v>
      </c>
      <c r="G3064" s="24"/>
      <c r="H3064" s="24"/>
      <c r="I3064" s="26" t="s">
        <v>859</v>
      </c>
      <c r="J3064" s="26" t="s">
        <v>3666</v>
      </c>
      <c r="K3064" s="34" t="s">
        <v>1272</v>
      </c>
    </row>
    <row r="3065" spans="1:11" ht="15.75" thickBot="1" x14ac:dyDescent="0.3">
      <c r="A3065" s="32" t="s">
        <v>851</v>
      </c>
      <c r="B3065" s="24" t="s">
        <v>325</v>
      </c>
      <c r="C3065" s="26" t="s">
        <v>859</v>
      </c>
      <c r="D3065" s="26">
        <v>4</v>
      </c>
      <c r="E3065" s="17" t="s">
        <v>3673</v>
      </c>
      <c r="F3065" s="24">
        <v>2873</v>
      </c>
      <c r="G3065" s="24"/>
      <c r="H3065" s="24"/>
      <c r="I3065" s="26" t="s">
        <v>859</v>
      </c>
      <c r="J3065" s="26" t="s">
        <v>3666</v>
      </c>
      <c r="K3065" s="34" t="s">
        <v>1272</v>
      </c>
    </row>
    <row r="3066" spans="1:11" ht="15.75" thickBot="1" x14ac:dyDescent="0.3">
      <c r="A3066" s="32" t="s">
        <v>851</v>
      </c>
      <c r="B3066" s="24" t="s">
        <v>325</v>
      </c>
      <c r="C3066" s="26" t="s">
        <v>859</v>
      </c>
      <c r="D3066" s="26">
        <v>4</v>
      </c>
      <c r="E3066" s="17" t="s">
        <v>3674</v>
      </c>
      <c r="F3066" s="24">
        <v>2874</v>
      </c>
      <c r="G3066" s="24"/>
      <c r="H3066" s="24"/>
      <c r="I3066" s="26" t="s">
        <v>859</v>
      </c>
      <c r="J3066" s="26" t="s">
        <v>3666</v>
      </c>
      <c r="K3066" s="34" t="s">
        <v>3670</v>
      </c>
    </row>
    <row r="3067" spans="1:11" ht="15.75" thickBot="1" x14ac:dyDescent="0.3">
      <c r="A3067" s="32" t="s">
        <v>851</v>
      </c>
      <c r="B3067" s="24" t="s">
        <v>325</v>
      </c>
      <c r="C3067" s="26" t="s">
        <v>859</v>
      </c>
      <c r="D3067" s="26">
        <v>4</v>
      </c>
      <c r="E3067" s="17" t="s">
        <v>3675</v>
      </c>
      <c r="F3067" s="24">
        <v>2877</v>
      </c>
      <c r="G3067" s="24"/>
      <c r="H3067" s="24"/>
      <c r="I3067" s="26" t="s">
        <v>859</v>
      </c>
      <c r="J3067" s="26" t="s">
        <v>3666</v>
      </c>
      <c r="K3067" s="34" t="s">
        <v>3667</v>
      </c>
    </row>
    <row r="3068" spans="1:11" ht="15.75" thickBot="1" x14ac:dyDescent="0.3">
      <c r="A3068" s="32" t="s">
        <v>851</v>
      </c>
      <c r="B3068" s="24" t="s">
        <v>325</v>
      </c>
      <c r="C3068" s="26" t="s">
        <v>859</v>
      </c>
      <c r="D3068" s="26">
        <v>4</v>
      </c>
      <c r="E3068" s="17" t="s">
        <v>3676</v>
      </c>
      <c r="F3068" s="24">
        <v>2876</v>
      </c>
      <c r="G3068" s="24"/>
      <c r="H3068" s="24"/>
      <c r="I3068" s="26" t="s">
        <v>859</v>
      </c>
      <c r="J3068" s="26" t="s">
        <v>3666</v>
      </c>
      <c r="K3068" s="34" t="s">
        <v>3670</v>
      </c>
    </row>
    <row r="3069" spans="1:11" ht="15.75" thickBot="1" x14ac:dyDescent="0.3">
      <c r="A3069" s="32" t="s">
        <v>851</v>
      </c>
      <c r="B3069" s="24" t="s">
        <v>325</v>
      </c>
      <c r="C3069" s="26" t="s">
        <v>859</v>
      </c>
      <c r="D3069" s="26">
        <v>5</v>
      </c>
      <c r="E3069" s="17" t="s">
        <v>3677</v>
      </c>
      <c r="F3069" s="24">
        <v>2826</v>
      </c>
      <c r="G3069" s="24"/>
      <c r="H3069" s="24"/>
      <c r="I3069" s="26" t="s">
        <v>859</v>
      </c>
      <c r="J3069" s="26" t="s">
        <v>859</v>
      </c>
      <c r="K3069" s="34" t="s">
        <v>1299</v>
      </c>
    </row>
    <row r="3070" spans="1:11" ht="15.75" thickBot="1" x14ac:dyDescent="0.3">
      <c r="A3070" s="32" t="s">
        <v>851</v>
      </c>
      <c r="B3070" s="24" t="s">
        <v>325</v>
      </c>
      <c r="C3070" s="26" t="s">
        <v>859</v>
      </c>
      <c r="D3070" s="26">
        <v>5</v>
      </c>
      <c r="E3070" s="17" t="s">
        <v>3013</v>
      </c>
      <c r="F3070" s="24">
        <v>5700</v>
      </c>
      <c r="G3070" s="24"/>
      <c r="H3070" s="24"/>
      <c r="I3070" s="26" t="s">
        <v>859</v>
      </c>
      <c r="J3070" s="26" t="s">
        <v>859</v>
      </c>
      <c r="K3070" s="34" t="s">
        <v>1299</v>
      </c>
    </row>
    <row r="3071" spans="1:11" ht="15.75" thickBot="1" x14ac:dyDescent="0.3">
      <c r="A3071" s="32" t="s">
        <v>851</v>
      </c>
      <c r="B3071" s="24" t="s">
        <v>325</v>
      </c>
      <c r="C3071" s="26" t="s">
        <v>859</v>
      </c>
      <c r="D3071" s="26">
        <v>5</v>
      </c>
      <c r="E3071" s="17" t="s">
        <v>3013</v>
      </c>
      <c r="F3071" s="24">
        <v>6074</v>
      </c>
      <c r="G3071" s="24"/>
      <c r="H3071" s="24"/>
      <c r="I3071" s="26" t="s">
        <v>859</v>
      </c>
      <c r="J3071" s="26" t="s">
        <v>859</v>
      </c>
      <c r="K3071" s="34" t="s">
        <v>1299</v>
      </c>
    </row>
    <row r="3072" spans="1:11" ht="15.75" thickBot="1" x14ac:dyDescent="0.3">
      <c r="A3072" s="32" t="s">
        <v>851</v>
      </c>
      <c r="B3072" s="24" t="s">
        <v>325</v>
      </c>
      <c r="C3072" s="26" t="s">
        <v>859</v>
      </c>
      <c r="D3072" s="26">
        <v>5</v>
      </c>
      <c r="E3072" s="17" t="s">
        <v>3678</v>
      </c>
      <c r="F3072" s="24">
        <v>2788</v>
      </c>
      <c r="G3072" s="24"/>
      <c r="H3072" s="24"/>
      <c r="I3072" s="26" t="s">
        <v>859</v>
      </c>
      <c r="J3072" s="26" t="s">
        <v>859</v>
      </c>
      <c r="K3072" s="34" t="s">
        <v>859</v>
      </c>
    </row>
    <row r="3073" spans="1:11" ht="15.75" thickBot="1" x14ac:dyDescent="0.3">
      <c r="A3073" s="32" t="s">
        <v>851</v>
      </c>
      <c r="B3073" s="24" t="s">
        <v>325</v>
      </c>
      <c r="C3073" s="26" t="s">
        <v>859</v>
      </c>
      <c r="D3073" s="26">
        <v>5</v>
      </c>
      <c r="E3073" s="17" t="s">
        <v>3678</v>
      </c>
      <c r="F3073" s="24">
        <v>4730</v>
      </c>
      <c r="G3073" s="24"/>
      <c r="H3073" s="24"/>
      <c r="I3073" s="26" t="s">
        <v>859</v>
      </c>
      <c r="J3073" s="26" t="s">
        <v>859</v>
      </c>
      <c r="K3073" s="34" t="s">
        <v>859</v>
      </c>
    </row>
    <row r="3074" spans="1:11" ht="15.75" thickBot="1" x14ac:dyDescent="0.3">
      <c r="A3074" s="32" t="s">
        <v>851</v>
      </c>
      <c r="B3074" s="24" t="s">
        <v>325</v>
      </c>
      <c r="C3074" s="26" t="s">
        <v>859</v>
      </c>
      <c r="D3074" s="26">
        <v>5</v>
      </c>
      <c r="E3074" s="17" t="s">
        <v>913</v>
      </c>
      <c r="F3074" s="24">
        <v>2792</v>
      </c>
      <c r="G3074" s="24"/>
      <c r="H3074" s="24"/>
      <c r="I3074" s="26" t="s">
        <v>859</v>
      </c>
      <c r="J3074" s="26" t="s">
        <v>859</v>
      </c>
      <c r="K3074" s="34" t="s">
        <v>859</v>
      </c>
    </row>
    <row r="3075" spans="1:11" ht="15.75" thickBot="1" x14ac:dyDescent="0.3">
      <c r="A3075" s="32" t="s">
        <v>851</v>
      </c>
      <c r="B3075" s="24" t="s">
        <v>325</v>
      </c>
      <c r="C3075" s="26" t="s">
        <v>859</v>
      </c>
      <c r="D3075" s="26">
        <v>5</v>
      </c>
      <c r="E3075" s="17" t="s">
        <v>3679</v>
      </c>
      <c r="F3075" s="24">
        <v>2714</v>
      </c>
      <c r="G3075" s="24"/>
      <c r="H3075" s="24"/>
      <c r="I3075" s="26" t="s">
        <v>859</v>
      </c>
      <c r="J3075" s="26" t="s">
        <v>859</v>
      </c>
      <c r="K3075" s="34" t="s">
        <v>1295</v>
      </c>
    </row>
    <row r="3076" spans="1:11" ht="15.75" thickBot="1" x14ac:dyDescent="0.3">
      <c r="A3076" s="32" t="s">
        <v>851</v>
      </c>
      <c r="B3076" s="24" t="s">
        <v>325</v>
      </c>
      <c r="C3076" s="26" t="s">
        <v>859</v>
      </c>
      <c r="D3076" s="26">
        <v>5</v>
      </c>
      <c r="E3076" s="17" t="s">
        <v>3680</v>
      </c>
      <c r="F3076" s="24">
        <v>2834</v>
      </c>
      <c r="G3076" s="24"/>
      <c r="H3076" s="24"/>
      <c r="I3076" s="26" t="s">
        <v>859</v>
      </c>
      <c r="J3076" s="26" t="s">
        <v>859</v>
      </c>
      <c r="K3076" s="34" t="s">
        <v>1299</v>
      </c>
    </row>
    <row r="3077" spans="1:11" ht="15.75" thickBot="1" x14ac:dyDescent="0.3">
      <c r="A3077" s="32" t="s">
        <v>851</v>
      </c>
      <c r="B3077" s="24" t="s">
        <v>325</v>
      </c>
      <c r="C3077" s="26" t="s">
        <v>859</v>
      </c>
      <c r="D3077" s="26">
        <v>5</v>
      </c>
      <c r="E3077" s="17" t="s">
        <v>2072</v>
      </c>
      <c r="F3077" s="24">
        <v>2884</v>
      </c>
      <c r="G3077" s="24"/>
      <c r="H3077" s="24"/>
      <c r="I3077" s="26" t="s">
        <v>859</v>
      </c>
      <c r="J3077" s="26" t="s">
        <v>859</v>
      </c>
      <c r="K3077" s="34" t="s">
        <v>1299</v>
      </c>
    </row>
    <row r="3078" spans="1:11" ht="15.75" thickBot="1" x14ac:dyDescent="0.3">
      <c r="A3078" s="32" t="s">
        <v>851</v>
      </c>
      <c r="B3078" s="24" t="s">
        <v>325</v>
      </c>
      <c r="C3078" s="26" t="s">
        <v>859</v>
      </c>
      <c r="D3078" s="26">
        <v>5</v>
      </c>
      <c r="E3078" s="17" t="s">
        <v>2072</v>
      </c>
      <c r="F3078" s="24">
        <v>4742</v>
      </c>
      <c r="G3078" s="24"/>
      <c r="H3078" s="24"/>
      <c r="I3078" s="26" t="s">
        <v>859</v>
      </c>
      <c r="J3078" s="26" t="s">
        <v>859</v>
      </c>
      <c r="K3078" s="34" t="s">
        <v>1299</v>
      </c>
    </row>
    <row r="3079" spans="1:11" ht="15.75" thickBot="1" x14ac:dyDescent="0.3">
      <c r="A3079" s="32" t="s">
        <v>851</v>
      </c>
      <c r="B3079" s="24" t="s">
        <v>325</v>
      </c>
      <c r="C3079" s="26" t="s">
        <v>859</v>
      </c>
      <c r="D3079" s="26">
        <v>5</v>
      </c>
      <c r="E3079" s="17" t="s">
        <v>3681</v>
      </c>
      <c r="F3079" s="24">
        <v>2880</v>
      </c>
      <c r="G3079" s="24"/>
      <c r="H3079" s="24"/>
      <c r="I3079" s="26" t="s">
        <v>859</v>
      </c>
      <c r="J3079" s="26" t="s">
        <v>859</v>
      </c>
      <c r="K3079" s="34" t="s">
        <v>859</v>
      </c>
    </row>
    <row r="3080" spans="1:11" ht="15.75" thickBot="1" x14ac:dyDescent="0.3">
      <c r="A3080" s="32" t="s">
        <v>851</v>
      </c>
      <c r="B3080" s="24" t="s">
        <v>325</v>
      </c>
      <c r="C3080" s="26" t="s">
        <v>859</v>
      </c>
      <c r="D3080" s="26">
        <v>5</v>
      </c>
      <c r="E3080" s="17" t="s">
        <v>3682</v>
      </c>
      <c r="F3080" s="24">
        <v>2805</v>
      </c>
      <c r="G3080" s="24"/>
      <c r="H3080" s="24"/>
      <c r="I3080" s="26" t="s">
        <v>859</v>
      </c>
      <c r="J3080" s="26" t="s">
        <v>859</v>
      </c>
      <c r="K3080" s="34" t="s">
        <v>1299</v>
      </c>
    </row>
    <row r="3081" spans="1:11" ht="15.75" thickBot="1" x14ac:dyDescent="0.3">
      <c r="A3081" s="32" t="s">
        <v>851</v>
      </c>
      <c r="B3081" s="24" t="s">
        <v>325</v>
      </c>
      <c r="C3081" s="26" t="s">
        <v>859</v>
      </c>
      <c r="D3081" s="26">
        <v>5</v>
      </c>
      <c r="E3081" s="17" t="s">
        <v>3158</v>
      </c>
      <c r="F3081" s="24">
        <v>5958</v>
      </c>
      <c r="G3081" s="24"/>
      <c r="H3081" s="24"/>
      <c r="I3081" s="26" t="s">
        <v>859</v>
      </c>
      <c r="J3081" s="26" t="s">
        <v>859</v>
      </c>
      <c r="K3081" s="34" t="s">
        <v>859</v>
      </c>
    </row>
    <row r="3082" spans="1:11" ht="15.75" thickBot="1" x14ac:dyDescent="0.3">
      <c r="A3082" s="32" t="s">
        <v>851</v>
      </c>
      <c r="B3082" s="24" t="s">
        <v>325</v>
      </c>
      <c r="C3082" s="26" t="s">
        <v>859</v>
      </c>
      <c r="D3082" s="26">
        <v>5</v>
      </c>
      <c r="E3082" s="17" t="s">
        <v>3683</v>
      </c>
      <c r="F3082" s="24">
        <v>2836</v>
      </c>
      <c r="G3082" s="24"/>
      <c r="H3082" s="24"/>
      <c r="I3082" s="26" t="s">
        <v>859</v>
      </c>
      <c r="J3082" s="26" t="s">
        <v>859</v>
      </c>
      <c r="K3082" s="34" t="s">
        <v>859</v>
      </c>
    </row>
    <row r="3083" spans="1:11" ht="15.75" thickBot="1" x14ac:dyDescent="0.3">
      <c r="A3083" s="32" t="s">
        <v>851</v>
      </c>
      <c r="B3083" s="24" t="s">
        <v>325</v>
      </c>
      <c r="C3083" s="26" t="s">
        <v>859</v>
      </c>
      <c r="D3083" s="26">
        <v>5</v>
      </c>
      <c r="E3083" s="17" t="s">
        <v>3684</v>
      </c>
      <c r="F3083" s="24">
        <v>2814</v>
      </c>
      <c r="G3083" s="24"/>
      <c r="H3083" s="24"/>
      <c r="I3083" s="26" t="s">
        <v>859</v>
      </c>
      <c r="J3083" s="26" t="s">
        <v>859</v>
      </c>
      <c r="K3083" s="34" t="s">
        <v>859</v>
      </c>
    </row>
    <row r="3084" spans="1:11" ht="15.75" thickBot="1" x14ac:dyDescent="0.3">
      <c r="A3084" s="32" t="s">
        <v>851</v>
      </c>
      <c r="B3084" s="24" t="s">
        <v>325</v>
      </c>
      <c r="C3084" s="26" t="s">
        <v>859</v>
      </c>
      <c r="D3084" s="26">
        <v>5</v>
      </c>
      <c r="E3084" s="17" t="s">
        <v>3685</v>
      </c>
      <c r="F3084" s="24">
        <v>2883</v>
      </c>
      <c r="G3084" s="24"/>
      <c r="H3084" s="24"/>
      <c r="I3084" s="26" t="s">
        <v>859</v>
      </c>
      <c r="J3084" s="26" t="s">
        <v>859</v>
      </c>
      <c r="K3084" s="34" t="s">
        <v>1299</v>
      </c>
    </row>
    <row r="3085" spans="1:11" ht="15.75" thickBot="1" x14ac:dyDescent="0.3">
      <c r="A3085" s="32" t="s">
        <v>851</v>
      </c>
      <c r="B3085" s="24" t="s">
        <v>325</v>
      </c>
      <c r="C3085" s="26" t="s">
        <v>859</v>
      </c>
      <c r="D3085" s="26">
        <v>6</v>
      </c>
      <c r="E3085" s="17" t="s">
        <v>3686</v>
      </c>
      <c r="F3085" s="24">
        <v>2828</v>
      </c>
      <c r="G3085" s="24"/>
      <c r="H3085" s="24"/>
      <c r="I3085" s="26" t="s">
        <v>859</v>
      </c>
      <c r="J3085" s="26" t="s">
        <v>859</v>
      </c>
      <c r="K3085" s="34" t="s">
        <v>3687</v>
      </c>
    </row>
    <row r="3086" spans="1:11" ht="15.75" thickBot="1" x14ac:dyDescent="0.3">
      <c r="A3086" s="32" t="s">
        <v>851</v>
      </c>
      <c r="B3086" s="24" t="s">
        <v>325</v>
      </c>
      <c r="C3086" s="26" t="s">
        <v>859</v>
      </c>
      <c r="D3086" s="26">
        <v>6</v>
      </c>
      <c r="E3086" s="17" t="s">
        <v>3688</v>
      </c>
      <c r="F3086" s="24">
        <v>2767</v>
      </c>
      <c r="G3086" s="24"/>
      <c r="H3086" s="24"/>
      <c r="I3086" s="26" t="s">
        <v>859</v>
      </c>
      <c r="J3086" s="26" t="s">
        <v>859</v>
      </c>
      <c r="K3086" s="34" t="s">
        <v>3689</v>
      </c>
    </row>
    <row r="3087" spans="1:11" ht="15.75" thickBot="1" x14ac:dyDescent="0.3">
      <c r="A3087" s="32" t="s">
        <v>851</v>
      </c>
      <c r="B3087" s="24" t="s">
        <v>325</v>
      </c>
      <c r="C3087" s="26" t="s">
        <v>859</v>
      </c>
      <c r="D3087" s="26">
        <v>6</v>
      </c>
      <c r="E3087" s="17" t="s">
        <v>3690</v>
      </c>
      <c r="F3087" s="24">
        <v>2813</v>
      </c>
      <c r="G3087" s="24"/>
      <c r="H3087" s="24"/>
      <c r="I3087" s="26" t="s">
        <v>859</v>
      </c>
      <c r="J3087" s="26" t="s">
        <v>859</v>
      </c>
      <c r="K3087" s="34" t="s">
        <v>3689</v>
      </c>
    </row>
    <row r="3088" spans="1:11" ht="15.75" thickBot="1" x14ac:dyDescent="0.3">
      <c r="A3088" s="32" t="s">
        <v>851</v>
      </c>
      <c r="B3088" s="24" t="s">
        <v>325</v>
      </c>
      <c r="C3088" s="26" t="s">
        <v>859</v>
      </c>
      <c r="D3088" s="26">
        <v>6</v>
      </c>
      <c r="E3088" s="17" t="s">
        <v>3691</v>
      </c>
      <c r="F3088" s="24">
        <v>2771</v>
      </c>
      <c r="G3088" s="24"/>
      <c r="H3088" s="24"/>
      <c r="I3088" s="26" t="s">
        <v>859</v>
      </c>
      <c r="J3088" s="26" t="s">
        <v>859</v>
      </c>
      <c r="K3088" s="34" t="s">
        <v>3687</v>
      </c>
    </row>
    <row r="3089" spans="1:11" ht="15.75" thickBot="1" x14ac:dyDescent="0.3">
      <c r="A3089" s="32" t="s">
        <v>851</v>
      </c>
      <c r="B3089" s="24" t="s">
        <v>325</v>
      </c>
      <c r="C3089" s="26" t="s">
        <v>859</v>
      </c>
      <c r="D3089" s="26">
        <v>6</v>
      </c>
      <c r="E3089" s="17" t="s">
        <v>1089</v>
      </c>
      <c r="F3089" s="24">
        <v>2829</v>
      </c>
      <c r="G3089" s="24"/>
      <c r="H3089" s="24"/>
      <c r="I3089" s="26" t="s">
        <v>859</v>
      </c>
      <c r="J3089" s="26" t="s">
        <v>859</v>
      </c>
      <c r="K3089" s="34" t="s">
        <v>3689</v>
      </c>
    </row>
    <row r="3090" spans="1:11" ht="15.75" thickBot="1" x14ac:dyDescent="0.3">
      <c r="A3090" s="32" t="s">
        <v>851</v>
      </c>
      <c r="B3090" s="24" t="s">
        <v>325</v>
      </c>
      <c r="C3090" s="26" t="s">
        <v>859</v>
      </c>
      <c r="D3090" s="26">
        <v>6</v>
      </c>
      <c r="E3090" s="17" t="s">
        <v>3692</v>
      </c>
      <c r="F3090" s="24">
        <v>2719</v>
      </c>
      <c r="G3090" s="24"/>
      <c r="H3090" s="24"/>
      <c r="I3090" s="26" t="s">
        <v>859</v>
      </c>
      <c r="J3090" s="26" t="s">
        <v>859</v>
      </c>
      <c r="K3090" s="34" t="s">
        <v>3687</v>
      </c>
    </row>
    <row r="3091" spans="1:11" ht="15.75" thickBot="1" x14ac:dyDescent="0.3">
      <c r="A3091" s="32" t="s">
        <v>851</v>
      </c>
      <c r="B3091" s="24" t="s">
        <v>325</v>
      </c>
      <c r="C3091" s="26" t="s">
        <v>859</v>
      </c>
      <c r="D3091" s="26">
        <v>6</v>
      </c>
      <c r="E3091" s="17" t="s">
        <v>3693</v>
      </c>
      <c r="F3091" s="24">
        <v>2847</v>
      </c>
      <c r="G3091" s="24"/>
      <c r="H3091" s="24"/>
      <c r="I3091" s="26" t="s">
        <v>859</v>
      </c>
      <c r="J3091" s="26" t="s">
        <v>859</v>
      </c>
      <c r="K3091" s="34" t="s">
        <v>3689</v>
      </c>
    </row>
    <row r="3092" spans="1:11" ht="15.75" thickBot="1" x14ac:dyDescent="0.3">
      <c r="A3092" s="32" t="s">
        <v>851</v>
      </c>
      <c r="B3092" s="24" t="s">
        <v>325</v>
      </c>
      <c r="C3092" s="26" t="s">
        <v>859</v>
      </c>
      <c r="D3092" s="26">
        <v>6</v>
      </c>
      <c r="E3092" s="17" t="s">
        <v>3694</v>
      </c>
      <c r="F3092" s="24">
        <v>2758</v>
      </c>
      <c r="G3092" s="24"/>
      <c r="H3092" s="24"/>
      <c r="I3092" s="26" t="s">
        <v>859</v>
      </c>
      <c r="J3092" s="26" t="s">
        <v>859</v>
      </c>
      <c r="K3092" s="34" t="s">
        <v>3687</v>
      </c>
    </row>
    <row r="3093" spans="1:11" ht="15.75" thickBot="1" x14ac:dyDescent="0.3">
      <c r="A3093" s="32" t="s">
        <v>851</v>
      </c>
      <c r="B3093" s="24" t="s">
        <v>325</v>
      </c>
      <c r="C3093" s="26" t="s">
        <v>859</v>
      </c>
      <c r="D3093" s="26">
        <v>6</v>
      </c>
      <c r="E3093" s="17" t="s">
        <v>997</v>
      </c>
      <c r="F3093" s="24">
        <v>2857</v>
      </c>
      <c r="G3093" s="24"/>
      <c r="H3093" s="24"/>
      <c r="I3093" s="26" t="s">
        <v>859</v>
      </c>
      <c r="J3093" s="26" t="s">
        <v>859</v>
      </c>
      <c r="K3093" s="34" t="s">
        <v>3689</v>
      </c>
    </row>
    <row r="3094" spans="1:11" ht="15.75" thickBot="1" x14ac:dyDescent="0.3">
      <c r="A3094" s="32" t="s">
        <v>851</v>
      </c>
      <c r="B3094" s="24" t="s">
        <v>325</v>
      </c>
      <c r="C3094" s="26" t="s">
        <v>859</v>
      </c>
      <c r="D3094" s="26">
        <v>6</v>
      </c>
      <c r="E3094" s="17" t="s">
        <v>1596</v>
      </c>
      <c r="F3094" s="24">
        <v>2861</v>
      </c>
      <c r="G3094" s="24"/>
      <c r="H3094" s="24"/>
      <c r="I3094" s="26" t="s">
        <v>859</v>
      </c>
      <c r="J3094" s="26" t="s">
        <v>859</v>
      </c>
      <c r="K3094" s="34" t="s">
        <v>3687</v>
      </c>
    </row>
    <row r="3095" spans="1:11" ht="15.75" thickBot="1" x14ac:dyDescent="0.3">
      <c r="A3095" s="32" t="s">
        <v>851</v>
      </c>
      <c r="B3095" s="24" t="s">
        <v>325</v>
      </c>
      <c r="C3095" s="26" t="s">
        <v>859</v>
      </c>
      <c r="D3095" s="26">
        <v>6</v>
      </c>
      <c r="E3095" s="17" t="s">
        <v>946</v>
      </c>
      <c r="F3095" s="24">
        <v>2866</v>
      </c>
      <c r="G3095" s="24"/>
      <c r="H3095" s="24"/>
      <c r="I3095" s="26" t="s">
        <v>859</v>
      </c>
      <c r="J3095" s="26" t="s">
        <v>859</v>
      </c>
      <c r="K3095" s="34" t="s">
        <v>3687</v>
      </c>
    </row>
    <row r="3096" spans="1:11" ht="15.75" thickBot="1" x14ac:dyDescent="0.3">
      <c r="A3096" s="32" t="s">
        <v>851</v>
      </c>
      <c r="B3096" s="24" t="s">
        <v>325</v>
      </c>
      <c r="C3096" s="26" t="s">
        <v>859</v>
      </c>
      <c r="D3096" s="26">
        <v>6</v>
      </c>
      <c r="E3096" s="17" t="s">
        <v>3695</v>
      </c>
      <c r="F3096" s="24">
        <v>2867</v>
      </c>
      <c r="G3096" s="24"/>
      <c r="H3096" s="24"/>
      <c r="I3096" s="26" t="s">
        <v>859</v>
      </c>
      <c r="J3096" s="26" t="s">
        <v>859</v>
      </c>
      <c r="K3096" s="34" t="s">
        <v>3689</v>
      </c>
    </row>
    <row r="3097" spans="1:11" ht="15.75" thickBot="1" x14ac:dyDescent="0.3">
      <c r="A3097" s="32" t="s">
        <v>851</v>
      </c>
      <c r="B3097" s="24" t="s">
        <v>325</v>
      </c>
      <c r="C3097" s="26" t="s">
        <v>859</v>
      </c>
      <c r="D3097" s="26">
        <v>7</v>
      </c>
      <c r="E3097" s="17" t="s">
        <v>3696</v>
      </c>
      <c r="F3097" s="24">
        <v>2728</v>
      </c>
      <c r="G3097" s="24"/>
      <c r="H3097" s="24"/>
      <c r="I3097" s="26" t="s">
        <v>859</v>
      </c>
      <c r="J3097" s="26" t="s">
        <v>1302</v>
      </c>
      <c r="K3097" s="34" t="s">
        <v>3697</v>
      </c>
    </row>
    <row r="3098" spans="1:11" ht="15.75" thickBot="1" x14ac:dyDescent="0.3">
      <c r="A3098" s="32" t="s">
        <v>851</v>
      </c>
      <c r="B3098" s="24" t="s">
        <v>325</v>
      </c>
      <c r="C3098" s="26" t="s">
        <v>859</v>
      </c>
      <c r="D3098" s="26">
        <v>7</v>
      </c>
      <c r="E3098" s="17" t="s">
        <v>3099</v>
      </c>
      <c r="F3098" s="24">
        <v>2739</v>
      </c>
      <c r="G3098" s="24"/>
      <c r="H3098" s="24"/>
      <c r="I3098" s="26" t="s">
        <v>859</v>
      </c>
      <c r="J3098" s="26" t="s">
        <v>1302</v>
      </c>
      <c r="K3098" s="34" t="s">
        <v>3361</v>
      </c>
    </row>
    <row r="3099" spans="1:11" ht="15.75" thickBot="1" x14ac:dyDescent="0.3">
      <c r="A3099" s="32" t="s">
        <v>851</v>
      </c>
      <c r="B3099" s="24" t="s">
        <v>325</v>
      </c>
      <c r="C3099" s="26" t="s">
        <v>859</v>
      </c>
      <c r="D3099" s="26">
        <v>7</v>
      </c>
      <c r="E3099" s="17" t="s">
        <v>3698</v>
      </c>
      <c r="F3099" s="24">
        <v>2790</v>
      </c>
      <c r="G3099" s="24"/>
      <c r="H3099" s="24"/>
      <c r="I3099" s="26" t="s">
        <v>859</v>
      </c>
      <c r="J3099" s="26" t="s">
        <v>1302</v>
      </c>
      <c r="K3099" s="34" t="s">
        <v>1010</v>
      </c>
    </row>
    <row r="3100" spans="1:11" ht="15.75" thickBot="1" x14ac:dyDescent="0.3">
      <c r="A3100" s="32" t="s">
        <v>851</v>
      </c>
      <c r="B3100" s="24" t="s">
        <v>325</v>
      </c>
      <c r="C3100" s="26" t="s">
        <v>859</v>
      </c>
      <c r="D3100" s="26">
        <v>7</v>
      </c>
      <c r="E3100" s="17" t="s">
        <v>3064</v>
      </c>
      <c r="F3100" s="24">
        <v>2800</v>
      </c>
      <c r="G3100" s="24"/>
      <c r="H3100" s="24"/>
      <c r="I3100" s="26" t="s">
        <v>859</v>
      </c>
      <c r="J3100" s="26" t="s">
        <v>1302</v>
      </c>
      <c r="K3100" s="34" t="s">
        <v>3361</v>
      </c>
    </row>
    <row r="3101" spans="1:11" ht="15.75" thickBot="1" x14ac:dyDescent="0.3">
      <c r="A3101" s="32" t="s">
        <v>851</v>
      </c>
      <c r="B3101" s="24" t="s">
        <v>325</v>
      </c>
      <c r="C3101" s="26" t="s">
        <v>859</v>
      </c>
      <c r="D3101" s="26">
        <v>7</v>
      </c>
      <c r="E3101" s="17" t="s">
        <v>3699</v>
      </c>
      <c r="F3101" s="24">
        <v>2840</v>
      </c>
      <c r="G3101" s="24"/>
      <c r="H3101" s="24"/>
      <c r="I3101" s="26" t="s">
        <v>859</v>
      </c>
      <c r="J3101" s="26" t="s">
        <v>1302</v>
      </c>
      <c r="K3101" s="34" t="s">
        <v>3697</v>
      </c>
    </row>
    <row r="3102" spans="1:11" ht="15.75" thickBot="1" x14ac:dyDescent="0.3">
      <c r="A3102" s="32" t="s">
        <v>851</v>
      </c>
      <c r="B3102" s="24" t="s">
        <v>325</v>
      </c>
      <c r="C3102" s="26" t="s">
        <v>859</v>
      </c>
      <c r="D3102" s="26">
        <v>7</v>
      </c>
      <c r="E3102" s="17" t="s">
        <v>3700</v>
      </c>
      <c r="F3102" s="24">
        <v>2764</v>
      </c>
      <c r="G3102" s="24"/>
      <c r="H3102" s="24"/>
      <c r="I3102" s="26" t="s">
        <v>859</v>
      </c>
      <c r="J3102" s="26" t="s">
        <v>1302</v>
      </c>
      <c r="K3102" s="34" t="s">
        <v>1010</v>
      </c>
    </row>
    <row r="3103" spans="1:11" ht="15.75" thickBot="1" x14ac:dyDescent="0.3">
      <c r="A3103" s="32" t="s">
        <v>851</v>
      </c>
      <c r="B3103" s="24" t="s">
        <v>325</v>
      </c>
      <c r="C3103" s="26" t="s">
        <v>859</v>
      </c>
      <c r="D3103" s="26">
        <v>7</v>
      </c>
      <c r="E3103" s="17" t="s">
        <v>3701</v>
      </c>
      <c r="F3103" s="24">
        <v>2806</v>
      </c>
      <c r="G3103" s="24"/>
      <c r="H3103" s="24"/>
      <c r="I3103" s="26" t="s">
        <v>859</v>
      </c>
      <c r="J3103" s="26" t="s">
        <v>1302</v>
      </c>
      <c r="K3103" s="34" t="s">
        <v>1010</v>
      </c>
    </row>
    <row r="3104" spans="1:11" ht="15.75" thickBot="1" x14ac:dyDescent="0.3">
      <c r="A3104" s="32" t="s">
        <v>851</v>
      </c>
      <c r="B3104" s="24" t="s">
        <v>325</v>
      </c>
      <c r="C3104" s="26" t="s">
        <v>859</v>
      </c>
      <c r="D3104" s="26">
        <v>7</v>
      </c>
      <c r="E3104" s="17" t="s">
        <v>2872</v>
      </c>
      <c r="F3104" s="24">
        <v>2798</v>
      </c>
      <c r="G3104" s="24"/>
      <c r="H3104" s="24"/>
      <c r="I3104" s="26" t="s">
        <v>859</v>
      </c>
      <c r="J3104" s="26" t="s">
        <v>1302</v>
      </c>
      <c r="K3104" s="34" t="s">
        <v>1010</v>
      </c>
    </row>
    <row r="3105" spans="1:11" ht="15.75" thickBot="1" x14ac:dyDescent="0.3">
      <c r="A3105" s="32" t="s">
        <v>851</v>
      </c>
      <c r="B3105" s="24" t="s">
        <v>325</v>
      </c>
      <c r="C3105" s="26" t="s">
        <v>859</v>
      </c>
      <c r="D3105" s="26">
        <v>7</v>
      </c>
      <c r="E3105" s="17" t="s">
        <v>3702</v>
      </c>
      <c r="F3105" s="24">
        <v>2740</v>
      </c>
      <c r="G3105" s="24"/>
      <c r="H3105" s="24"/>
      <c r="I3105" s="26" t="s">
        <v>859</v>
      </c>
      <c r="J3105" s="26" t="s">
        <v>1302</v>
      </c>
      <c r="K3105" s="34" t="s">
        <v>1303</v>
      </c>
    </row>
    <row r="3106" spans="1:11" ht="15.75" thickBot="1" x14ac:dyDescent="0.3">
      <c r="A3106" s="32" t="s">
        <v>851</v>
      </c>
      <c r="B3106" s="24" t="s">
        <v>325</v>
      </c>
      <c r="C3106" s="26" t="s">
        <v>859</v>
      </c>
      <c r="D3106" s="26">
        <v>7</v>
      </c>
      <c r="E3106" s="17" t="s">
        <v>3703</v>
      </c>
      <c r="F3106" s="24">
        <v>2740</v>
      </c>
      <c r="G3106" s="24"/>
      <c r="H3106" s="24"/>
      <c r="I3106" s="26" t="s">
        <v>859</v>
      </c>
      <c r="J3106" s="26" t="s">
        <v>1302</v>
      </c>
      <c r="K3106" s="34" t="s">
        <v>1303</v>
      </c>
    </row>
    <row r="3107" spans="1:11" ht="15.75" thickBot="1" x14ac:dyDescent="0.3">
      <c r="A3107" s="32" t="s">
        <v>851</v>
      </c>
      <c r="B3107" s="24" t="s">
        <v>325</v>
      </c>
      <c r="C3107" s="26" t="s">
        <v>859</v>
      </c>
      <c r="D3107" s="26">
        <v>7</v>
      </c>
      <c r="E3107" s="17" t="s">
        <v>3704</v>
      </c>
      <c r="F3107" s="24">
        <v>2832</v>
      </c>
      <c r="G3107" s="24"/>
      <c r="H3107" s="24"/>
      <c r="I3107" s="26" t="s">
        <v>859</v>
      </c>
      <c r="J3107" s="26" t="s">
        <v>1302</v>
      </c>
      <c r="K3107" s="34" t="s">
        <v>3697</v>
      </c>
    </row>
    <row r="3108" spans="1:11" ht="15.75" thickBot="1" x14ac:dyDescent="0.3">
      <c r="A3108" s="32" t="s">
        <v>851</v>
      </c>
      <c r="B3108" s="24" t="s">
        <v>325</v>
      </c>
      <c r="C3108" s="26" t="s">
        <v>859</v>
      </c>
      <c r="D3108" s="26">
        <v>7</v>
      </c>
      <c r="E3108" s="17" t="s">
        <v>3705</v>
      </c>
      <c r="F3108" s="24">
        <v>2833</v>
      </c>
      <c r="G3108" s="24"/>
      <c r="H3108" s="24"/>
      <c r="I3108" s="26" t="s">
        <v>859</v>
      </c>
      <c r="J3108" s="26" t="s">
        <v>1302</v>
      </c>
      <c r="K3108" s="34" t="s">
        <v>1010</v>
      </c>
    </row>
    <row r="3109" spans="1:11" ht="15.75" thickBot="1" x14ac:dyDescent="0.3">
      <c r="A3109" s="32" t="s">
        <v>851</v>
      </c>
      <c r="B3109" s="24" t="s">
        <v>325</v>
      </c>
      <c r="C3109" s="26" t="s">
        <v>859</v>
      </c>
      <c r="D3109" s="26">
        <v>7</v>
      </c>
      <c r="E3109" s="17" t="s">
        <v>3706</v>
      </c>
      <c r="F3109" s="24">
        <v>2775</v>
      </c>
      <c r="G3109" s="24"/>
      <c r="H3109" s="24"/>
      <c r="I3109" s="26" t="s">
        <v>859</v>
      </c>
      <c r="J3109" s="26" t="s">
        <v>1302</v>
      </c>
      <c r="K3109" s="34" t="s">
        <v>3361</v>
      </c>
    </row>
    <row r="3110" spans="1:11" ht="15.75" thickBot="1" x14ac:dyDescent="0.3">
      <c r="A3110" s="32" t="s">
        <v>851</v>
      </c>
      <c r="B3110" s="24" t="s">
        <v>325</v>
      </c>
      <c r="C3110" s="26" t="s">
        <v>859</v>
      </c>
      <c r="D3110" s="26">
        <v>7</v>
      </c>
      <c r="E3110" s="17" t="s">
        <v>1762</v>
      </c>
      <c r="F3110" s="24">
        <v>2779</v>
      </c>
      <c r="G3110" s="24"/>
      <c r="H3110" s="24"/>
      <c r="I3110" s="26" t="s">
        <v>859</v>
      </c>
      <c r="J3110" s="26" t="s">
        <v>1302</v>
      </c>
      <c r="K3110" s="34" t="s">
        <v>3361</v>
      </c>
    </row>
    <row r="3111" spans="1:11" ht="15.75" thickBot="1" x14ac:dyDescent="0.3">
      <c r="A3111" s="32" t="s">
        <v>851</v>
      </c>
      <c r="B3111" s="24" t="s">
        <v>325</v>
      </c>
      <c r="C3111" s="26" t="s">
        <v>859</v>
      </c>
      <c r="D3111" s="26">
        <v>7</v>
      </c>
      <c r="E3111" s="17" t="s">
        <v>1714</v>
      </c>
      <c r="F3111" s="24">
        <v>2731</v>
      </c>
      <c r="G3111" s="24"/>
      <c r="H3111" s="24"/>
      <c r="I3111" s="26" t="s">
        <v>859</v>
      </c>
      <c r="J3111" s="26" t="s">
        <v>1302</v>
      </c>
      <c r="K3111" s="34" t="s">
        <v>3707</v>
      </c>
    </row>
    <row r="3112" spans="1:11" ht="15.75" thickBot="1" x14ac:dyDescent="0.3">
      <c r="A3112" s="32" t="s">
        <v>851</v>
      </c>
      <c r="B3112" s="24" t="s">
        <v>325</v>
      </c>
      <c r="C3112" s="26" t="s">
        <v>859</v>
      </c>
      <c r="D3112" s="26">
        <v>8</v>
      </c>
      <c r="E3112" s="17" t="s">
        <v>3708</v>
      </c>
      <c r="F3112" s="24">
        <v>2875</v>
      </c>
      <c r="G3112" s="24"/>
      <c r="H3112" s="24"/>
      <c r="I3112" s="26" t="s">
        <v>859</v>
      </c>
      <c r="J3112" s="26" t="s">
        <v>1302</v>
      </c>
      <c r="K3112" s="34" t="s">
        <v>3707</v>
      </c>
    </row>
    <row r="3113" spans="1:11" ht="15.75" thickBot="1" x14ac:dyDescent="0.3">
      <c r="A3113" s="32" t="s">
        <v>851</v>
      </c>
      <c r="B3113" s="24" t="s">
        <v>325</v>
      </c>
      <c r="C3113" s="26" t="s">
        <v>859</v>
      </c>
      <c r="D3113" s="26">
        <v>8</v>
      </c>
      <c r="E3113" s="17" t="s">
        <v>3709</v>
      </c>
      <c r="F3113" s="24">
        <v>4733</v>
      </c>
      <c r="G3113" s="24"/>
      <c r="H3113" s="24"/>
      <c r="I3113" s="26" t="s">
        <v>859</v>
      </c>
      <c r="J3113" s="26" t="s">
        <v>1302</v>
      </c>
      <c r="K3113" s="34" t="s">
        <v>1303</v>
      </c>
    </row>
    <row r="3114" spans="1:11" ht="15.75" thickBot="1" x14ac:dyDescent="0.3">
      <c r="A3114" s="32" t="s">
        <v>851</v>
      </c>
      <c r="B3114" s="24" t="s">
        <v>325</v>
      </c>
      <c r="C3114" s="26" t="s">
        <v>859</v>
      </c>
      <c r="D3114" s="26">
        <v>8</v>
      </c>
      <c r="E3114" s="17" t="s">
        <v>3710</v>
      </c>
      <c r="F3114" s="24">
        <v>2729</v>
      </c>
      <c r="G3114" s="24"/>
      <c r="H3114" s="24"/>
      <c r="I3114" s="26" t="s">
        <v>859</v>
      </c>
      <c r="J3114" s="26" t="s">
        <v>1302</v>
      </c>
      <c r="K3114" s="34" t="s">
        <v>1303</v>
      </c>
    </row>
    <row r="3115" spans="1:11" ht="15.75" thickBot="1" x14ac:dyDescent="0.3">
      <c r="A3115" s="32" t="s">
        <v>851</v>
      </c>
      <c r="B3115" s="24" t="s">
        <v>325</v>
      </c>
      <c r="C3115" s="26" t="s">
        <v>859</v>
      </c>
      <c r="D3115" s="26">
        <v>8</v>
      </c>
      <c r="E3115" s="17" t="s">
        <v>3711</v>
      </c>
      <c r="F3115" s="24">
        <v>2734</v>
      </c>
      <c r="G3115" s="24"/>
      <c r="H3115" s="24"/>
      <c r="I3115" s="26" t="s">
        <v>859</v>
      </c>
      <c r="J3115" s="26" t="s">
        <v>1302</v>
      </c>
      <c r="K3115" s="34" t="s">
        <v>3712</v>
      </c>
    </row>
    <row r="3116" spans="1:11" ht="15.75" thickBot="1" x14ac:dyDescent="0.3">
      <c r="A3116" s="32" t="s">
        <v>851</v>
      </c>
      <c r="B3116" s="24" t="s">
        <v>325</v>
      </c>
      <c r="C3116" s="26" t="s">
        <v>859</v>
      </c>
      <c r="D3116" s="26">
        <v>8</v>
      </c>
      <c r="E3116" s="17" t="s">
        <v>3713</v>
      </c>
      <c r="F3116" s="24">
        <v>2755</v>
      </c>
      <c r="G3116" s="24"/>
      <c r="H3116" s="24"/>
      <c r="I3116" s="26" t="s">
        <v>859</v>
      </c>
      <c r="J3116" s="26" t="s">
        <v>1302</v>
      </c>
      <c r="K3116" s="34" t="s">
        <v>3712</v>
      </c>
    </row>
    <row r="3117" spans="1:11" ht="15.75" thickBot="1" x14ac:dyDescent="0.3">
      <c r="A3117" s="32" t="s">
        <v>851</v>
      </c>
      <c r="B3117" s="24" t="s">
        <v>325</v>
      </c>
      <c r="C3117" s="26" t="s">
        <v>859</v>
      </c>
      <c r="D3117" s="26">
        <v>8</v>
      </c>
      <c r="E3117" s="17" t="s">
        <v>3714</v>
      </c>
      <c r="F3117" s="24">
        <v>2708</v>
      </c>
      <c r="G3117" s="24"/>
      <c r="H3117" s="24"/>
      <c r="I3117" s="26" t="s">
        <v>859</v>
      </c>
      <c r="J3117" s="26" t="s">
        <v>1302</v>
      </c>
      <c r="K3117" s="34" t="s">
        <v>1303</v>
      </c>
    </row>
    <row r="3118" spans="1:11" ht="15.75" thickBot="1" x14ac:dyDescent="0.3">
      <c r="A3118" s="32" t="s">
        <v>851</v>
      </c>
      <c r="B3118" s="24" t="s">
        <v>325</v>
      </c>
      <c r="C3118" s="26" t="s">
        <v>859</v>
      </c>
      <c r="D3118" s="26">
        <v>8</v>
      </c>
      <c r="E3118" s="17" t="s">
        <v>3715</v>
      </c>
      <c r="F3118" s="24">
        <v>2795</v>
      </c>
      <c r="G3118" s="24"/>
      <c r="H3118" s="24"/>
      <c r="I3118" s="26" t="s">
        <v>859</v>
      </c>
      <c r="J3118" s="26" t="s">
        <v>1302</v>
      </c>
      <c r="K3118" s="34" t="s">
        <v>1303</v>
      </c>
    </row>
    <row r="3119" spans="1:11" ht="15.75" thickBot="1" x14ac:dyDescent="0.3">
      <c r="A3119" s="32" t="s">
        <v>851</v>
      </c>
      <c r="B3119" s="24" t="s">
        <v>325</v>
      </c>
      <c r="C3119" s="26" t="s">
        <v>859</v>
      </c>
      <c r="D3119" s="26">
        <v>8</v>
      </c>
      <c r="E3119" s="17" t="s">
        <v>3716</v>
      </c>
      <c r="F3119" s="24">
        <v>2709</v>
      </c>
      <c r="G3119" s="24"/>
      <c r="H3119" s="24"/>
      <c r="I3119" s="26" t="s">
        <v>859</v>
      </c>
      <c r="J3119" s="26" t="s">
        <v>1302</v>
      </c>
      <c r="K3119" s="34" t="s">
        <v>3707</v>
      </c>
    </row>
    <row r="3120" spans="1:11" ht="15.75" thickBot="1" x14ac:dyDescent="0.3">
      <c r="A3120" s="32" t="s">
        <v>851</v>
      </c>
      <c r="B3120" s="24" t="s">
        <v>325</v>
      </c>
      <c r="C3120" s="26" t="s">
        <v>859</v>
      </c>
      <c r="D3120" s="26">
        <v>8</v>
      </c>
      <c r="E3120" s="17" t="s">
        <v>1959</v>
      </c>
      <c r="F3120" s="24">
        <v>5346</v>
      </c>
      <c r="G3120" s="24"/>
      <c r="H3120" s="24"/>
      <c r="I3120" s="26" t="s">
        <v>859</v>
      </c>
      <c r="J3120" s="26" t="s">
        <v>1302</v>
      </c>
      <c r="K3120" s="34" t="s">
        <v>1303</v>
      </c>
    </row>
    <row r="3121" spans="1:11" ht="15.75" thickBot="1" x14ac:dyDescent="0.3">
      <c r="A3121" s="32" t="s">
        <v>851</v>
      </c>
      <c r="B3121" s="24" t="s">
        <v>325</v>
      </c>
      <c r="C3121" s="26" t="s">
        <v>859</v>
      </c>
      <c r="D3121" s="26">
        <v>8</v>
      </c>
      <c r="E3121" s="17" t="s">
        <v>3717</v>
      </c>
      <c r="F3121" s="24">
        <v>2881</v>
      </c>
      <c r="G3121" s="24"/>
      <c r="H3121" s="24"/>
      <c r="I3121" s="26" t="s">
        <v>859</v>
      </c>
      <c r="J3121" s="26" t="s">
        <v>1302</v>
      </c>
      <c r="K3121" s="34" t="s">
        <v>3712</v>
      </c>
    </row>
    <row r="3122" spans="1:11" ht="15.75" thickBot="1" x14ac:dyDescent="0.3">
      <c r="A3122" s="32" t="s">
        <v>851</v>
      </c>
      <c r="B3122" s="24" t="s">
        <v>325</v>
      </c>
      <c r="C3122" s="26" t="s">
        <v>859</v>
      </c>
      <c r="D3122" s="26">
        <v>8</v>
      </c>
      <c r="E3122" s="17" t="s">
        <v>1073</v>
      </c>
      <c r="F3122" s="24">
        <v>2835</v>
      </c>
      <c r="G3122" s="24"/>
      <c r="H3122" s="24"/>
      <c r="I3122" s="26" t="s">
        <v>859</v>
      </c>
      <c r="J3122" s="26" t="s">
        <v>1302</v>
      </c>
      <c r="K3122" s="34" t="s">
        <v>1303</v>
      </c>
    </row>
    <row r="3123" spans="1:11" ht="15.75" thickBot="1" x14ac:dyDescent="0.3">
      <c r="A3123" s="32" t="s">
        <v>851</v>
      </c>
      <c r="B3123" s="24" t="s">
        <v>325</v>
      </c>
      <c r="C3123" s="26" t="s">
        <v>859</v>
      </c>
      <c r="D3123" s="26">
        <v>8</v>
      </c>
      <c r="E3123" s="17" t="s">
        <v>3718</v>
      </c>
      <c r="F3123" s="24">
        <v>2770</v>
      </c>
      <c r="G3123" s="24"/>
      <c r="H3123" s="24"/>
      <c r="I3123" s="26" t="s">
        <v>859</v>
      </c>
      <c r="J3123" s="26" t="s">
        <v>1302</v>
      </c>
      <c r="K3123" s="34" t="s">
        <v>3707</v>
      </c>
    </row>
    <row r="3124" spans="1:11" ht="15.75" thickBot="1" x14ac:dyDescent="0.3">
      <c r="A3124" s="32" t="s">
        <v>851</v>
      </c>
      <c r="B3124" s="24" t="s">
        <v>325</v>
      </c>
      <c r="C3124" s="26" t="s">
        <v>859</v>
      </c>
      <c r="D3124" s="26">
        <v>8</v>
      </c>
      <c r="E3124" s="17" t="s">
        <v>3719</v>
      </c>
      <c r="F3124" s="24">
        <v>2780</v>
      </c>
      <c r="G3124" s="24"/>
      <c r="H3124" s="24"/>
      <c r="I3124" s="26" t="s">
        <v>859</v>
      </c>
      <c r="J3124" s="26" t="s">
        <v>1302</v>
      </c>
      <c r="K3124" s="34" t="s">
        <v>3712</v>
      </c>
    </row>
    <row r="3125" spans="1:11" ht="15.75" thickBot="1" x14ac:dyDescent="0.3">
      <c r="A3125" s="32" t="s">
        <v>851</v>
      </c>
      <c r="B3125" s="24" t="s">
        <v>325</v>
      </c>
      <c r="C3125" s="26" t="s">
        <v>859</v>
      </c>
      <c r="D3125" s="26">
        <v>8</v>
      </c>
      <c r="E3125" s="17" t="s">
        <v>3720</v>
      </c>
      <c r="F3125" s="24">
        <v>2741</v>
      </c>
      <c r="G3125" s="24"/>
      <c r="H3125" s="24"/>
      <c r="I3125" s="26" t="s">
        <v>859</v>
      </c>
      <c r="J3125" s="26" t="s">
        <v>1302</v>
      </c>
      <c r="K3125" s="34" t="s">
        <v>3712</v>
      </c>
    </row>
    <row r="3126" spans="1:11" ht="15.75" thickBot="1" x14ac:dyDescent="0.3">
      <c r="A3126" s="32" t="s">
        <v>851</v>
      </c>
      <c r="B3126" s="24" t="s">
        <v>325</v>
      </c>
      <c r="C3126" s="26" t="s">
        <v>859</v>
      </c>
      <c r="D3126" s="26">
        <v>8</v>
      </c>
      <c r="E3126" s="17" t="s">
        <v>1398</v>
      </c>
      <c r="F3126" s="24">
        <v>2793</v>
      </c>
      <c r="G3126" s="24"/>
      <c r="H3126" s="24"/>
      <c r="I3126" s="26" t="s">
        <v>859</v>
      </c>
      <c r="J3126" s="26" t="s">
        <v>1302</v>
      </c>
      <c r="K3126" s="34" t="s">
        <v>3712</v>
      </c>
    </row>
    <row r="3127" spans="1:11" ht="15.75" thickBot="1" x14ac:dyDescent="0.3">
      <c r="A3127" s="32" t="s">
        <v>851</v>
      </c>
      <c r="B3127" s="24" t="s">
        <v>325</v>
      </c>
      <c r="C3127" s="26" t="s">
        <v>855</v>
      </c>
      <c r="D3127" s="26">
        <v>1</v>
      </c>
      <c r="E3127" s="17" t="s">
        <v>3721</v>
      </c>
      <c r="F3127" s="24">
        <v>611</v>
      </c>
      <c r="G3127" s="24"/>
      <c r="H3127" s="24"/>
      <c r="I3127" s="26" t="s">
        <v>854</v>
      </c>
      <c r="J3127" s="26" t="s">
        <v>855</v>
      </c>
      <c r="K3127" s="34" t="s">
        <v>1877</v>
      </c>
    </row>
    <row r="3128" spans="1:11" ht="15.75" thickBot="1" x14ac:dyDescent="0.3">
      <c r="A3128" s="32" t="s">
        <v>851</v>
      </c>
      <c r="B3128" s="24" t="s">
        <v>325</v>
      </c>
      <c r="C3128" s="26" t="s">
        <v>855</v>
      </c>
      <c r="D3128" s="26">
        <v>1</v>
      </c>
      <c r="E3128" s="17" t="s">
        <v>922</v>
      </c>
      <c r="F3128" s="24">
        <v>615</v>
      </c>
      <c r="G3128" s="24"/>
      <c r="H3128" s="24"/>
      <c r="I3128" s="26" t="s">
        <v>854</v>
      </c>
      <c r="J3128" s="26" t="s">
        <v>855</v>
      </c>
      <c r="K3128" s="34" t="s">
        <v>1010</v>
      </c>
    </row>
    <row r="3129" spans="1:11" ht="15.75" thickBot="1" x14ac:dyDescent="0.3">
      <c r="A3129" s="32" t="s">
        <v>851</v>
      </c>
      <c r="B3129" s="24" t="s">
        <v>325</v>
      </c>
      <c r="C3129" s="26" t="s">
        <v>855</v>
      </c>
      <c r="D3129" s="26">
        <v>1</v>
      </c>
      <c r="E3129" s="17" t="s">
        <v>3722</v>
      </c>
      <c r="F3129" s="24">
        <v>622</v>
      </c>
      <c r="G3129" s="24"/>
      <c r="H3129" s="24"/>
      <c r="I3129" s="26" t="s">
        <v>854</v>
      </c>
      <c r="J3129" s="26" t="s">
        <v>855</v>
      </c>
      <c r="K3129" s="34" t="s">
        <v>1877</v>
      </c>
    </row>
    <row r="3130" spans="1:11" ht="15.75" thickBot="1" x14ac:dyDescent="0.3">
      <c r="A3130" s="32" t="s">
        <v>851</v>
      </c>
      <c r="B3130" s="24" t="s">
        <v>325</v>
      </c>
      <c r="C3130" s="26" t="s">
        <v>855</v>
      </c>
      <c r="D3130" s="26">
        <v>1</v>
      </c>
      <c r="E3130" s="17" t="s">
        <v>3723</v>
      </c>
      <c r="F3130" s="24">
        <v>4385</v>
      </c>
      <c r="G3130" s="24"/>
      <c r="H3130" s="24"/>
      <c r="I3130" s="26" t="s">
        <v>854</v>
      </c>
      <c r="J3130" s="26" t="s">
        <v>855</v>
      </c>
      <c r="K3130" s="34" t="s">
        <v>1877</v>
      </c>
    </row>
    <row r="3131" spans="1:11" ht="15.75" thickBot="1" x14ac:dyDescent="0.3">
      <c r="A3131" s="32" t="s">
        <v>851</v>
      </c>
      <c r="B3131" s="24" t="s">
        <v>325</v>
      </c>
      <c r="C3131" s="26" t="s">
        <v>855</v>
      </c>
      <c r="D3131" s="26">
        <v>1</v>
      </c>
      <c r="E3131" s="17" t="s">
        <v>3724</v>
      </c>
      <c r="F3131" s="24">
        <v>705</v>
      </c>
      <c r="G3131" s="24"/>
      <c r="H3131" s="24"/>
      <c r="I3131" s="26" t="s">
        <v>854</v>
      </c>
      <c r="J3131" s="26" t="s">
        <v>855</v>
      </c>
      <c r="K3131" s="34" t="s">
        <v>1877</v>
      </c>
    </row>
    <row r="3132" spans="1:11" ht="15.75" thickBot="1" x14ac:dyDescent="0.3">
      <c r="A3132" s="32" t="s">
        <v>851</v>
      </c>
      <c r="B3132" s="24" t="s">
        <v>325</v>
      </c>
      <c r="C3132" s="26" t="s">
        <v>855</v>
      </c>
      <c r="D3132" s="26">
        <v>1</v>
      </c>
      <c r="E3132" s="17" t="s">
        <v>2010</v>
      </c>
      <c r="F3132" s="24">
        <v>645</v>
      </c>
      <c r="G3132" s="24"/>
      <c r="H3132" s="24"/>
      <c r="I3132" s="26" t="s">
        <v>854</v>
      </c>
      <c r="J3132" s="26" t="s">
        <v>855</v>
      </c>
      <c r="K3132" s="34" t="s">
        <v>1218</v>
      </c>
    </row>
    <row r="3133" spans="1:11" ht="15.75" thickBot="1" x14ac:dyDescent="0.3">
      <c r="A3133" s="32" t="s">
        <v>851</v>
      </c>
      <c r="B3133" s="24" t="s">
        <v>325</v>
      </c>
      <c r="C3133" s="26" t="s">
        <v>855</v>
      </c>
      <c r="D3133" s="26">
        <v>1</v>
      </c>
      <c r="E3133" s="17" t="s">
        <v>3725</v>
      </c>
      <c r="F3133" s="24">
        <v>648</v>
      </c>
      <c r="G3133" s="24"/>
      <c r="H3133" s="24"/>
      <c r="I3133" s="26" t="s">
        <v>854</v>
      </c>
      <c r="J3133" s="26" t="s">
        <v>855</v>
      </c>
      <c r="K3133" s="34" t="s">
        <v>1010</v>
      </c>
    </row>
    <row r="3134" spans="1:11" ht="15.75" thickBot="1" x14ac:dyDescent="0.3">
      <c r="A3134" s="32" t="s">
        <v>851</v>
      </c>
      <c r="B3134" s="24" t="s">
        <v>325</v>
      </c>
      <c r="C3134" s="26" t="s">
        <v>855</v>
      </c>
      <c r="D3134" s="26">
        <v>1</v>
      </c>
      <c r="E3134" s="17" t="s">
        <v>3726</v>
      </c>
      <c r="F3134" s="24">
        <v>689</v>
      </c>
      <c r="G3134" s="24"/>
      <c r="H3134" s="24"/>
      <c r="I3134" s="26" t="s">
        <v>854</v>
      </c>
      <c r="J3134" s="26" t="s">
        <v>855</v>
      </c>
      <c r="K3134" s="34" t="s">
        <v>1218</v>
      </c>
    </row>
    <row r="3135" spans="1:11" ht="15.75" thickBot="1" x14ac:dyDescent="0.3">
      <c r="A3135" s="32" t="s">
        <v>851</v>
      </c>
      <c r="B3135" s="24" t="s">
        <v>325</v>
      </c>
      <c r="C3135" s="26" t="s">
        <v>855</v>
      </c>
      <c r="D3135" s="26">
        <v>1</v>
      </c>
      <c r="E3135" s="17" t="s">
        <v>3727</v>
      </c>
      <c r="F3135" s="24">
        <v>624</v>
      </c>
      <c r="G3135" s="24"/>
      <c r="H3135" s="24"/>
      <c r="I3135" s="26" t="s">
        <v>854</v>
      </c>
      <c r="J3135" s="26" t="s">
        <v>855</v>
      </c>
      <c r="K3135" s="34" t="s">
        <v>1877</v>
      </c>
    </row>
    <row r="3136" spans="1:11" ht="15.75" thickBot="1" x14ac:dyDescent="0.3">
      <c r="A3136" s="32" t="s">
        <v>851</v>
      </c>
      <c r="B3136" s="24" t="s">
        <v>325</v>
      </c>
      <c r="C3136" s="26" t="s">
        <v>855</v>
      </c>
      <c r="D3136" s="26">
        <v>1</v>
      </c>
      <c r="E3136" s="17" t="s">
        <v>3728</v>
      </c>
      <c r="F3136" s="24">
        <v>621</v>
      </c>
      <c r="G3136" s="24"/>
      <c r="H3136" s="24"/>
      <c r="I3136" s="26" t="s">
        <v>854</v>
      </c>
      <c r="J3136" s="26" t="s">
        <v>855</v>
      </c>
      <c r="K3136" s="34" t="s">
        <v>1877</v>
      </c>
    </row>
    <row r="3137" spans="1:11" ht="15.75" thickBot="1" x14ac:dyDescent="0.3">
      <c r="A3137" s="32" t="s">
        <v>851</v>
      </c>
      <c r="B3137" s="24" t="s">
        <v>325</v>
      </c>
      <c r="C3137" s="26" t="s">
        <v>855</v>
      </c>
      <c r="D3137" s="26">
        <v>1</v>
      </c>
      <c r="E3137" s="17" t="s">
        <v>3729</v>
      </c>
      <c r="F3137" s="24">
        <v>614</v>
      </c>
      <c r="G3137" s="24"/>
      <c r="H3137" s="24"/>
      <c r="I3137" s="26" t="s">
        <v>854</v>
      </c>
      <c r="J3137" s="26" t="s">
        <v>855</v>
      </c>
      <c r="K3137" s="34" t="s">
        <v>3730</v>
      </c>
    </row>
    <row r="3138" spans="1:11" ht="15.75" thickBot="1" x14ac:dyDescent="0.3">
      <c r="A3138" s="32" t="s">
        <v>851</v>
      </c>
      <c r="B3138" s="24" t="s">
        <v>325</v>
      </c>
      <c r="C3138" s="26" t="s">
        <v>855</v>
      </c>
      <c r="D3138" s="26">
        <v>1</v>
      </c>
      <c r="E3138" s="17" t="s">
        <v>3731</v>
      </c>
      <c r="F3138" s="24">
        <v>673</v>
      </c>
      <c r="G3138" s="24"/>
      <c r="H3138" s="24"/>
      <c r="I3138" s="26" t="s">
        <v>854</v>
      </c>
      <c r="J3138" s="26" t="s">
        <v>855</v>
      </c>
      <c r="K3138" s="34" t="s">
        <v>3730</v>
      </c>
    </row>
    <row r="3139" spans="1:11" ht="15.75" thickBot="1" x14ac:dyDescent="0.3">
      <c r="A3139" s="32" t="s">
        <v>851</v>
      </c>
      <c r="B3139" s="24" t="s">
        <v>325</v>
      </c>
      <c r="C3139" s="26" t="s">
        <v>855</v>
      </c>
      <c r="D3139" s="26">
        <v>1</v>
      </c>
      <c r="E3139" s="17" t="s">
        <v>3732</v>
      </c>
      <c r="F3139" s="24">
        <v>4388</v>
      </c>
      <c r="G3139" s="24"/>
      <c r="H3139" s="24"/>
      <c r="I3139" s="26" t="s">
        <v>854</v>
      </c>
      <c r="J3139" s="26" t="s">
        <v>855</v>
      </c>
      <c r="K3139" s="34" t="s">
        <v>1218</v>
      </c>
    </row>
    <row r="3140" spans="1:11" ht="15.75" thickBot="1" x14ac:dyDescent="0.3">
      <c r="A3140" s="32" t="s">
        <v>851</v>
      </c>
      <c r="B3140" s="24" t="s">
        <v>325</v>
      </c>
      <c r="C3140" s="26" t="s">
        <v>855</v>
      </c>
      <c r="D3140" s="26">
        <v>1</v>
      </c>
      <c r="E3140" s="17" t="s">
        <v>3733</v>
      </c>
      <c r="F3140" s="24">
        <v>706</v>
      </c>
      <c r="G3140" s="24"/>
      <c r="H3140" s="24"/>
      <c r="I3140" s="26" t="s">
        <v>854</v>
      </c>
      <c r="J3140" s="26" t="s">
        <v>855</v>
      </c>
      <c r="K3140" s="34" t="s">
        <v>1218</v>
      </c>
    </row>
    <row r="3141" spans="1:11" ht="15.75" thickBot="1" x14ac:dyDescent="0.3">
      <c r="A3141" s="32" t="s">
        <v>851</v>
      </c>
      <c r="B3141" s="24" t="s">
        <v>325</v>
      </c>
      <c r="C3141" s="26" t="s">
        <v>855</v>
      </c>
      <c r="D3141" s="26">
        <v>1</v>
      </c>
      <c r="E3141" s="17" t="s">
        <v>3734</v>
      </c>
      <c r="F3141" s="24">
        <v>702</v>
      </c>
      <c r="G3141" s="24"/>
      <c r="H3141" s="24"/>
      <c r="I3141" s="26" t="s">
        <v>854</v>
      </c>
      <c r="J3141" s="26" t="s">
        <v>855</v>
      </c>
      <c r="K3141" s="34" t="s">
        <v>1010</v>
      </c>
    </row>
    <row r="3142" spans="1:11" ht="15.75" thickBot="1" x14ac:dyDescent="0.3">
      <c r="A3142" s="32" t="s">
        <v>851</v>
      </c>
      <c r="B3142" s="24" t="s">
        <v>325</v>
      </c>
      <c r="C3142" s="26" t="s">
        <v>855</v>
      </c>
      <c r="D3142" s="26">
        <v>1</v>
      </c>
      <c r="E3142" s="17" t="s">
        <v>3735</v>
      </c>
      <c r="F3142" s="24">
        <v>691</v>
      </c>
      <c r="G3142" s="24"/>
      <c r="H3142" s="24"/>
      <c r="I3142" s="26" t="s">
        <v>854</v>
      </c>
      <c r="J3142" s="26" t="s">
        <v>855</v>
      </c>
      <c r="K3142" s="34" t="s">
        <v>1877</v>
      </c>
    </row>
    <row r="3143" spans="1:11" ht="15.75" thickBot="1" x14ac:dyDescent="0.3">
      <c r="A3143" s="32" t="s">
        <v>851</v>
      </c>
      <c r="B3143" s="24" t="s">
        <v>325</v>
      </c>
      <c r="C3143" s="26" t="s">
        <v>855</v>
      </c>
      <c r="D3143" s="26">
        <v>1</v>
      </c>
      <c r="E3143" s="17" t="s">
        <v>976</v>
      </c>
      <c r="F3143" s="24">
        <v>605</v>
      </c>
      <c r="G3143" s="24"/>
      <c r="H3143" s="24"/>
      <c r="I3143" s="26" t="s">
        <v>854</v>
      </c>
      <c r="J3143" s="26" t="s">
        <v>855</v>
      </c>
      <c r="K3143" s="34" t="s">
        <v>1877</v>
      </c>
    </row>
    <row r="3144" spans="1:11" ht="15.75" thickBot="1" x14ac:dyDescent="0.3">
      <c r="A3144" s="32" t="s">
        <v>851</v>
      </c>
      <c r="B3144" s="24" t="s">
        <v>325</v>
      </c>
      <c r="C3144" s="26" t="s">
        <v>855</v>
      </c>
      <c r="D3144" s="26">
        <v>1</v>
      </c>
      <c r="E3144" s="17" t="s">
        <v>1598</v>
      </c>
      <c r="F3144" s="24">
        <v>612</v>
      </c>
      <c r="G3144" s="24"/>
      <c r="H3144" s="24"/>
      <c r="I3144" s="26" t="s">
        <v>854</v>
      </c>
      <c r="J3144" s="26" t="s">
        <v>855</v>
      </c>
      <c r="K3144" s="34" t="s">
        <v>1010</v>
      </c>
    </row>
    <row r="3145" spans="1:11" ht="15.75" thickBot="1" x14ac:dyDescent="0.3">
      <c r="A3145" s="32" t="s">
        <v>851</v>
      </c>
      <c r="B3145" s="24" t="s">
        <v>325</v>
      </c>
      <c r="C3145" s="26" t="s">
        <v>855</v>
      </c>
      <c r="D3145" s="26">
        <v>1</v>
      </c>
      <c r="E3145" s="17" t="s">
        <v>1493</v>
      </c>
      <c r="F3145" s="24">
        <v>4935</v>
      </c>
      <c r="G3145" s="24"/>
      <c r="H3145" s="24"/>
      <c r="I3145" s="26" t="s">
        <v>854</v>
      </c>
      <c r="J3145" s="26" t="s">
        <v>855</v>
      </c>
      <c r="K3145" s="34" t="s">
        <v>1877</v>
      </c>
    </row>
    <row r="3146" spans="1:11" ht="15.75" thickBot="1" x14ac:dyDescent="0.3">
      <c r="A3146" s="32" t="s">
        <v>851</v>
      </c>
      <c r="B3146" s="24" t="s">
        <v>325</v>
      </c>
      <c r="C3146" s="26" t="s">
        <v>855</v>
      </c>
      <c r="D3146" s="26">
        <v>1</v>
      </c>
      <c r="E3146" s="17" t="s">
        <v>1494</v>
      </c>
      <c r="F3146" s="24">
        <v>5558</v>
      </c>
      <c r="G3146" s="24"/>
      <c r="H3146" s="24"/>
      <c r="I3146" s="26" t="s">
        <v>854</v>
      </c>
      <c r="J3146" s="26" t="s">
        <v>855</v>
      </c>
      <c r="K3146" s="34" t="s">
        <v>1877</v>
      </c>
    </row>
    <row r="3147" spans="1:11" ht="15.75" thickBot="1" x14ac:dyDescent="0.3">
      <c r="A3147" s="32" t="s">
        <v>851</v>
      </c>
      <c r="B3147" s="24" t="s">
        <v>325</v>
      </c>
      <c r="C3147" s="26" t="s">
        <v>855</v>
      </c>
      <c r="D3147" s="26">
        <v>2</v>
      </c>
      <c r="E3147" s="17" t="s">
        <v>3736</v>
      </c>
      <c r="F3147" s="24">
        <v>692</v>
      </c>
      <c r="G3147" s="24"/>
      <c r="H3147" s="24"/>
      <c r="I3147" s="26" t="s">
        <v>854</v>
      </c>
      <c r="J3147" s="26" t="s">
        <v>855</v>
      </c>
      <c r="K3147" s="34" t="s">
        <v>3730</v>
      </c>
    </row>
    <row r="3148" spans="1:11" ht="15.75" thickBot="1" x14ac:dyDescent="0.3">
      <c r="A3148" s="32" t="s">
        <v>851</v>
      </c>
      <c r="B3148" s="24" t="s">
        <v>325</v>
      </c>
      <c r="C3148" s="26" t="s">
        <v>855</v>
      </c>
      <c r="D3148" s="26">
        <v>2</v>
      </c>
      <c r="E3148" s="17" t="s">
        <v>3737</v>
      </c>
      <c r="F3148" s="24">
        <v>658</v>
      </c>
      <c r="G3148" s="24"/>
      <c r="H3148" s="24"/>
      <c r="I3148" s="26" t="s">
        <v>854</v>
      </c>
      <c r="J3148" s="26" t="s">
        <v>855</v>
      </c>
      <c r="K3148" s="34" t="s">
        <v>3730</v>
      </c>
    </row>
    <row r="3149" spans="1:11" ht="15.75" thickBot="1" x14ac:dyDescent="0.3">
      <c r="A3149" s="32" t="s">
        <v>851</v>
      </c>
      <c r="B3149" s="24" t="s">
        <v>325</v>
      </c>
      <c r="C3149" s="26" t="s">
        <v>855</v>
      </c>
      <c r="D3149" s="26">
        <v>2</v>
      </c>
      <c r="E3149" s="17" t="s">
        <v>3738</v>
      </c>
      <c r="F3149" s="24">
        <v>608</v>
      </c>
      <c r="G3149" s="24"/>
      <c r="H3149" s="24"/>
      <c r="I3149" s="26" t="s">
        <v>854</v>
      </c>
      <c r="J3149" s="26" t="s">
        <v>855</v>
      </c>
      <c r="K3149" s="34" t="s">
        <v>3730</v>
      </c>
    </row>
    <row r="3150" spans="1:11" ht="15.75" thickBot="1" x14ac:dyDescent="0.3">
      <c r="A3150" s="32" t="s">
        <v>851</v>
      </c>
      <c r="B3150" s="24" t="s">
        <v>325</v>
      </c>
      <c r="C3150" s="26" t="s">
        <v>855</v>
      </c>
      <c r="D3150" s="26">
        <v>2</v>
      </c>
      <c r="E3150" s="17" t="s">
        <v>3651</v>
      </c>
      <c r="F3150" s="24">
        <v>654</v>
      </c>
      <c r="G3150" s="24"/>
      <c r="H3150" s="24"/>
      <c r="I3150" s="26" t="s">
        <v>854</v>
      </c>
      <c r="J3150" s="26" t="s">
        <v>855</v>
      </c>
      <c r="K3150" s="34" t="s">
        <v>3730</v>
      </c>
    </row>
    <row r="3151" spans="1:11" ht="15.75" thickBot="1" x14ac:dyDescent="0.3">
      <c r="A3151" s="32" t="s">
        <v>851</v>
      </c>
      <c r="B3151" s="24" t="s">
        <v>325</v>
      </c>
      <c r="C3151" s="26" t="s">
        <v>855</v>
      </c>
      <c r="D3151" s="26">
        <v>2</v>
      </c>
      <c r="E3151" s="17" t="s">
        <v>3739</v>
      </c>
      <c r="F3151" s="24">
        <v>623</v>
      </c>
      <c r="G3151" s="24"/>
      <c r="H3151" s="24"/>
      <c r="I3151" s="26" t="s">
        <v>854</v>
      </c>
      <c r="J3151" s="26" t="s">
        <v>855</v>
      </c>
      <c r="K3151" s="34" t="s">
        <v>3740</v>
      </c>
    </row>
    <row r="3152" spans="1:11" ht="15.75" thickBot="1" x14ac:dyDescent="0.3">
      <c r="A3152" s="32" t="s">
        <v>851</v>
      </c>
      <c r="B3152" s="24" t="s">
        <v>325</v>
      </c>
      <c r="C3152" s="26" t="s">
        <v>855</v>
      </c>
      <c r="D3152" s="26">
        <v>2</v>
      </c>
      <c r="E3152" s="17" t="s">
        <v>3741</v>
      </c>
      <c r="F3152" s="24">
        <v>626</v>
      </c>
      <c r="G3152" s="24"/>
      <c r="H3152" s="24"/>
      <c r="I3152" s="26" t="s">
        <v>854</v>
      </c>
      <c r="J3152" s="26" t="s">
        <v>855</v>
      </c>
      <c r="K3152" s="34" t="s">
        <v>3730</v>
      </c>
    </row>
    <row r="3153" spans="1:11" ht="15.75" thickBot="1" x14ac:dyDescent="0.3">
      <c r="A3153" s="32" t="s">
        <v>851</v>
      </c>
      <c r="B3153" s="24" t="s">
        <v>325</v>
      </c>
      <c r="C3153" s="26" t="s">
        <v>855</v>
      </c>
      <c r="D3153" s="26">
        <v>2</v>
      </c>
      <c r="E3153" s="17" t="s">
        <v>3741</v>
      </c>
      <c r="F3153" s="24">
        <v>4393</v>
      </c>
      <c r="G3153" s="24"/>
      <c r="H3153" s="24"/>
      <c r="I3153" s="26" t="s">
        <v>854</v>
      </c>
      <c r="J3153" s="26" t="s">
        <v>855</v>
      </c>
      <c r="K3153" s="34" t="s">
        <v>3730</v>
      </c>
    </row>
    <row r="3154" spans="1:11" ht="15.75" thickBot="1" x14ac:dyDescent="0.3">
      <c r="A3154" s="32" t="s">
        <v>851</v>
      </c>
      <c r="B3154" s="24" t="s">
        <v>325</v>
      </c>
      <c r="C3154" s="26" t="s">
        <v>855</v>
      </c>
      <c r="D3154" s="26">
        <v>2</v>
      </c>
      <c r="E3154" s="17" t="s">
        <v>3742</v>
      </c>
      <c r="F3154" s="24">
        <v>653</v>
      </c>
      <c r="G3154" s="24"/>
      <c r="H3154" s="24"/>
      <c r="I3154" s="26" t="s">
        <v>854</v>
      </c>
      <c r="J3154" s="26" t="s">
        <v>855</v>
      </c>
      <c r="K3154" s="34" t="s">
        <v>3730</v>
      </c>
    </row>
    <row r="3155" spans="1:11" ht="15.75" thickBot="1" x14ac:dyDescent="0.3">
      <c r="A3155" s="32" t="s">
        <v>851</v>
      </c>
      <c r="B3155" s="24" t="s">
        <v>325</v>
      </c>
      <c r="C3155" s="26" t="s">
        <v>855</v>
      </c>
      <c r="D3155" s="26">
        <v>2</v>
      </c>
      <c r="E3155" s="17" t="s">
        <v>3743</v>
      </c>
      <c r="F3155" s="24">
        <v>659</v>
      </c>
      <c r="G3155" s="24"/>
      <c r="H3155" s="24"/>
      <c r="I3155" s="26" t="s">
        <v>854</v>
      </c>
      <c r="J3155" s="26" t="s">
        <v>855</v>
      </c>
      <c r="K3155" s="34" t="s">
        <v>3730</v>
      </c>
    </row>
    <row r="3156" spans="1:11" ht="15.75" thickBot="1" x14ac:dyDescent="0.3">
      <c r="A3156" s="32" t="s">
        <v>851</v>
      </c>
      <c r="B3156" s="24" t="s">
        <v>325</v>
      </c>
      <c r="C3156" s="26" t="s">
        <v>855</v>
      </c>
      <c r="D3156" s="26">
        <v>2</v>
      </c>
      <c r="E3156" s="17" t="s">
        <v>3744</v>
      </c>
      <c r="F3156" s="24">
        <v>660</v>
      </c>
      <c r="G3156" s="24"/>
      <c r="H3156" s="24"/>
      <c r="I3156" s="26" t="s">
        <v>854</v>
      </c>
      <c r="J3156" s="26" t="s">
        <v>855</v>
      </c>
      <c r="K3156" s="34" t="s">
        <v>3730</v>
      </c>
    </row>
    <row r="3157" spans="1:11" ht="15.75" thickBot="1" x14ac:dyDescent="0.3">
      <c r="A3157" s="32" t="s">
        <v>851</v>
      </c>
      <c r="B3157" s="24" t="s">
        <v>325</v>
      </c>
      <c r="C3157" s="26" t="s">
        <v>855</v>
      </c>
      <c r="D3157" s="26">
        <v>2</v>
      </c>
      <c r="E3157" s="17" t="s">
        <v>3745</v>
      </c>
      <c r="F3157" s="24">
        <v>665</v>
      </c>
      <c r="G3157" s="24"/>
      <c r="H3157" s="24"/>
      <c r="I3157" s="26" t="s">
        <v>854</v>
      </c>
      <c r="J3157" s="26" t="s">
        <v>855</v>
      </c>
      <c r="K3157" s="34" t="s">
        <v>3730</v>
      </c>
    </row>
    <row r="3158" spans="1:11" ht="15.75" thickBot="1" x14ac:dyDescent="0.3">
      <c r="A3158" s="32" t="s">
        <v>851</v>
      </c>
      <c r="B3158" s="24" t="s">
        <v>325</v>
      </c>
      <c r="C3158" s="26" t="s">
        <v>855</v>
      </c>
      <c r="D3158" s="26">
        <v>2</v>
      </c>
      <c r="E3158" s="17" t="s">
        <v>3746</v>
      </c>
      <c r="F3158" s="24">
        <v>631</v>
      </c>
      <c r="G3158" s="24"/>
      <c r="H3158" s="24"/>
      <c r="I3158" s="26" t="s">
        <v>854</v>
      </c>
      <c r="J3158" s="26" t="s">
        <v>855</v>
      </c>
      <c r="K3158" s="34" t="s">
        <v>3730</v>
      </c>
    </row>
    <row r="3159" spans="1:11" ht="15.75" thickBot="1" x14ac:dyDescent="0.3">
      <c r="A3159" s="32" t="s">
        <v>851</v>
      </c>
      <c r="B3159" s="24" t="s">
        <v>325</v>
      </c>
      <c r="C3159" s="26" t="s">
        <v>855</v>
      </c>
      <c r="D3159" s="26">
        <v>2</v>
      </c>
      <c r="E3159" s="17" t="s">
        <v>3747</v>
      </c>
      <c r="F3159" s="24">
        <v>632</v>
      </c>
      <c r="G3159" s="24"/>
      <c r="H3159" s="24"/>
      <c r="I3159" s="26" t="s">
        <v>854</v>
      </c>
      <c r="J3159" s="26" t="s">
        <v>855</v>
      </c>
      <c r="K3159" s="34" t="s">
        <v>3730</v>
      </c>
    </row>
    <row r="3160" spans="1:11" ht="15.75" thickBot="1" x14ac:dyDescent="0.3">
      <c r="A3160" s="32" t="s">
        <v>851</v>
      </c>
      <c r="B3160" s="24" t="s">
        <v>325</v>
      </c>
      <c r="C3160" s="26" t="s">
        <v>855</v>
      </c>
      <c r="D3160" s="26">
        <v>2</v>
      </c>
      <c r="E3160" s="17" t="s">
        <v>2642</v>
      </c>
      <c r="F3160" s="24">
        <v>674</v>
      </c>
      <c r="G3160" s="24"/>
      <c r="H3160" s="24"/>
      <c r="I3160" s="26" t="s">
        <v>854</v>
      </c>
      <c r="J3160" s="26" t="s">
        <v>855</v>
      </c>
      <c r="K3160" s="34" t="s">
        <v>3730</v>
      </c>
    </row>
    <row r="3161" spans="1:11" ht="15.75" thickBot="1" x14ac:dyDescent="0.3">
      <c r="A3161" s="32" t="s">
        <v>851</v>
      </c>
      <c r="B3161" s="24" t="s">
        <v>325</v>
      </c>
      <c r="C3161" s="26" t="s">
        <v>855</v>
      </c>
      <c r="D3161" s="26">
        <v>2</v>
      </c>
      <c r="E3161" s="17" t="s">
        <v>3748</v>
      </c>
      <c r="F3161" s="24">
        <v>679</v>
      </c>
      <c r="G3161" s="24"/>
      <c r="H3161" s="24"/>
      <c r="I3161" s="26" t="s">
        <v>854</v>
      </c>
      <c r="J3161" s="26" t="s">
        <v>855</v>
      </c>
      <c r="K3161" s="34" t="s">
        <v>3740</v>
      </c>
    </row>
    <row r="3162" spans="1:11" ht="15.75" thickBot="1" x14ac:dyDescent="0.3">
      <c r="A3162" s="32" t="s">
        <v>851</v>
      </c>
      <c r="B3162" s="24" t="s">
        <v>325</v>
      </c>
      <c r="C3162" s="26" t="s">
        <v>855</v>
      </c>
      <c r="D3162" s="26">
        <v>2</v>
      </c>
      <c r="E3162" s="17" t="s">
        <v>3749</v>
      </c>
      <c r="F3162" s="24">
        <v>684</v>
      </c>
      <c r="G3162" s="24"/>
      <c r="H3162" s="24"/>
      <c r="I3162" s="26" t="s">
        <v>854</v>
      </c>
      <c r="J3162" s="26" t="s">
        <v>855</v>
      </c>
      <c r="K3162" s="34" t="s">
        <v>3740</v>
      </c>
    </row>
    <row r="3163" spans="1:11" ht="15.75" thickBot="1" x14ac:dyDescent="0.3">
      <c r="A3163" s="32" t="s">
        <v>851</v>
      </c>
      <c r="B3163" s="24" t="s">
        <v>325</v>
      </c>
      <c r="C3163" s="26" t="s">
        <v>855</v>
      </c>
      <c r="D3163" s="26">
        <v>2</v>
      </c>
      <c r="E3163" s="17" t="s">
        <v>3523</v>
      </c>
      <c r="F3163" s="24">
        <v>687</v>
      </c>
      <c r="G3163" s="24"/>
      <c r="H3163" s="24"/>
      <c r="I3163" s="26" t="s">
        <v>854</v>
      </c>
      <c r="J3163" s="26" t="s">
        <v>855</v>
      </c>
      <c r="K3163" s="34" t="s">
        <v>3730</v>
      </c>
    </row>
    <row r="3164" spans="1:11" ht="15.75" thickBot="1" x14ac:dyDescent="0.3">
      <c r="A3164" s="32" t="s">
        <v>851</v>
      </c>
      <c r="B3164" s="24" t="s">
        <v>325</v>
      </c>
      <c r="C3164" s="26" t="s">
        <v>855</v>
      </c>
      <c r="D3164" s="26">
        <v>2</v>
      </c>
      <c r="E3164" s="17" t="s">
        <v>2138</v>
      </c>
      <c r="F3164" s="24">
        <v>718</v>
      </c>
      <c r="G3164" s="24"/>
      <c r="H3164" s="24"/>
      <c r="I3164" s="26" t="s">
        <v>854</v>
      </c>
      <c r="J3164" s="26" t="s">
        <v>855</v>
      </c>
      <c r="K3164" s="34" t="s">
        <v>856</v>
      </c>
    </row>
    <row r="3165" spans="1:11" ht="15.75" thickBot="1" x14ac:dyDescent="0.3">
      <c r="A3165" s="32" t="s">
        <v>851</v>
      </c>
      <c r="B3165" s="24" t="s">
        <v>325</v>
      </c>
      <c r="C3165" s="26" t="s">
        <v>855</v>
      </c>
      <c r="D3165" s="26">
        <v>2</v>
      </c>
      <c r="E3165" s="17" t="s">
        <v>1413</v>
      </c>
      <c r="F3165" s="24">
        <v>704</v>
      </c>
      <c r="G3165" s="24"/>
      <c r="H3165" s="24"/>
      <c r="I3165" s="26" t="s">
        <v>854</v>
      </c>
      <c r="J3165" s="26" t="s">
        <v>855</v>
      </c>
      <c r="K3165" s="34" t="s">
        <v>3730</v>
      </c>
    </row>
    <row r="3166" spans="1:11" ht="15.75" thickBot="1" x14ac:dyDescent="0.3">
      <c r="A3166" s="32" t="s">
        <v>851</v>
      </c>
      <c r="B3166" s="24" t="s">
        <v>325</v>
      </c>
      <c r="C3166" s="26" t="s">
        <v>855</v>
      </c>
      <c r="D3166" s="26">
        <v>2</v>
      </c>
      <c r="E3166" s="17" t="s">
        <v>3750</v>
      </c>
      <c r="F3166" s="24">
        <v>642</v>
      </c>
      <c r="G3166" s="24"/>
      <c r="H3166" s="24"/>
      <c r="I3166" s="26" t="s">
        <v>854</v>
      </c>
      <c r="J3166" s="26" t="s">
        <v>855</v>
      </c>
      <c r="K3166" s="34" t="s">
        <v>3730</v>
      </c>
    </row>
    <row r="3167" spans="1:11" ht="15.75" thickBot="1" x14ac:dyDescent="0.3">
      <c r="A3167" s="32" t="s">
        <v>851</v>
      </c>
      <c r="B3167" s="24" t="s">
        <v>325</v>
      </c>
      <c r="C3167" s="26" t="s">
        <v>855</v>
      </c>
      <c r="D3167" s="26">
        <v>3</v>
      </c>
      <c r="E3167" s="17" t="s">
        <v>1719</v>
      </c>
      <c r="F3167" s="24">
        <v>715</v>
      </c>
      <c r="G3167" s="24"/>
      <c r="H3167" s="24"/>
      <c r="I3167" s="26" t="s">
        <v>854</v>
      </c>
      <c r="J3167" s="26" t="s">
        <v>855</v>
      </c>
      <c r="K3167" s="34" t="s">
        <v>856</v>
      </c>
    </row>
    <row r="3168" spans="1:11" ht="15.75" thickBot="1" x14ac:dyDescent="0.3">
      <c r="A3168" s="32" t="s">
        <v>851</v>
      </c>
      <c r="B3168" s="24" t="s">
        <v>325</v>
      </c>
      <c r="C3168" s="26" t="s">
        <v>855</v>
      </c>
      <c r="D3168" s="26">
        <v>3</v>
      </c>
      <c r="E3168" s="17" t="s">
        <v>3751</v>
      </c>
      <c r="F3168" s="24">
        <v>606</v>
      </c>
      <c r="G3168" s="24"/>
      <c r="H3168" s="24"/>
      <c r="I3168" s="26" t="s">
        <v>854</v>
      </c>
      <c r="J3168" s="26" t="s">
        <v>855</v>
      </c>
      <c r="K3168" s="34" t="s">
        <v>856</v>
      </c>
    </row>
    <row r="3169" spans="1:11" ht="15.75" thickBot="1" x14ac:dyDescent="0.3">
      <c r="A3169" s="32" t="s">
        <v>851</v>
      </c>
      <c r="B3169" s="24" t="s">
        <v>325</v>
      </c>
      <c r="C3169" s="26" t="s">
        <v>855</v>
      </c>
      <c r="D3169" s="26">
        <v>3</v>
      </c>
      <c r="E3169" s="17" t="s">
        <v>3752</v>
      </c>
      <c r="F3169" s="24">
        <v>649</v>
      </c>
      <c r="G3169" s="24"/>
      <c r="H3169" s="24"/>
      <c r="I3169" s="26" t="s">
        <v>854</v>
      </c>
      <c r="J3169" s="26" t="s">
        <v>855</v>
      </c>
      <c r="K3169" s="34" t="s">
        <v>856</v>
      </c>
    </row>
    <row r="3170" spans="1:11" ht="15.75" thickBot="1" x14ac:dyDescent="0.3">
      <c r="A3170" s="32" t="s">
        <v>851</v>
      </c>
      <c r="B3170" s="24" t="s">
        <v>325</v>
      </c>
      <c r="C3170" s="26" t="s">
        <v>855</v>
      </c>
      <c r="D3170" s="26">
        <v>3</v>
      </c>
      <c r="E3170" s="17" t="s">
        <v>3753</v>
      </c>
      <c r="F3170" s="24">
        <v>650</v>
      </c>
      <c r="G3170" s="24"/>
      <c r="H3170" s="24"/>
      <c r="I3170" s="26" t="s">
        <v>854</v>
      </c>
      <c r="J3170" s="26" t="s">
        <v>855</v>
      </c>
      <c r="K3170" s="34" t="s">
        <v>856</v>
      </c>
    </row>
    <row r="3171" spans="1:11" ht="15.75" thickBot="1" x14ac:dyDescent="0.3">
      <c r="A3171" s="32" t="s">
        <v>851</v>
      </c>
      <c r="B3171" s="24" t="s">
        <v>325</v>
      </c>
      <c r="C3171" s="26" t="s">
        <v>855</v>
      </c>
      <c r="D3171" s="26">
        <v>3</v>
      </c>
      <c r="E3171" s="17" t="s">
        <v>3754</v>
      </c>
      <c r="F3171" s="24">
        <v>657</v>
      </c>
      <c r="G3171" s="24"/>
      <c r="H3171" s="24"/>
      <c r="I3171" s="26" t="s">
        <v>854</v>
      </c>
      <c r="J3171" s="26" t="s">
        <v>855</v>
      </c>
      <c r="K3171" s="34" t="s">
        <v>856</v>
      </c>
    </row>
    <row r="3172" spans="1:11" ht="15.75" thickBot="1" x14ac:dyDescent="0.3">
      <c r="A3172" s="32" t="s">
        <v>851</v>
      </c>
      <c r="B3172" s="24" t="s">
        <v>325</v>
      </c>
      <c r="C3172" s="26" t="s">
        <v>855</v>
      </c>
      <c r="D3172" s="26">
        <v>3</v>
      </c>
      <c r="E3172" s="17" t="s">
        <v>2375</v>
      </c>
      <c r="F3172" s="24">
        <v>647</v>
      </c>
      <c r="G3172" s="24"/>
      <c r="H3172" s="24"/>
      <c r="I3172" s="26" t="s">
        <v>854</v>
      </c>
      <c r="J3172" s="26" t="s">
        <v>855</v>
      </c>
      <c r="K3172" s="34" t="s">
        <v>856</v>
      </c>
    </row>
    <row r="3173" spans="1:11" ht="15.75" thickBot="1" x14ac:dyDescent="0.3">
      <c r="A3173" s="32" t="s">
        <v>851</v>
      </c>
      <c r="B3173" s="24" t="s">
        <v>325</v>
      </c>
      <c r="C3173" s="26" t="s">
        <v>855</v>
      </c>
      <c r="D3173" s="26">
        <v>3</v>
      </c>
      <c r="E3173" s="17" t="s">
        <v>1089</v>
      </c>
      <c r="F3173" s="24">
        <v>670</v>
      </c>
      <c r="G3173" s="24"/>
      <c r="H3173" s="24"/>
      <c r="I3173" s="26" t="s">
        <v>854</v>
      </c>
      <c r="J3173" s="26" t="s">
        <v>855</v>
      </c>
      <c r="K3173" s="34" t="s">
        <v>856</v>
      </c>
    </row>
    <row r="3174" spans="1:11" ht="15.75" thickBot="1" x14ac:dyDescent="0.3">
      <c r="A3174" s="32" t="s">
        <v>851</v>
      </c>
      <c r="B3174" s="24" t="s">
        <v>325</v>
      </c>
      <c r="C3174" s="26" t="s">
        <v>855</v>
      </c>
      <c r="D3174" s="26">
        <v>3</v>
      </c>
      <c r="E3174" s="17" t="s">
        <v>3755</v>
      </c>
      <c r="F3174" s="24">
        <v>671</v>
      </c>
      <c r="G3174" s="24"/>
      <c r="H3174" s="24"/>
      <c r="I3174" s="26" t="s">
        <v>854</v>
      </c>
      <c r="J3174" s="26" t="s">
        <v>855</v>
      </c>
      <c r="K3174" s="34" t="s">
        <v>856</v>
      </c>
    </row>
    <row r="3175" spans="1:11" ht="15.75" thickBot="1" x14ac:dyDescent="0.3">
      <c r="A3175" s="32" t="s">
        <v>851</v>
      </c>
      <c r="B3175" s="24" t="s">
        <v>325</v>
      </c>
      <c r="C3175" s="26" t="s">
        <v>855</v>
      </c>
      <c r="D3175" s="26">
        <v>3</v>
      </c>
      <c r="E3175" s="17" t="s">
        <v>2301</v>
      </c>
      <c r="F3175" s="24">
        <v>721</v>
      </c>
      <c r="G3175" s="24"/>
      <c r="H3175" s="24"/>
      <c r="I3175" s="26" t="s">
        <v>854</v>
      </c>
      <c r="J3175" s="26" t="s">
        <v>855</v>
      </c>
      <c r="K3175" s="34" t="s">
        <v>856</v>
      </c>
    </row>
    <row r="3176" spans="1:11" ht="15.75" thickBot="1" x14ac:dyDescent="0.3">
      <c r="A3176" s="32" t="s">
        <v>851</v>
      </c>
      <c r="B3176" s="24" t="s">
        <v>325</v>
      </c>
      <c r="C3176" s="26" t="s">
        <v>855</v>
      </c>
      <c r="D3176" s="26">
        <v>3</v>
      </c>
      <c r="E3176" s="17" t="s">
        <v>1463</v>
      </c>
      <c r="F3176" s="24">
        <v>4933</v>
      </c>
      <c r="G3176" s="24"/>
      <c r="H3176" s="24"/>
      <c r="I3176" s="26" t="s">
        <v>854</v>
      </c>
      <c r="J3176" s="26" t="s">
        <v>855</v>
      </c>
      <c r="K3176" s="34" t="s">
        <v>856</v>
      </c>
    </row>
    <row r="3177" spans="1:11" ht="15.75" thickBot="1" x14ac:dyDescent="0.3">
      <c r="A3177" s="32" t="s">
        <v>851</v>
      </c>
      <c r="B3177" s="24" t="s">
        <v>325</v>
      </c>
      <c r="C3177" s="26" t="s">
        <v>855</v>
      </c>
      <c r="D3177" s="26">
        <v>3</v>
      </c>
      <c r="E3177" s="17" t="s">
        <v>3756</v>
      </c>
      <c r="F3177" s="24">
        <v>669</v>
      </c>
      <c r="G3177" s="24"/>
      <c r="H3177" s="24"/>
      <c r="I3177" s="26" t="s">
        <v>854</v>
      </c>
      <c r="J3177" s="26" t="s">
        <v>855</v>
      </c>
      <c r="K3177" s="34" t="s">
        <v>856</v>
      </c>
    </row>
    <row r="3178" spans="1:11" ht="15.75" thickBot="1" x14ac:dyDescent="0.3">
      <c r="A3178" s="32" t="s">
        <v>851</v>
      </c>
      <c r="B3178" s="24" t="s">
        <v>325</v>
      </c>
      <c r="C3178" s="26" t="s">
        <v>855</v>
      </c>
      <c r="D3178" s="26">
        <v>3</v>
      </c>
      <c r="E3178" s="17" t="s">
        <v>1092</v>
      </c>
      <c r="F3178" s="24">
        <v>697</v>
      </c>
      <c r="G3178" s="24"/>
      <c r="H3178" s="24"/>
      <c r="I3178" s="26" t="s">
        <v>854</v>
      </c>
      <c r="J3178" s="26" t="s">
        <v>855</v>
      </c>
      <c r="K3178" s="34" t="s">
        <v>856</v>
      </c>
    </row>
    <row r="3179" spans="1:11" ht="15.75" thickBot="1" x14ac:dyDescent="0.3">
      <c r="A3179" s="32" t="s">
        <v>851</v>
      </c>
      <c r="B3179" s="24" t="s">
        <v>325</v>
      </c>
      <c r="C3179" s="26" t="s">
        <v>855</v>
      </c>
      <c r="D3179" s="26">
        <v>3</v>
      </c>
      <c r="E3179" s="17" t="s">
        <v>915</v>
      </c>
      <c r="F3179" s="24">
        <v>703</v>
      </c>
      <c r="G3179" s="24"/>
      <c r="H3179" s="24"/>
      <c r="I3179" s="26" t="s">
        <v>854</v>
      </c>
      <c r="J3179" s="26" t="s">
        <v>855</v>
      </c>
      <c r="K3179" s="34" t="s">
        <v>856</v>
      </c>
    </row>
    <row r="3180" spans="1:11" ht="15.75" thickBot="1" x14ac:dyDescent="0.3">
      <c r="A3180" s="32" t="s">
        <v>851</v>
      </c>
      <c r="B3180" s="24" t="s">
        <v>325</v>
      </c>
      <c r="C3180" s="26" t="s">
        <v>855</v>
      </c>
      <c r="D3180" s="26">
        <v>3</v>
      </c>
      <c r="E3180" s="17" t="s">
        <v>1449</v>
      </c>
      <c r="F3180" s="24">
        <v>712</v>
      </c>
      <c r="G3180" s="24"/>
      <c r="H3180" s="24"/>
      <c r="I3180" s="26" t="s">
        <v>854</v>
      </c>
      <c r="J3180" s="26" t="s">
        <v>855</v>
      </c>
      <c r="K3180" s="34" t="s">
        <v>856</v>
      </c>
    </row>
    <row r="3181" spans="1:11" ht="15.75" thickBot="1" x14ac:dyDescent="0.3">
      <c r="A3181" s="32" t="s">
        <v>851</v>
      </c>
      <c r="B3181" s="24" t="s">
        <v>325</v>
      </c>
      <c r="C3181" s="26" t="s">
        <v>855</v>
      </c>
      <c r="D3181" s="26">
        <v>4</v>
      </c>
      <c r="E3181" s="17" t="s">
        <v>3757</v>
      </c>
      <c r="F3181" s="24">
        <v>720</v>
      </c>
      <c r="G3181" s="24"/>
      <c r="H3181" s="24"/>
      <c r="I3181" s="26" t="s">
        <v>854</v>
      </c>
      <c r="J3181" s="26" t="s">
        <v>855</v>
      </c>
      <c r="K3181" s="34" t="s">
        <v>3758</v>
      </c>
    </row>
    <row r="3182" spans="1:11" ht="15.75" thickBot="1" x14ac:dyDescent="0.3">
      <c r="A3182" s="32" t="s">
        <v>851</v>
      </c>
      <c r="B3182" s="24" t="s">
        <v>325</v>
      </c>
      <c r="C3182" s="26" t="s">
        <v>855</v>
      </c>
      <c r="D3182" s="26">
        <v>4</v>
      </c>
      <c r="E3182" s="17" t="s">
        <v>3759</v>
      </c>
      <c r="F3182" s="24">
        <v>635</v>
      </c>
      <c r="G3182" s="24"/>
      <c r="H3182" s="24"/>
      <c r="I3182" s="26" t="s">
        <v>854</v>
      </c>
      <c r="J3182" s="26" t="s">
        <v>855</v>
      </c>
      <c r="K3182" s="34" t="s">
        <v>3758</v>
      </c>
    </row>
    <row r="3183" spans="1:11" ht="15.75" thickBot="1" x14ac:dyDescent="0.3">
      <c r="A3183" s="32" t="s">
        <v>851</v>
      </c>
      <c r="B3183" s="24" t="s">
        <v>325</v>
      </c>
      <c r="C3183" s="26" t="s">
        <v>855</v>
      </c>
      <c r="D3183" s="26">
        <v>4</v>
      </c>
      <c r="E3183" s="17" t="s">
        <v>3760</v>
      </c>
      <c r="F3183" s="24">
        <v>644</v>
      </c>
      <c r="G3183" s="24"/>
      <c r="H3183" s="24"/>
      <c r="I3183" s="26" t="s">
        <v>854</v>
      </c>
      <c r="J3183" s="26" t="s">
        <v>855</v>
      </c>
      <c r="K3183" s="34" t="s">
        <v>3761</v>
      </c>
    </row>
    <row r="3184" spans="1:11" ht="15.75" thickBot="1" x14ac:dyDescent="0.3">
      <c r="A3184" s="32" t="s">
        <v>851</v>
      </c>
      <c r="B3184" s="24" t="s">
        <v>325</v>
      </c>
      <c r="C3184" s="26" t="s">
        <v>855</v>
      </c>
      <c r="D3184" s="26">
        <v>4</v>
      </c>
      <c r="E3184" s="17" t="s">
        <v>3762</v>
      </c>
      <c r="F3184" s="24">
        <v>683</v>
      </c>
      <c r="G3184" s="24"/>
      <c r="H3184" s="24"/>
      <c r="I3184" s="26" t="s">
        <v>854</v>
      </c>
      <c r="J3184" s="26" t="s">
        <v>1025</v>
      </c>
      <c r="K3184" s="34" t="s">
        <v>3763</v>
      </c>
    </row>
    <row r="3185" spans="1:11" ht="15.75" thickBot="1" x14ac:dyDescent="0.3">
      <c r="A3185" s="32" t="s">
        <v>851</v>
      </c>
      <c r="B3185" s="24" t="s">
        <v>325</v>
      </c>
      <c r="C3185" s="26" t="s">
        <v>855</v>
      </c>
      <c r="D3185" s="26">
        <v>4</v>
      </c>
      <c r="E3185" s="17" t="s">
        <v>3764</v>
      </c>
      <c r="F3185" s="24">
        <v>638</v>
      </c>
      <c r="G3185" s="24"/>
      <c r="H3185" s="24"/>
      <c r="I3185" s="26" t="s">
        <v>854</v>
      </c>
      <c r="J3185" s="26" t="s">
        <v>855</v>
      </c>
      <c r="K3185" s="34" t="s">
        <v>3761</v>
      </c>
    </row>
    <row r="3186" spans="1:11" ht="15.75" thickBot="1" x14ac:dyDescent="0.3">
      <c r="A3186" s="32" t="s">
        <v>851</v>
      </c>
      <c r="B3186" s="24" t="s">
        <v>325</v>
      </c>
      <c r="C3186" s="26" t="s">
        <v>855</v>
      </c>
      <c r="D3186" s="26">
        <v>4</v>
      </c>
      <c r="E3186" s="17" t="s">
        <v>3765</v>
      </c>
      <c r="F3186" s="24">
        <v>639</v>
      </c>
      <c r="G3186" s="24"/>
      <c r="H3186" s="24"/>
      <c r="I3186" s="26" t="s">
        <v>854</v>
      </c>
      <c r="J3186" s="26" t="s">
        <v>855</v>
      </c>
      <c r="K3186" s="34" t="s">
        <v>3761</v>
      </c>
    </row>
    <row r="3187" spans="1:11" ht="15.75" thickBot="1" x14ac:dyDescent="0.3">
      <c r="A3187" s="32" t="s">
        <v>851</v>
      </c>
      <c r="B3187" s="24" t="s">
        <v>325</v>
      </c>
      <c r="C3187" s="26" t="s">
        <v>855</v>
      </c>
      <c r="D3187" s="26">
        <v>4</v>
      </c>
      <c r="E3187" s="17" t="s">
        <v>3766</v>
      </c>
      <c r="F3187" s="24">
        <v>661</v>
      </c>
      <c r="G3187" s="24"/>
      <c r="H3187" s="24"/>
      <c r="I3187" s="26" t="s">
        <v>854</v>
      </c>
      <c r="J3187" s="26" t="s">
        <v>1025</v>
      </c>
      <c r="K3187" s="34" t="s">
        <v>3763</v>
      </c>
    </row>
    <row r="3188" spans="1:11" ht="15.75" thickBot="1" x14ac:dyDescent="0.3">
      <c r="A3188" s="32" t="s">
        <v>851</v>
      </c>
      <c r="B3188" s="24" t="s">
        <v>325</v>
      </c>
      <c r="C3188" s="26" t="s">
        <v>855</v>
      </c>
      <c r="D3188" s="26">
        <v>4</v>
      </c>
      <c r="E3188" s="17" t="s">
        <v>3767</v>
      </c>
      <c r="F3188" s="24">
        <v>667</v>
      </c>
      <c r="G3188" s="24"/>
      <c r="H3188" s="24"/>
      <c r="I3188" s="26" t="s">
        <v>854</v>
      </c>
      <c r="J3188" s="26" t="s">
        <v>1025</v>
      </c>
      <c r="K3188" s="34" t="s">
        <v>1608</v>
      </c>
    </row>
    <row r="3189" spans="1:11" ht="15.75" thickBot="1" x14ac:dyDescent="0.3">
      <c r="A3189" s="32" t="s">
        <v>851</v>
      </c>
      <c r="B3189" s="24" t="s">
        <v>325</v>
      </c>
      <c r="C3189" s="26" t="s">
        <v>855</v>
      </c>
      <c r="D3189" s="26">
        <v>4</v>
      </c>
      <c r="E3189" s="17" t="s">
        <v>3768</v>
      </c>
      <c r="F3189" s="24">
        <v>680</v>
      </c>
      <c r="G3189" s="24"/>
      <c r="H3189" s="24"/>
      <c r="I3189" s="26" t="s">
        <v>854</v>
      </c>
      <c r="J3189" s="26" t="s">
        <v>1025</v>
      </c>
      <c r="K3189" s="34" t="s">
        <v>1608</v>
      </c>
    </row>
    <row r="3190" spans="1:11" ht="15.75" thickBot="1" x14ac:dyDescent="0.3">
      <c r="A3190" s="32" t="s">
        <v>851</v>
      </c>
      <c r="B3190" s="24" t="s">
        <v>325</v>
      </c>
      <c r="C3190" s="26" t="s">
        <v>855</v>
      </c>
      <c r="D3190" s="26">
        <v>4</v>
      </c>
      <c r="E3190" s="17" t="s">
        <v>3769</v>
      </c>
      <c r="F3190" s="24">
        <v>696</v>
      </c>
      <c r="G3190" s="24"/>
      <c r="H3190" s="24"/>
      <c r="I3190" s="26" t="s">
        <v>854</v>
      </c>
      <c r="J3190" s="26" t="s">
        <v>855</v>
      </c>
      <c r="K3190" s="34" t="s">
        <v>3758</v>
      </c>
    </row>
    <row r="3191" spans="1:11" ht="15.75" thickBot="1" x14ac:dyDescent="0.3">
      <c r="A3191" s="32" t="s">
        <v>851</v>
      </c>
      <c r="B3191" s="24" t="s">
        <v>325</v>
      </c>
      <c r="C3191" s="26" t="s">
        <v>855</v>
      </c>
      <c r="D3191" s="26">
        <v>4</v>
      </c>
      <c r="E3191" s="17" t="s">
        <v>3769</v>
      </c>
      <c r="F3191" s="24">
        <v>4394</v>
      </c>
      <c r="G3191" s="24"/>
      <c r="H3191" s="24"/>
      <c r="I3191" s="26" t="s">
        <v>854</v>
      </c>
      <c r="J3191" s="26" t="s">
        <v>855</v>
      </c>
      <c r="K3191" s="34" t="s">
        <v>3758</v>
      </c>
    </row>
    <row r="3192" spans="1:11" ht="15.75" thickBot="1" x14ac:dyDescent="0.3">
      <c r="A3192" s="32" t="s">
        <v>851</v>
      </c>
      <c r="B3192" s="24" t="s">
        <v>325</v>
      </c>
      <c r="C3192" s="26" t="s">
        <v>855</v>
      </c>
      <c r="D3192" s="26">
        <v>4</v>
      </c>
      <c r="E3192" s="17" t="s">
        <v>3770</v>
      </c>
      <c r="F3192" s="24">
        <v>681</v>
      </c>
      <c r="G3192" s="24"/>
      <c r="H3192" s="24"/>
      <c r="I3192" s="26" t="s">
        <v>854</v>
      </c>
      <c r="J3192" s="26" t="s">
        <v>855</v>
      </c>
      <c r="K3192" s="34" t="s">
        <v>3758</v>
      </c>
    </row>
    <row r="3193" spans="1:11" ht="15.75" thickBot="1" x14ac:dyDescent="0.3">
      <c r="A3193" s="32" t="s">
        <v>851</v>
      </c>
      <c r="B3193" s="24" t="s">
        <v>325</v>
      </c>
      <c r="C3193" s="26" t="s">
        <v>855</v>
      </c>
      <c r="D3193" s="26">
        <v>4</v>
      </c>
      <c r="E3193" s="17" t="s">
        <v>3771</v>
      </c>
      <c r="F3193" s="24">
        <v>643</v>
      </c>
      <c r="G3193" s="24"/>
      <c r="H3193" s="24"/>
      <c r="I3193" s="26" t="s">
        <v>854</v>
      </c>
      <c r="J3193" s="26" t="s">
        <v>855</v>
      </c>
      <c r="K3193" s="34" t="s">
        <v>3772</v>
      </c>
    </row>
    <row r="3194" spans="1:11" ht="15.75" thickBot="1" x14ac:dyDescent="0.3">
      <c r="A3194" s="32" t="s">
        <v>851</v>
      </c>
      <c r="B3194" s="24" t="s">
        <v>325</v>
      </c>
      <c r="C3194" s="26" t="s">
        <v>855</v>
      </c>
      <c r="D3194" s="26">
        <v>4</v>
      </c>
      <c r="E3194" s="17" t="s">
        <v>3773</v>
      </c>
      <c r="F3194" s="24">
        <v>613</v>
      </c>
      <c r="G3194" s="24"/>
      <c r="H3194" s="24"/>
      <c r="I3194" s="26" t="s">
        <v>854</v>
      </c>
      <c r="J3194" s="26" t="s">
        <v>855</v>
      </c>
      <c r="K3194" s="34" t="s">
        <v>3758</v>
      </c>
    </row>
    <row r="3195" spans="1:11" ht="15.75" thickBot="1" x14ac:dyDescent="0.3">
      <c r="A3195" s="32" t="s">
        <v>851</v>
      </c>
      <c r="B3195" s="24" t="s">
        <v>325</v>
      </c>
      <c r="C3195" s="26" t="s">
        <v>855</v>
      </c>
      <c r="D3195" s="26">
        <v>4</v>
      </c>
      <c r="E3195" s="17" t="s">
        <v>3774</v>
      </c>
      <c r="F3195" s="24">
        <v>693</v>
      </c>
      <c r="G3195" s="24"/>
      <c r="H3195" s="24"/>
      <c r="I3195" s="26" t="s">
        <v>854</v>
      </c>
      <c r="J3195" s="26" t="s">
        <v>855</v>
      </c>
      <c r="K3195" s="34" t="s">
        <v>3761</v>
      </c>
    </row>
    <row r="3196" spans="1:11" ht="15.75" thickBot="1" x14ac:dyDescent="0.3">
      <c r="A3196" s="32" t="s">
        <v>851</v>
      </c>
      <c r="B3196" s="24" t="s">
        <v>325</v>
      </c>
      <c r="C3196" s="26" t="s">
        <v>855</v>
      </c>
      <c r="D3196" s="26">
        <v>5</v>
      </c>
      <c r="E3196" s="17" t="s">
        <v>3775</v>
      </c>
      <c r="F3196" s="24">
        <v>656</v>
      </c>
      <c r="G3196" s="24"/>
      <c r="H3196" s="24"/>
      <c r="I3196" s="26" t="s">
        <v>854</v>
      </c>
      <c r="J3196" s="26" t="s">
        <v>1025</v>
      </c>
      <c r="K3196" s="34" t="s">
        <v>3776</v>
      </c>
    </row>
    <row r="3197" spans="1:11" ht="15.75" thickBot="1" x14ac:dyDescent="0.3">
      <c r="A3197" s="32" t="s">
        <v>851</v>
      </c>
      <c r="B3197" s="24" t="s">
        <v>325</v>
      </c>
      <c r="C3197" s="26" t="s">
        <v>855</v>
      </c>
      <c r="D3197" s="26">
        <v>5</v>
      </c>
      <c r="E3197" s="17" t="s">
        <v>3777</v>
      </c>
      <c r="F3197" s="24">
        <v>610</v>
      </c>
      <c r="G3197" s="24"/>
      <c r="H3197" s="24"/>
      <c r="I3197" s="26" t="s">
        <v>854</v>
      </c>
      <c r="J3197" s="26" t="s">
        <v>1025</v>
      </c>
      <c r="K3197" s="34" t="s">
        <v>3778</v>
      </c>
    </row>
    <row r="3198" spans="1:11" ht="15.75" thickBot="1" x14ac:dyDescent="0.3">
      <c r="A3198" s="32" t="s">
        <v>851</v>
      </c>
      <c r="B3198" s="24" t="s">
        <v>325</v>
      </c>
      <c r="C3198" s="26" t="s">
        <v>855</v>
      </c>
      <c r="D3198" s="26">
        <v>5</v>
      </c>
      <c r="E3198" s="17" t="s">
        <v>3779</v>
      </c>
      <c r="F3198" s="24">
        <v>618</v>
      </c>
      <c r="G3198" s="24"/>
      <c r="H3198" s="24"/>
      <c r="I3198" s="26" t="s">
        <v>854</v>
      </c>
      <c r="J3198" s="26" t="s">
        <v>1025</v>
      </c>
      <c r="K3198" s="34" t="s">
        <v>3780</v>
      </c>
    </row>
    <row r="3199" spans="1:11" ht="15.75" thickBot="1" x14ac:dyDescent="0.3">
      <c r="A3199" s="32" t="s">
        <v>851</v>
      </c>
      <c r="B3199" s="24" t="s">
        <v>325</v>
      </c>
      <c r="C3199" s="26" t="s">
        <v>855</v>
      </c>
      <c r="D3199" s="26">
        <v>5</v>
      </c>
      <c r="E3199" s="17" t="s">
        <v>3781</v>
      </c>
      <c r="F3199" s="24">
        <v>634</v>
      </c>
      <c r="G3199" s="24"/>
      <c r="H3199" s="24"/>
      <c r="I3199" s="26" t="s">
        <v>854</v>
      </c>
      <c r="J3199" s="26" t="s">
        <v>1025</v>
      </c>
      <c r="K3199" s="34" t="s">
        <v>3778</v>
      </c>
    </row>
    <row r="3200" spans="1:11" ht="15.75" thickBot="1" x14ac:dyDescent="0.3">
      <c r="A3200" s="32" t="s">
        <v>851</v>
      </c>
      <c r="B3200" s="24" t="s">
        <v>325</v>
      </c>
      <c r="C3200" s="26" t="s">
        <v>855</v>
      </c>
      <c r="D3200" s="26">
        <v>5</v>
      </c>
      <c r="E3200" s="17" t="s">
        <v>2983</v>
      </c>
      <c r="F3200" s="24">
        <v>690</v>
      </c>
      <c r="G3200" s="24"/>
      <c r="H3200" s="24"/>
      <c r="I3200" s="26" t="s">
        <v>854</v>
      </c>
      <c r="J3200" s="26" t="s">
        <v>1025</v>
      </c>
      <c r="K3200" s="34" t="s">
        <v>3780</v>
      </c>
    </row>
    <row r="3201" spans="1:11" ht="15.75" thickBot="1" x14ac:dyDescent="0.3">
      <c r="A3201" s="32" t="s">
        <v>851</v>
      </c>
      <c r="B3201" s="24" t="s">
        <v>325</v>
      </c>
      <c r="C3201" s="26" t="s">
        <v>855</v>
      </c>
      <c r="D3201" s="26">
        <v>5</v>
      </c>
      <c r="E3201" s="17" t="s">
        <v>3782</v>
      </c>
      <c r="F3201" s="24">
        <v>651</v>
      </c>
      <c r="G3201" s="24"/>
      <c r="H3201" s="24"/>
      <c r="I3201" s="26" t="s">
        <v>854</v>
      </c>
      <c r="J3201" s="26" t="s">
        <v>1025</v>
      </c>
      <c r="K3201" s="34" t="s">
        <v>3776</v>
      </c>
    </row>
    <row r="3202" spans="1:11" ht="15.75" thickBot="1" x14ac:dyDescent="0.3">
      <c r="A3202" s="32" t="s">
        <v>851</v>
      </c>
      <c r="B3202" s="24" t="s">
        <v>325</v>
      </c>
      <c r="C3202" s="26" t="s">
        <v>855</v>
      </c>
      <c r="D3202" s="26">
        <v>5</v>
      </c>
      <c r="E3202" s="17" t="s">
        <v>3783</v>
      </c>
      <c r="F3202" s="24">
        <v>682</v>
      </c>
      <c r="G3202" s="24"/>
      <c r="H3202" s="24"/>
      <c r="I3202" s="26" t="s">
        <v>854</v>
      </c>
      <c r="J3202" s="26" t="s">
        <v>1025</v>
      </c>
      <c r="K3202" s="34" t="s">
        <v>3778</v>
      </c>
    </row>
    <row r="3203" spans="1:11" ht="15.75" thickBot="1" x14ac:dyDescent="0.3">
      <c r="A3203" s="32" t="s">
        <v>851</v>
      </c>
      <c r="B3203" s="24" t="s">
        <v>325</v>
      </c>
      <c r="C3203" s="26" t="s">
        <v>855</v>
      </c>
      <c r="D3203" s="26">
        <v>5</v>
      </c>
      <c r="E3203" s="17" t="s">
        <v>3784</v>
      </c>
      <c r="F3203" s="24">
        <v>4387</v>
      </c>
      <c r="G3203" s="24"/>
      <c r="H3203" s="24"/>
      <c r="I3203" s="26" t="s">
        <v>854</v>
      </c>
      <c r="J3203" s="26" t="s">
        <v>1025</v>
      </c>
      <c r="K3203" s="34" t="s">
        <v>3778</v>
      </c>
    </row>
    <row r="3204" spans="1:11" ht="15.75" thickBot="1" x14ac:dyDescent="0.3">
      <c r="A3204" s="32" t="s">
        <v>851</v>
      </c>
      <c r="B3204" s="24" t="s">
        <v>325</v>
      </c>
      <c r="C3204" s="26" t="s">
        <v>855</v>
      </c>
      <c r="D3204" s="26">
        <v>5</v>
      </c>
      <c r="E3204" s="17" t="s">
        <v>3312</v>
      </c>
      <c r="F3204" s="24">
        <v>709</v>
      </c>
      <c r="G3204" s="24"/>
      <c r="H3204" s="24"/>
      <c r="I3204" s="26" t="s">
        <v>854</v>
      </c>
      <c r="J3204" s="26" t="s">
        <v>1025</v>
      </c>
      <c r="K3204" s="34" t="s">
        <v>3778</v>
      </c>
    </row>
    <row r="3205" spans="1:11" ht="15.75" thickBot="1" x14ac:dyDescent="0.3">
      <c r="A3205" s="32" t="s">
        <v>851</v>
      </c>
      <c r="B3205" s="24" t="s">
        <v>325</v>
      </c>
      <c r="C3205" s="26" t="s">
        <v>855</v>
      </c>
      <c r="D3205" s="26">
        <v>5</v>
      </c>
      <c r="E3205" s="17" t="s">
        <v>3785</v>
      </c>
      <c r="F3205" s="24">
        <v>609</v>
      </c>
      <c r="G3205" s="24"/>
      <c r="H3205" s="24"/>
      <c r="I3205" s="26" t="s">
        <v>854</v>
      </c>
      <c r="J3205" s="26" t="s">
        <v>1025</v>
      </c>
      <c r="K3205" s="34" t="s">
        <v>3780</v>
      </c>
    </row>
    <row r="3206" spans="1:11" ht="15.75" thickBot="1" x14ac:dyDescent="0.3">
      <c r="A3206" s="32" t="s">
        <v>851</v>
      </c>
      <c r="B3206" s="24" t="s">
        <v>325</v>
      </c>
      <c r="C3206" s="26" t="s">
        <v>855</v>
      </c>
      <c r="D3206" s="26">
        <v>5</v>
      </c>
      <c r="E3206" s="17" t="s">
        <v>3786</v>
      </c>
      <c r="F3206" s="24">
        <v>668</v>
      </c>
      <c r="G3206" s="24"/>
      <c r="H3206" s="24"/>
      <c r="I3206" s="26" t="s">
        <v>854</v>
      </c>
      <c r="J3206" s="26" t="s">
        <v>1025</v>
      </c>
      <c r="K3206" s="34" t="s">
        <v>3778</v>
      </c>
    </row>
    <row r="3207" spans="1:11" ht="15.75" thickBot="1" x14ac:dyDescent="0.3">
      <c r="A3207" s="32" t="s">
        <v>851</v>
      </c>
      <c r="B3207" s="24" t="s">
        <v>325</v>
      </c>
      <c r="C3207" s="26" t="s">
        <v>855</v>
      </c>
      <c r="D3207" s="26">
        <v>5</v>
      </c>
      <c r="E3207" s="17" t="s">
        <v>3787</v>
      </c>
      <c r="F3207" s="24">
        <v>677</v>
      </c>
      <c r="G3207" s="24"/>
      <c r="H3207" s="24"/>
      <c r="I3207" s="26" t="s">
        <v>854</v>
      </c>
      <c r="J3207" s="26" t="s">
        <v>1025</v>
      </c>
      <c r="K3207" s="34" t="s">
        <v>3778</v>
      </c>
    </row>
    <row r="3208" spans="1:11" ht="15.75" thickBot="1" x14ac:dyDescent="0.3">
      <c r="A3208" s="32" t="s">
        <v>851</v>
      </c>
      <c r="B3208" s="24" t="s">
        <v>325</v>
      </c>
      <c r="C3208" s="26" t="s">
        <v>855</v>
      </c>
      <c r="D3208" s="26">
        <v>5</v>
      </c>
      <c r="E3208" s="17" t="s">
        <v>3788</v>
      </c>
      <c r="F3208" s="24">
        <v>678</v>
      </c>
      <c r="G3208" s="24"/>
      <c r="H3208" s="24"/>
      <c r="I3208" s="26" t="s">
        <v>854</v>
      </c>
      <c r="J3208" s="26" t="s">
        <v>1419</v>
      </c>
      <c r="K3208" s="34" t="s">
        <v>2269</v>
      </c>
    </row>
    <row r="3209" spans="1:11" ht="15.75" thickBot="1" x14ac:dyDescent="0.3">
      <c r="A3209" s="32" t="s">
        <v>851</v>
      </c>
      <c r="B3209" s="24" t="s">
        <v>325</v>
      </c>
      <c r="C3209" s="26" t="s">
        <v>855</v>
      </c>
      <c r="D3209" s="26">
        <v>5</v>
      </c>
      <c r="E3209" s="17" t="s">
        <v>3788</v>
      </c>
      <c r="F3209" s="24">
        <v>4398</v>
      </c>
      <c r="G3209" s="24"/>
      <c r="H3209" s="24"/>
      <c r="I3209" s="26" t="s">
        <v>854</v>
      </c>
      <c r="J3209" s="26" t="s">
        <v>1419</v>
      </c>
      <c r="K3209" s="34" t="s">
        <v>2269</v>
      </c>
    </row>
    <row r="3210" spans="1:11" ht="15.75" thickBot="1" x14ac:dyDescent="0.3">
      <c r="A3210" s="32" t="s">
        <v>851</v>
      </c>
      <c r="B3210" s="24" t="s">
        <v>325</v>
      </c>
      <c r="C3210" s="26" t="s">
        <v>855</v>
      </c>
      <c r="D3210" s="26">
        <v>5</v>
      </c>
      <c r="E3210" s="17" t="s">
        <v>3789</v>
      </c>
      <c r="F3210" s="24">
        <v>4386</v>
      </c>
      <c r="G3210" s="24"/>
      <c r="H3210" s="24"/>
      <c r="I3210" s="26" t="s">
        <v>854</v>
      </c>
      <c r="J3210" s="26" t="s">
        <v>1025</v>
      </c>
      <c r="K3210" s="34" t="s">
        <v>3780</v>
      </c>
    </row>
    <row r="3211" spans="1:11" ht="15.75" thickBot="1" x14ac:dyDescent="0.3">
      <c r="A3211" s="32" t="s">
        <v>851</v>
      </c>
      <c r="B3211" s="24" t="s">
        <v>325</v>
      </c>
      <c r="C3211" s="26" t="s">
        <v>855</v>
      </c>
      <c r="D3211" s="26">
        <v>5</v>
      </c>
      <c r="E3211" s="17" t="s">
        <v>2321</v>
      </c>
      <c r="F3211" s="24">
        <v>713</v>
      </c>
      <c r="G3211" s="24"/>
      <c r="H3211" s="24"/>
      <c r="I3211" s="26" t="s">
        <v>854</v>
      </c>
      <c r="J3211" s="26" t="s">
        <v>1025</v>
      </c>
      <c r="K3211" s="34" t="s">
        <v>3780</v>
      </c>
    </row>
    <row r="3212" spans="1:11" ht="15.75" thickBot="1" x14ac:dyDescent="0.3">
      <c r="A3212" s="32" t="s">
        <v>851</v>
      </c>
      <c r="B3212" s="24" t="s">
        <v>325</v>
      </c>
      <c r="C3212" s="26" t="s">
        <v>855</v>
      </c>
      <c r="D3212" s="26">
        <v>5</v>
      </c>
      <c r="E3212" s="17" t="s">
        <v>3790</v>
      </c>
      <c r="F3212" s="24">
        <v>664</v>
      </c>
      <c r="G3212" s="24"/>
      <c r="H3212" s="24"/>
      <c r="I3212" s="26" t="s">
        <v>854</v>
      </c>
      <c r="J3212" s="26" t="s">
        <v>1025</v>
      </c>
      <c r="K3212" s="34" t="s">
        <v>3780</v>
      </c>
    </row>
    <row r="3213" spans="1:11" ht="15.75" thickBot="1" x14ac:dyDescent="0.3">
      <c r="A3213" s="32" t="s">
        <v>851</v>
      </c>
      <c r="B3213" s="24" t="s">
        <v>325</v>
      </c>
      <c r="C3213" s="26" t="s">
        <v>855</v>
      </c>
      <c r="D3213" s="26">
        <v>5</v>
      </c>
      <c r="E3213" s="17" t="s">
        <v>3791</v>
      </c>
      <c r="F3213" s="24">
        <v>711</v>
      </c>
      <c r="G3213" s="24"/>
      <c r="H3213" s="24"/>
      <c r="I3213" s="26" t="s">
        <v>854</v>
      </c>
      <c r="J3213" s="26" t="s">
        <v>1419</v>
      </c>
      <c r="K3213" s="34" t="s">
        <v>2269</v>
      </c>
    </row>
    <row r="3214" spans="1:11" ht="15.75" thickBot="1" x14ac:dyDescent="0.3">
      <c r="A3214" s="32" t="s">
        <v>851</v>
      </c>
      <c r="B3214" s="24" t="s">
        <v>325</v>
      </c>
      <c r="C3214" s="26" t="s">
        <v>855</v>
      </c>
      <c r="D3214" s="26">
        <v>5</v>
      </c>
      <c r="E3214" s="17" t="s">
        <v>3792</v>
      </c>
      <c r="F3214" s="24">
        <v>652</v>
      </c>
      <c r="G3214" s="24"/>
      <c r="H3214" s="24"/>
      <c r="I3214" s="26" t="s">
        <v>854</v>
      </c>
      <c r="J3214" s="26" t="s">
        <v>1025</v>
      </c>
      <c r="K3214" s="34" t="s">
        <v>3793</v>
      </c>
    </row>
    <row r="3215" spans="1:11" ht="15.75" thickBot="1" x14ac:dyDescent="0.3">
      <c r="A3215" s="32" t="s">
        <v>851</v>
      </c>
      <c r="B3215" s="24" t="s">
        <v>325</v>
      </c>
      <c r="C3215" s="26" t="s">
        <v>855</v>
      </c>
      <c r="D3215" s="26">
        <v>6</v>
      </c>
      <c r="E3215" s="17" t="s">
        <v>3794</v>
      </c>
      <c r="F3215" s="24">
        <v>630</v>
      </c>
      <c r="G3215" s="24"/>
      <c r="H3215" s="24"/>
      <c r="I3215" s="26" t="s">
        <v>854</v>
      </c>
      <c r="J3215" s="26" t="s">
        <v>3795</v>
      </c>
      <c r="K3215" s="34" t="s">
        <v>3796</v>
      </c>
    </row>
    <row r="3216" spans="1:11" ht="15.75" thickBot="1" x14ac:dyDescent="0.3">
      <c r="A3216" s="32" t="s">
        <v>851</v>
      </c>
      <c r="B3216" s="24" t="s">
        <v>325</v>
      </c>
      <c r="C3216" s="26" t="s">
        <v>855</v>
      </c>
      <c r="D3216" s="26">
        <v>6</v>
      </c>
      <c r="E3216" s="17" t="s">
        <v>3797</v>
      </c>
      <c r="F3216" s="24">
        <v>616</v>
      </c>
      <c r="G3216" s="24"/>
      <c r="H3216" s="24"/>
      <c r="I3216" s="26" t="s">
        <v>854</v>
      </c>
      <c r="J3216" s="26" t="s">
        <v>3795</v>
      </c>
      <c r="K3216" s="34" t="s">
        <v>3798</v>
      </c>
    </row>
    <row r="3217" spans="1:11" ht="15.75" thickBot="1" x14ac:dyDescent="0.3">
      <c r="A3217" s="32" t="s">
        <v>851</v>
      </c>
      <c r="B3217" s="24" t="s">
        <v>325</v>
      </c>
      <c r="C3217" s="26" t="s">
        <v>855</v>
      </c>
      <c r="D3217" s="26">
        <v>6</v>
      </c>
      <c r="E3217" s="17" t="s">
        <v>3799</v>
      </c>
      <c r="F3217" s="24">
        <v>699</v>
      </c>
      <c r="G3217" s="24"/>
      <c r="H3217" s="24"/>
      <c r="I3217" s="26" t="s">
        <v>854</v>
      </c>
      <c r="J3217" s="26" t="s">
        <v>3795</v>
      </c>
      <c r="K3217" s="34" t="s">
        <v>1221</v>
      </c>
    </row>
    <row r="3218" spans="1:11" ht="15.75" thickBot="1" x14ac:dyDescent="0.3">
      <c r="A3218" s="32" t="s">
        <v>851</v>
      </c>
      <c r="B3218" s="24" t="s">
        <v>325</v>
      </c>
      <c r="C3218" s="26" t="s">
        <v>855</v>
      </c>
      <c r="D3218" s="26">
        <v>6</v>
      </c>
      <c r="E3218" s="17" t="s">
        <v>3800</v>
      </c>
      <c r="F3218" s="24">
        <v>5314</v>
      </c>
      <c r="G3218" s="24"/>
      <c r="H3218" s="24"/>
      <c r="I3218" s="26" t="s">
        <v>854</v>
      </c>
      <c r="J3218" s="26" t="s">
        <v>3795</v>
      </c>
      <c r="K3218" s="34" t="s">
        <v>3796</v>
      </c>
    </row>
    <row r="3219" spans="1:11" ht="15.75" thickBot="1" x14ac:dyDescent="0.3">
      <c r="A3219" s="32" t="s">
        <v>851</v>
      </c>
      <c r="B3219" s="24" t="s">
        <v>325</v>
      </c>
      <c r="C3219" s="26" t="s">
        <v>855</v>
      </c>
      <c r="D3219" s="26">
        <v>6</v>
      </c>
      <c r="E3219" s="17" t="s">
        <v>3801</v>
      </c>
      <c r="F3219" s="24">
        <v>4934</v>
      </c>
      <c r="G3219" s="24"/>
      <c r="H3219" s="24"/>
      <c r="I3219" s="26" t="s">
        <v>854</v>
      </c>
      <c r="J3219" s="26" t="s">
        <v>3795</v>
      </c>
      <c r="K3219" s="34" t="s">
        <v>3798</v>
      </c>
    </row>
    <row r="3220" spans="1:11" ht="15.75" thickBot="1" x14ac:dyDescent="0.3">
      <c r="A3220" s="32" t="s">
        <v>851</v>
      </c>
      <c r="B3220" s="24" t="s">
        <v>325</v>
      </c>
      <c r="C3220" s="26" t="s">
        <v>855</v>
      </c>
      <c r="D3220" s="26">
        <v>6</v>
      </c>
      <c r="E3220" s="17" t="s">
        <v>3659</v>
      </c>
      <c r="F3220" s="24">
        <v>640</v>
      </c>
      <c r="G3220" s="24"/>
      <c r="H3220" s="24"/>
      <c r="I3220" s="26" t="s">
        <v>854</v>
      </c>
      <c r="J3220" s="26" t="s">
        <v>3795</v>
      </c>
      <c r="K3220" s="34" t="s">
        <v>1221</v>
      </c>
    </row>
    <row r="3221" spans="1:11" ht="15.75" thickBot="1" x14ac:dyDescent="0.3">
      <c r="A3221" s="32" t="s">
        <v>851</v>
      </c>
      <c r="B3221" s="24" t="s">
        <v>325</v>
      </c>
      <c r="C3221" s="26" t="s">
        <v>855</v>
      </c>
      <c r="D3221" s="26">
        <v>6</v>
      </c>
      <c r="E3221" s="17" t="s">
        <v>3802</v>
      </c>
      <c r="F3221" s="24">
        <v>701</v>
      </c>
      <c r="G3221" s="24"/>
      <c r="H3221" s="24"/>
      <c r="I3221" s="26" t="s">
        <v>854</v>
      </c>
      <c r="J3221" s="26" t="s">
        <v>3795</v>
      </c>
      <c r="K3221" s="34" t="s">
        <v>3796</v>
      </c>
    </row>
    <row r="3222" spans="1:11" ht="15.75" thickBot="1" x14ac:dyDescent="0.3">
      <c r="A3222" s="32" t="s">
        <v>851</v>
      </c>
      <c r="B3222" s="24" t="s">
        <v>325</v>
      </c>
      <c r="C3222" s="26" t="s">
        <v>855</v>
      </c>
      <c r="D3222" s="26">
        <v>6</v>
      </c>
      <c r="E3222" s="17" t="s">
        <v>3803</v>
      </c>
      <c r="F3222" s="24">
        <v>607</v>
      </c>
      <c r="G3222" s="24"/>
      <c r="H3222" s="24"/>
      <c r="I3222" s="26" t="s">
        <v>854</v>
      </c>
      <c r="J3222" s="26" t="s">
        <v>3795</v>
      </c>
      <c r="K3222" s="34" t="s">
        <v>3798</v>
      </c>
    </row>
    <row r="3223" spans="1:11" ht="15.75" thickBot="1" x14ac:dyDescent="0.3">
      <c r="A3223" s="32" t="s">
        <v>851</v>
      </c>
      <c r="B3223" s="24" t="s">
        <v>325</v>
      </c>
      <c r="C3223" s="26" t="s">
        <v>855</v>
      </c>
      <c r="D3223" s="26">
        <v>6</v>
      </c>
      <c r="E3223" s="17" t="s">
        <v>3804</v>
      </c>
      <c r="F3223" s="24">
        <v>672</v>
      </c>
      <c r="G3223" s="24"/>
      <c r="H3223" s="24"/>
      <c r="I3223" s="26" t="s">
        <v>854</v>
      </c>
      <c r="J3223" s="26" t="s">
        <v>3795</v>
      </c>
      <c r="K3223" s="34" t="s">
        <v>3796</v>
      </c>
    </row>
    <row r="3224" spans="1:11" ht="15.75" thickBot="1" x14ac:dyDescent="0.3">
      <c r="A3224" s="32" t="s">
        <v>851</v>
      </c>
      <c r="B3224" s="24" t="s">
        <v>325</v>
      </c>
      <c r="C3224" s="26" t="s">
        <v>855</v>
      </c>
      <c r="D3224" s="26">
        <v>6</v>
      </c>
      <c r="E3224" s="17" t="s">
        <v>2574</v>
      </c>
      <c r="F3224" s="24">
        <v>676</v>
      </c>
      <c r="G3224" s="24"/>
      <c r="H3224" s="24"/>
      <c r="I3224" s="26" t="s">
        <v>854</v>
      </c>
      <c r="J3224" s="26" t="s">
        <v>3795</v>
      </c>
      <c r="K3224" s="34" t="s">
        <v>1270</v>
      </c>
    </row>
    <row r="3225" spans="1:11" ht="15.75" thickBot="1" x14ac:dyDescent="0.3">
      <c r="A3225" s="32" t="s">
        <v>851</v>
      </c>
      <c r="B3225" s="24" t="s">
        <v>325</v>
      </c>
      <c r="C3225" s="26" t="s">
        <v>855</v>
      </c>
      <c r="D3225" s="26">
        <v>6</v>
      </c>
      <c r="E3225" s="17" t="s">
        <v>3805</v>
      </c>
      <c r="F3225" s="24">
        <v>663</v>
      </c>
      <c r="G3225" s="24"/>
      <c r="H3225" s="24"/>
      <c r="I3225" s="26" t="s">
        <v>854</v>
      </c>
      <c r="J3225" s="26" t="s">
        <v>3795</v>
      </c>
      <c r="K3225" s="34" t="s">
        <v>3798</v>
      </c>
    </row>
    <row r="3226" spans="1:11" ht="15.75" thickBot="1" x14ac:dyDescent="0.3">
      <c r="A3226" s="32" t="s">
        <v>851</v>
      </c>
      <c r="B3226" s="24" t="s">
        <v>325</v>
      </c>
      <c r="C3226" s="26" t="s">
        <v>855</v>
      </c>
      <c r="D3226" s="26">
        <v>6</v>
      </c>
      <c r="E3226" s="17" t="s">
        <v>3806</v>
      </c>
      <c r="F3226" s="24">
        <v>685</v>
      </c>
      <c r="G3226" s="24"/>
      <c r="H3226" s="24"/>
      <c r="I3226" s="26" t="s">
        <v>854</v>
      </c>
      <c r="J3226" s="26" t="s">
        <v>3795</v>
      </c>
      <c r="K3226" s="34" t="s">
        <v>1270</v>
      </c>
    </row>
    <row r="3227" spans="1:11" ht="15.75" thickBot="1" x14ac:dyDescent="0.3">
      <c r="A3227" s="32" t="s">
        <v>851</v>
      </c>
      <c r="B3227" s="24" t="s">
        <v>325</v>
      </c>
      <c r="C3227" s="26" t="s">
        <v>855</v>
      </c>
      <c r="D3227" s="26">
        <v>6</v>
      </c>
      <c r="E3227" s="17" t="s">
        <v>3807</v>
      </c>
      <c r="F3227" s="24">
        <v>686</v>
      </c>
      <c r="G3227" s="24"/>
      <c r="H3227" s="24"/>
      <c r="I3227" s="26" t="s">
        <v>854</v>
      </c>
      <c r="J3227" s="26" t="s">
        <v>3795</v>
      </c>
      <c r="K3227" s="34" t="s">
        <v>3798</v>
      </c>
    </row>
    <row r="3228" spans="1:11" ht="15.75" thickBot="1" x14ac:dyDescent="0.3">
      <c r="A3228" s="32" t="s">
        <v>851</v>
      </c>
      <c r="B3228" s="24" t="s">
        <v>325</v>
      </c>
      <c r="C3228" s="26" t="s">
        <v>855</v>
      </c>
      <c r="D3228" s="26">
        <v>6</v>
      </c>
      <c r="E3228" s="17" t="s">
        <v>1596</v>
      </c>
      <c r="F3228" s="24">
        <v>716</v>
      </c>
      <c r="G3228" s="24"/>
      <c r="H3228" s="24"/>
      <c r="I3228" s="26" t="s">
        <v>854</v>
      </c>
      <c r="J3228" s="26" t="s">
        <v>3795</v>
      </c>
      <c r="K3228" s="34" t="s">
        <v>3798</v>
      </c>
    </row>
    <row r="3229" spans="1:11" ht="15.75" thickBot="1" x14ac:dyDescent="0.3">
      <c r="A3229" s="32" t="s">
        <v>851</v>
      </c>
      <c r="B3229" s="24" t="s">
        <v>325</v>
      </c>
      <c r="C3229" s="26" t="s">
        <v>855</v>
      </c>
      <c r="D3229" s="26">
        <v>6</v>
      </c>
      <c r="E3229" s="17" t="s">
        <v>1871</v>
      </c>
      <c r="F3229" s="24">
        <v>4390</v>
      </c>
      <c r="G3229" s="24"/>
      <c r="H3229" s="24"/>
      <c r="I3229" s="26" t="s">
        <v>854</v>
      </c>
      <c r="J3229" s="26" t="s">
        <v>3795</v>
      </c>
      <c r="K3229" s="34" t="s">
        <v>1270</v>
      </c>
    </row>
    <row r="3230" spans="1:11" ht="15.75" thickBot="1" x14ac:dyDescent="0.3">
      <c r="A3230" s="32" t="s">
        <v>851</v>
      </c>
      <c r="B3230" s="24" t="s">
        <v>325</v>
      </c>
      <c r="C3230" s="26" t="s">
        <v>855</v>
      </c>
      <c r="D3230" s="26">
        <v>6</v>
      </c>
      <c r="E3230" s="17" t="s">
        <v>3808</v>
      </c>
      <c r="F3230" s="24">
        <v>698</v>
      </c>
      <c r="G3230" s="24"/>
      <c r="H3230" s="24"/>
      <c r="I3230" s="26" t="s">
        <v>854</v>
      </c>
      <c r="J3230" s="26" t="s">
        <v>3795</v>
      </c>
      <c r="K3230" s="34" t="s">
        <v>1270</v>
      </c>
    </row>
    <row r="3231" spans="1:11" ht="15.75" thickBot="1" x14ac:dyDescent="0.3">
      <c r="A3231" s="32" t="s">
        <v>851</v>
      </c>
      <c r="B3231" s="24" t="s">
        <v>325</v>
      </c>
      <c r="C3231" s="26" t="s">
        <v>855</v>
      </c>
      <c r="D3231" s="26">
        <v>6</v>
      </c>
      <c r="E3231" s="17" t="s">
        <v>1677</v>
      </c>
      <c r="F3231" s="24">
        <v>700</v>
      </c>
      <c r="G3231" s="24"/>
      <c r="H3231" s="24"/>
      <c r="I3231" s="26" t="s">
        <v>854</v>
      </c>
      <c r="J3231" s="26" t="s">
        <v>3795</v>
      </c>
      <c r="K3231" s="34" t="s">
        <v>3798</v>
      </c>
    </row>
    <row r="3232" spans="1:11" ht="15.75" thickBot="1" x14ac:dyDescent="0.3">
      <c r="A3232" s="32" t="s">
        <v>851</v>
      </c>
      <c r="B3232" s="24" t="s">
        <v>325</v>
      </c>
      <c r="C3232" s="26" t="s">
        <v>855</v>
      </c>
      <c r="D3232" s="26">
        <v>7</v>
      </c>
      <c r="E3232" s="17" t="s">
        <v>3809</v>
      </c>
      <c r="F3232" s="24">
        <v>625</v>
      </c>
      <c r="G3232" s="24"/>
      <c r="H3232" s="24"/>
      <c r="I3232" s="26" t="s">
        <v>854</v>
      </c>
      <c r="J3232" s="26" t="s">
        <v>3795</v>
      </c>
      <c r="K3232" s="34" t="s">
        <v>3796</v>
      </c>
    </row>
    <row r="3233" spans="1:11" ht="15.75" thickBot="1" x14ac:dyDescent="0.3">
      <c r="A3233" s="32" t="s">
        <v>851</v>
      </c>
      <c r="B3233" s="24" t="s">
        <v>325</v>
      </c>
      <c r="C3233" s="26" t="s">
        <v>855</v>
      </c>
      <c r="D3233" s="26">
        <v>7</v>
      </c>
      <c r="E3233" s="17" t="s">
        <v>3810</v>
      </c>
      <c r="F3233" s="24">
        <v>641</v>
      </c>
      <c r="G3233" s="24"/>
      <c r="H3233" s="24"/>
      <c r="I3233" s="26" t="s">
        <v>854</v>
      </c>
      <c r="J3233" s="26" t="s">
        <v>3795</v>
      </c>
      <c r="K3233" s="34" t="s">
        <v>3811</v>
      </c>
    </row>
    <row r="3234" spans="1:11" ht="15.75" thickBot="1" x14ac:dyDescent="0.3">
      <c r="A3234" s="32" t="s">
        <v>851</v>
      </c>
      <c r="B3234" s="24" t="s">
        <v>325</v>
      </c>
      <c r="C3234" s="26" t="s">
        <v>855</v>
      </c>
      <c r="D3234" s="26">
        <v>7</v>
      </c>
      <c r="E3234" s="17" t="s">
        <v>3812</v>
      </c>
      <c r="F3234" s="24">
        <v>708</v>
      </c>
      <c r="G3234" s="24"/>
      <c r="H3234" s="24"/>
      <c r="I3234" s="26" t="s">
        <v>854</v>
      </c>
      <c r="J3234" s="26" t="s">
        <v>3795</v>
      </c>
      <c r="K3234" s="34" t="s">
        <v>3811</v>
      </c>
    </row>
    <row r="3235" spans="1:11" ht="15.75" thickBot="1" x14ac:dyDescent="0.3">
      <c r="A3235" s="32" t="s">
        <v>851</v>
      </c>
      <c r="B3235" s="24" t="s">
        <v>325</v>
      </c>
      <c r="C3235" s="26" t="s">
        <v>855</v>
      </c>
      <c r="D3235" s="26">
        <v>7</v>
      </c>
      <c r="E3235" s="17" t="s">
        <v>3813</v>
      </c>
      <c r="F3235" s="24">
        <v>627</v>
      </c>
      <c r="G3235" s="24"/>
      <c r="H3235" s="24"/>
      <c r="I3235" s="26" t="s">
        <v>854</v>
      </c>
      <c r="J3235" s="26" t="s">
        <v>3795</v>
      </c>
      <c r="K3235" s="34" t="s">
        <v>3811</v>
      </c>
    </row>
    <row r="3236" spans="1:11" ht="15.75" thickBot="1" x14ac:dyDescent="0.3">
      <c r="A3236" s="32" t="s">
        <v>851</v>
      </c>
      <c r="B3236" s="24" t="s">
        <v>325</v>
      </c>
      <c r="C3236" s="26" t="s">
        <v>855</v>
      </c>
      <c r="D3236" s="26">
        <v>7</v>
      </c>
      <c r="E3236" s="17" t="s">
        <v>3814</v>
      </c>
      <c r="F3236" s="24">
        <v>636</v>
      </c>
      <c r="G3236" s="24"/>
      <c r="H3236" s="24"/>
      <c r="I3236" s="26" t="s">
        <v>854</v>
      </c>
      <c r="J3236" s="26" t="s">
        <v>3795</v>
      </c>
      <c r="K3236" s="34" t="s">
        <v>3811</v>
      </c>
    </row>
    <row r="3237" spans="1:11" ht="15.75" thickBot="1" x14ac:dyDescent="0.3">
      <c r="A3237" s="32" t="s">
        <v>851</v>
      </c>
      <c r="B3237" s="24" t="s">
        <v>325</v>
      </c>
      <c r="C3237" s="26" t="s">
        <v>855</v>
      </c>
      <c r="D3237" s="26">
        <v>7</v>
      </c>
      <c r="E3237" s="17" t="s">
        <v>3015</v>
      </c>
      <c r="F3237" s="24">
        <v>617</v>
      </c>
      <c r="G3237" s="24"/>
      <c r="H3237" s="24"/>
      <c r="I3237" s="26" t="s">
        <v>854</v>
      </c>
      <c r="J3237" s="26" t="s">
        <v>855</v>
      </c>
      <c r="K3237" s="34" t="s">
        <v>856</v>
      </c>
    </row>
    <row r="3238" spans="1:11" ht="15.75" thickBot="1" x14ac:dyDescent="0.3">
      <c r="A3238" s="32" t="s">
        <v>851</v>
      </c>
      <c r="B3238" s="24" t="s">
        <v>325</v>
      </c>
      <c r="C3238" s="26" t="s">
        <v>855</v>
      </c>
      <c r="D3238" s="26">
        <v>7</v>
      </c>
      <c r="E3238" s="17" t="s">
        <v>1778</v>
      </c>
      <c r="F3238" s="24">
        <v>655</v>
      </c>
      <c r="G3238" s="24"/>
      <c r="H3238" s="24"/>
      <c r="I3238" s="26" t="s">
        <v>854</v>
      </c>
      <c r="J3238" s="26" t="s">
        <v>3795</v>
      </c>
      <c r="K3238" s="34" t="s">
        <v>3811</v>
      </c>
    </row>
    <row r="3239" spans="1:11" ht="15.75" thickBot="1" x14ac:dyDescent="0.3">
      <c r="A3239" s="32" t="s">
        <v>851</v>
      </c>
      <c r="B3239" s="24" t="s">
        <v>325</v>
      </c>
      <c r="C3239" s="26" t="s">
        <v>855</v>
      </c>
      <c r="D3239" s="26">
        <v>7</v>
      </c>
      <c r="E3239" s="17" t="s">
        <v>969</v>
      </c>
      <c r="F3239" s="24">
        <v>666</v>
      </c>
      <c r="G3239" s="24"/>
      <c r="H3239" s="24"/>
      <c r="I3239" s="26" t="s">
        <v>854</v>
      </c>
      <c r="J3239" s="26" t="s">
        <v>3795</v>
      </c>
      <c r="K3239" s="34" t="s">
        <v>3811</v>
      </c>
    </row>
    <row r="3240" spans="1:11" ht="15.75" thickBot="1" x14ac:dyDescent="0.3">
      <c r="A3240" s="32" t="s">
        <v>851</v>
      </c>
      <c r="B3240" s="24" t="s">
        <v>325</v>
      </c>
      <c r="C3240" s="26" t="s">
        <v>855</v>
      </c>
      <c r="D3240" s="26">
        <v>7</v>
      </c>
      <c r="E3240" s="17" t="s">
        <v>3815</v>
      </c>
      <c r="F3240" s="24">
        <v>717</v>
      </c>
      <c r="G3240" s="24"/>
      <c r="H3240" s="24"/>
      <c r="I3240" s="26" t="s">
        <v>854</v>
      </c>
      <c r="J3240" s="26" t="s">
        <v>3795</v>
      </c>
      <c r="K3240" s="34" t="s">
        <v>3811</v>
      </c>
    </row>
    <row r="3241" spans="1:11" ht="15.75" thickBot="1" x14ac:dyDescent="0.3">
      <c r="A3241" s="32" t="s">
        <v>851</v>
      </c>
      <c r="B3241" s="24" t="s">
        <v>325</v>
      </c>
      <c r="C3241" s="26" t="s">
        <v>855</v>
      </c>
      <c r="D3241" s="26">
        <v>7</v>
      </c>
      <c r="E3241" s="17" t="s">
        <v>2367</v>
      </c>
      <c r="F3241" s="24">
        <v>675</v>
      </c>
      <c r="G3241" s="24"/>
      <c r="H3241" s="24"/>
      <c r="I3241" s="26" t="s">
        <v>854</v>
      </c>
      <c r="J3241" s="26" t="s">
        <v>3795</v>
      </c>
      <c r="K3241" s="34" t="s">
        <v>3811</v>
      </c>
    </row>
    <row r="3242" spans="1:11" ht="15.75" thickBot="1" x14ac:dyDescent="0.3">
      <c r="A3242" s="32" t="s">
        <v>851</v>
      </c>
      <c r="B3242" s="24" t="s">
        <v>325</v>
      </c>
      <c r="C3242" s="26" t="s">
        <v>855</v>
      </c>
      <c r="D3242" s="26">
        <v>7</v>
      </c>
      <c r="E3242" s="17" t="s">
        <v>3816</v>
      </c>
      <c r="F3242" s="24">
        <v>662</v>
      </c>
      <c r="G3242" s="24"/>
      <c r="H3242" s="24"/>
      <c r="I3242" s="26" t="s">
        <v>854</v>
      </c>
      <c r="J3242" s="26" t="s">
        <v>3795</v>
      </c>
      <c r="K3242" s="34" t="s">
        <v>3811</v>
      </c>
    </row>
    <row r="3243" spans="1:11" ht="15.75" thickBot="1" x14ac:dyDescent="0.3">
      <c r="A3243" s="32" t="s">
        <v>851</v>
      </c>
      <c r="B3243" s="24" t="s">
        <v>325</v>
      </c>
      <c r="C3243" s="26" t="s">
        <v>855</v>
      </c>
      <c r="D3243" s="26">
        <v>7</v>
      </c>
      <c r="E3243" s="17" t="s">
        <v>997</v>
      </c>
      <c r="F3243" s="24">
        <v>694</v>
      </c>
      <c r="G3243" s="24"/>
      <c r="H3243" s="24"/>
      <c r="I3243" s="26" t="s">
        <v>854</v>
      </c>
      <c r="J3243" s="26" t="s">
        <v>3795</v>
      </c>
      <c r="K3243" s="34" t="s">
        <v>3811</v>
      </c>
    </row>
    <row r="3244" spans="1:11" ht="15.75" thickBot="1" x14ac:dyDescent="0.3">
      <c r="A3244" s="32" t="s">
        <v>851</v>
      </c>
      <c r="B3244" s="24" t="s">
        <v>325</v>
      </c>
      <c r="C3244" s="26" t="s">
        <v>855</v>
      </c>
      <c r="D3244" s="26">
        <v>7</v>
      </c>
      <c r="E3244" s="17" t="s">
        <v>2414</v>
      </c>
      <c r="F3244" s="24">
        <v>707</v>
      </c>
      <c r="G3244" s="24"/>
      <c r="H3244" s="24"/>
      <c r="I3244" s="26" t="s">
        <v>854</v>
      </c>
      <c r="J3244" s="26" t="s">
        <v>3795</v>
      </c>
      <c r="K3244" s="34" t="s">
        <v>3811</v>
      </c>
    </row>
    <row r="3245" spans="1:11" ht="15.75" thickBot="1" x14ac:dyDescent="0.3">
      <c r="A3245" s="32" t="s">
        <v>851</v>
      </c>
      <c r="B3245" s="24" t="s">
        <v>325</v>
      </c>
      <c r="C3245" s="26" t="s">
        <v>855</v>
      </c>
      <c r="D3245" s="26">
        <v>7</v>
      </c>
      <c r="E3245" s="17" t="s">
        <v>1621</v>
      </c>
      <c r="F3245" s="24">
        <v>695</v>
      </c>
      <c r="G3245" s="24"/>
      <c r="H3245" s="24"/>
      <c r="I3245" s="26" t="s">
        <v>854</v>
      </c>
      <c r="J3245" s="26" t="s">
        <v>3795</v>
      </c>
      <c r="K3245" s="34" t="s">
        <v>3811</v>
      </c>
    </row>
    <row r="3246" spans="1:11" ht="15.75" thickBot="1" x14ac:dyDescent="0.3">
      <c r="A3246" s="32" t="s">
        <v>851</v>
      </c>
      <c r="B3246" s="24" t="s">
        <v>325</v>
      </c>
      <c r="C3246" s="26" t="s">
        <v>2979</v>
      </c>
      <c r="D3246" s="26">
        <v>1</v>
      </c>
      <c r="E3246" s="17" t="s">
        <v>3817</v>
      </c>
      <c r="F3246" s="24">
        <v>1575</v>
      </c>
      <c r="G3246" s="24"/>
      <c r="H3246" s="24"/>
      <c r="I3246" s="26" t="s">
        <v>1008</v>
      </c>
      <c r="J3246" s="26" t="s">
        <v>3818</v>
      </c>
      <c r="K3246" s="34" t="s">
        <v>3818</v>
      </c>
    </row>
    <row r="3247" spans="1:11" ht="15.75" thickBot="1" x14ac:dyDescent="0.3">
      <c r="A3247" s="32" t="s">
        <v>851</v>
      </c>
      <c r="B3247" s="24" t="s">
        <v>325</v>
      </c>
      <c r="C3247" s="26" t="s">
        <v>2979</v>
      </c>
      <c r="D3247" s="26">
        <v>1</v>
      </c>
      <c r="E3247" s="17" t="s">
        <v>3819</v>
      </c>
      <c r="F3247" s="24">
        <v>1445</v>
      </c>
      <c r="G3247" s="24"/>
      <c r="H3247" s="24"/>
      <c r="I3247" s="26" t="s">
        <v>1008</v>
      </c>
      <c r="J3247" s="26" t="s">
        <v>2979</v>
      </c>
      <c r="K3247" s="34" t="s">
        <v>3820</v>
      </c>
    </row>
    <row r="3248" spans="1:11" ht="15.75" thickBot="1" x14ac:dyDescent="0.3">
      <c r="A3248" s="32" t="s">
        <v>851</v>
      </c>
      <c r="B3248" s="24" t="s">
        <v>325</v>
      </c>
      <c r="C3248" s="26" t="s">
        <v>2979</v>
      </c>
      <c r="D3248" s="26">
        <v>1</v>
      </c>
      <c r="E3248" s="17" t="s">
        <v>3821</v>
      </c>
      <c r="F3248" s="24">
        <v>1429</v>
      </c>
      <c r="G3248" s="24"/>
      <c r="H3248" s="24"/>
      <c r="I3248" s="26" t="s">
        <v>1008</v>
      </c>
      <c r="J3248" s="26" t="s">
        <v>3818</v>
      </c>
      <c r="K3248" s="34" t="s">
        <v>3818</v>
      </c>
    </row>
    <row r="3249" spans="1:11" ht="15.75" thickBot="1" x14ac:dyDescent="0.3">
      <c r="A3249" s="32" t="s">
        <v>851</v>
      </c>
      <c r="B3249" s="24" t="s">
        <v>325</v>
      </c>
      <c r="C3249" s="26" t="s">
        <v>2979</v>
      </c>
      <c r="D3249" s="26">
        <v>1</v>
      </c>
      <c r="E3249" s="17" t="s">
        <v>3822</v>
      </c>
      <c r="F3249" s="24">
        <v>1488</v>
      </c>
      <c r="G3249" s="24"/>
      <c r="H3249" s="24"/>
      <c r="I3249" s="26" t="s">
        <v>1008</v>
      </c>
      <c r="J3249" s="26" t="s">
        <v>2979</v>
      </c>
      <c r="K3249" s="34" t="s">
        <v>3820</v>
      </c>
    </row>
    <row r="3250" spans="1:11" ht="15.75" thickBot="1" x14ac:dyDescent="0.3">
      <c r="A3250" s="32" t="s">
        <v>851</v>
      </c>
      <c r="B3250" s="24" t="s">
        <v>325</v>
      </c>
      <c r="C3250" s="26" t="s">
        <v>2979</v>
      </c>
      <c r="D3250" s="26">
        <v>1</v>
      </c>
      <c r="E3250" s="17" t="s">
        <v>3823</v>
      </c>
      <c r="F3250" s="24">
        <v>1518</v>
      </c>
      <c r="G3250" s="24"/>
      <c r="H3250" s="24"/>
      <c r="I3250" s="26" t="s">
        <v>1008</v>
      </c>
      <c r="J3250" s="26" t="s">
        <v>3818</v>
      </c>
      <c r="K3250" s="34" t="s">
        <v>3818</v>
      </c>
    </row>
    <row r="3251" spans="1:11" ht="15.75" thickBot="1" x14ac:dyDescent="0.3">
      <c r="A3251" s="32" t="s">
        <v>851</v>
      </c>
      <c r="B3251" s="24" t="s">
        <v>325</v>
      </c>
      <c r="C3251" s="26" t="s">
        <v>2979</v>
      </c>
      <c r="D3251" s="26">
        <v>1</v>
      </c>
      <c r="E3251" s="17" t="s">
        <v>3824</v>
      </c>
      <c r="F3251" s="24">
        <v>1466</v>
      </c>
      <c r="G3251" s="24"/>
      <c r="H3251" s="24"/>
      <c r="I3251" s="26" t="s">
        <v>1008</v>
      </c>
      <c r="J3251" s="26" t="s">
        <v>3818</v>
      </c>
      <c r="K3251" s="34" t="s">
        <v>3825</v>
      </c>
    </row>
    <row r="3252" spans="1:11" ht="15.75" thickBot="1" x14ac:dyDescent="0.3">
      <c r="A3252" s="32" t="s">
        <v>851</v>
      </c>
      <c r="B3252" s="24" t="s">
        <v>325</v>
      </c>
      <c r="C3252" s="26" t="s">
        <v>2979</v>
      </c>
      <c r="D3252" s="26">
        <v>1</v>
      </c>
      <c r="E3252" s="17" t="s">
        <v>3826</v>
      </c>
      <c r="F3252" s="24">
        <v>6114</v>
      </c>
      <c r="G3252" s="24"/>
      <c r="H3252" s="24"/>
      <c r="I3252" s="26" t="s">
        <v>1008</v>
      </c>
      <c r="J3252" s="26" t="s">
        <v>2979</v>
      </c>
      <c r="K3252" s="34" t="s">
        <v>3820</v>
      </c>
    </row>
    <row r="3253" spans="1:11" ht="15.75" thickBot="1" x14ac:dyDescent="0.3">
      <c r="A3253" s="32" t="s">
        <v>851</v>
      </c>
      <c r="B3253" s="24" t="s">
        <v>325</v>
      </c>
      <c r="C3253" s="26" t="s">
        <v>2979</v>
      </c>
      <c r="D3253" s="26">
        <v>1</v>
      </c>
      <c r="E3253" s="17" t="s">
        <v>3827</v>
      </c>
      <c r="F3253" s="24">
        <v>1436</v>
      </c>
      <c r="G3253" s="24"/>
      <c r="H3253" s="24"/>
      <c r="I3253" s="26" t="s">
        <v>1008</v>
      </c>
      <c r="J3253" s="26" t="s">
        <v>3818</v>
      </c>
      <c r="K3253" s="34" t="s">
        <v>3825</v>
      </c>
    </row>
    <row r="3254" spans="1:11" ht="15.75" thickBot="1" x14ac:dyDescent="0.3">
      <c r="A3254" s="32" t="s">
        <v>851</v>
      </c>
      <c r="B3254" s="24" t="s">
        <v>325</v>
      </c>
      <c r="C3254" s="26" t="s">
        <v>2979</v>
      </c>
      <c r="D3254" s="26">
        <v>1</v>
      </c>
      <c r="E3254" s="17" t="s">
        <v>3828</v>
      </c>
      <c r="F3254" s="24">
        <v>1419</v>
      </c>
      <c r="G3254" s="24"/>
      <c r="H3254" s="24"/>
      <c r="I3254" s="26" t="s">
        <v>1008</v>
      </c>
      <c r="J3254" s="26" t="s">
        <v>3818</v>
      </c>
      <c r="K3254" s="34" t="s">
        <v>3825</v>
      </c>
    </row>
    <row r="3255" spans="1:11" ht="15.75" thickBot="1" x14ac:dyDescent="0.3">
      <c r="A3255" s="32" t="s">
        <v>851</v>
      </c>
      <c r="B3255" s="24" t="s">
        <v>325</v>
      </c>
      <c r="C3255" s="26" t="s">
        <v>2979</v>
      </c>
      <c r="D3255" s="26">
        <v>1</v>
      </c>
      <c r="E3255" s="17" t="s">
        <v>3829</v>
      </c>
      <c r="F3255" s="24">
        <v>5243</v>
      </c>
      <c r="G3255" s="24"/>
      <c r="H3255" s="24"/>
      <c r="I3255" s="26" t="s">
        <v>1008</v>
      </c>
      <c r="J3255" s="26" t="s">
        <v>2979</v>
      </c>
      <c r="K3255" s="34" t="s">
        <v>3820</v>
      </c>
    </row>
    <row r="3256" spans="1:11" ht="15.75" thickBot="1" x14ac:dyDescent="0.3">
      <c r="A3256" s="32" t="s">
        <v>851</v>
      </c>
      <c r="B3256" s="24" t="s">
        <v>325</v>
      </c>
      <c r="C3256" s="26" t="s">
        <v>2979</v>
      </c>
      <c r="D3256" s="26">
        <v>1</v>
      </c>
      <c r="E3256" s="17" t="s">
        <v>3830</v>
      </c>
      <c r="F3256" s="24">
        <v>1671</v>
      </c>
      <c r="G3256" s="24"/>
      <c r="H3256" s="24"/>
      <c r="I3256" s="26" t="s">
        <v>1008</v>
      </c>
      <c r="J3256" s="26" t="s">
        <v>2979</v>
      </c>
      <c r="K3256" s="34" t="s">
        <v>3820</v>
      </c>
    </row>
    <row r="3257" spans="1:11" ht="15.75" thickBot="1" x14ac:dyDescent="0.3">
      <c r="A3257" s="32" t="s">
        <v>851</v>
      </c>
      <c r="B3257" s="24" t="s">
        <v>325</v>
      </c>
      <c r="C3257" s="26" t="s">
        <v>2979</v>
      </c>
      <c r="D3257" s="26">
        <v>1</v>
      </c>
      <c r="E3257" s="17" t="s">
        <v>3831</v>
      </c>
      <c r="F3257" s="24">
        <v>1576</v>
      </c>
      <c r="G3257" s="24"/>
      <c r="H3257" s="24"/>
      <c r="I3257" s="26" t="s">
        <v>1008</v>
      </c>
      <c r="J3257" s="26" t="s">
        <v>3818</v>
      </c>
      <c r="K3257" s="34" t="s">
        <v>3131</v>
      </c>
    </row>
    <row r="3258" spans="1:11" ht="15.75" thickBot="1" x14ac:dyDescent="0.3">
      <c r="A3258" s="32" t="s">
        <v>851</v>
      </c>
      <c r="B3258" s="24" t="s">
        <v>325</v>
      </c>
      <c r="C3258" s="26" t="s">
        <v>2979</v>
      </c>
      <c r="D3258" s="26">
        <v>1</v>
      </c>
      <c r="E3258" s="17" t="s">
        <v>3832</v>
      </c>
      <c r="F3258" s="24">
        <v>1582</v>
      </c>
      <c r="G3258" s="24"/>
      <c r="H3258" s="24"/>
      <c r="I3258" s="26" t="s">
        <v>1008</v>
      </c>
      <c r="J3258" s="26" t="s">
        <v>2979</v>
      </c>
      <c r="K3258" s="34" t="s">
        <v>3820</v>
      </c>
    </row>
    <row r="3259" spans="1:11" ht="15.75" thickBot="1" x14ac:dyDescent="0.3">
      <c r="A3259" s="32" t="s">
        <v>851</v>
      </c>
      <c r="B3259" s="24" t="s">
        <v>325</v>
      </c>
      <c r="C3259" s="26" t="s">
        <v>2979</v>
      </c>
      <c r="D3259" s="26">
        <v>1</v>
      </c>
      <c r="E3259" s="17" t="s">
        <v>3833</v>
      </c>
      <c r="F3259" s="24">
        <v>1425</v>
      </c>
      <c r="G3259" s="24"/>
      <c r="H3259" s="24"/>
      <c r="I3259" s="26" t="s">
        <v>1008</v>
      </c>
      <c r="J3259" s="26" t="s">
        <v>3818</v>
      </c>
      <c r="K3259" s="34" t="s">
        <v>3825</v>
      </c>
    </row>
    <row r="3260" spans="1:11" ht="15.75" thickBot="1" x14ac:dyDescent="0.3">
      <c r="A3260" s="32" t="s">
        <v>851</v>
      </c>
      <c r="B3260" s="24" t="s">
        <v>325</v>
      </c>
      <c r="C3260" s="26" t="s">
        <v>2979</v>
      </c>
      <c r="D3260" s="26">
        <v>1</v>
      </c>
      <c r="E3260" s="17" t="s">
        <v>3234</v>
      </c>
      <c r="F3260" s="24">
        <v>1546</v>
      </c>
      <c r="G3260" s="24"/>
      <c r="H3260" s="24"/>
      <c r="I3260" s="26" t="s">
        <v>1008</v>
      </c>
      <c r="J3260" s="26" t="s">
        <v>3818</v>
      </c>
      <c r="K3260" s="34" t="s">
        <v>3131</v>
      </c>
    </row>
    <row r="3261" spans="1:11" ht="15.75" thickBot="1" x14ac:dyDescent="0.3">
      <c r="A3261" s="32" t="s">
        <v>851</v>
      </c>
      <c r="B3261" s="24" t="s">
        <v>325</v>
      </c>
      <c r="C3261" s="26" t="s">
        <v>2979</v>
      </c>
      <c r="D3261" s="26">
        <v>1</v>
      </c>
      <c r="E3261" s="17" t="s">
        <v>3834</v>
      </c>
      <c r="F3261" s="24">
        <v>1554</v>
      </c>
      <c r="G3261" s="24"/>
      <c r="H3261" s="24"/>
      <c r="I3261" s="26" t="s">
        <v>1008</v>
      </c>
      <c r="J3261" s="26" t="s">
        <v>3818</v>
      </c>
      <c r="K3261" s="34" t="s">
        <v>3131</v>
      </c>
    </row>
    <row r="3262" spans="1:11" ht="15.75" thickBot="1" x14ac:dyDescent="0.3">
      <c r="A3262" s="32" t="s">
        <v>851</v>
      </c>
      <c r="B3262" s="24" t="s">
        <v>325</v>
      </c>
      <c r="C3262" s="26" t="s">
        <v>2979</v>
      </c>
      <c r="D3262" s="26">
        <v>1</v>
      </c>
      <c r="E3262" s="17" t="s">
        <v>3835</v>
      </c>
      <c r="F3262" s="24">
        <v>1563</v>
      </c>
      <c r="G3262" s="24"/>
      <c r="H3262" s="24"/>
      <c r="I3262" s="26" t="s">
        <v>1008</v>
      </c>
      <c r="J3262" s="26" t="s">
        <v>2979</v>
      </c>
      <c r="K3262" s="34" t="s">
        <v>3820</v>
      </c>
    </row>
    <row r="3263" spans="1:11" ht="15.75" thickBot="1" x14ac:dyDescent="0.3">
      <c r="A3263" s="32" t="s">
        <v>851</v>
      </c>
      <c r="B3263" s="24" t="s">
        <v>325</v>
      </c>
      <c r="C3263" s="26" t="s">
        <v>2979</v>
      </c>
      <c r="D3263" s="26">
        <v>1</v>
      </c>
      <c r="E3263" s="17" t="s">
        <v>2093</v>
      </c>
      <c r="F3263" s="24">
        <v>1516</v>
      </c>
      <c r="G3263" s="24"/>
      <c r="H3263" s="24"/>
      <c r="I3263" s="26" t="s">
        <v>1008</v>
      </c>
      <c r="J3263" s="26" t="s">
        <v>3818</v>
      </c>
      <c r="K3263" s="34" t="s">
        <v>3131</v>
      </c>
    </row>
    <row r="3264" spans="1:11" ht="15.75" thickBot="1" x14ac:dyDescent="0.3">
      <c r="A3264" s="32" t="s">
        <v>851</v>
      </c>
      <c r="B3264" s="24" t="s">
        <v>325</v>
      </c>
      <c r="C3264" s="26" t="s">
        <v>2979</v>
      </c>
      <c r="D3264" s="26">
        <v>1</v>
      </c>
      <c r="E3264" s="17" t="s">
        <v>3559</v>
      </c>
      <c r="F3264" s="24">
        <v>1524</v>
      </c>
      <c r="G3264" s="24"/>
      <c r="H3264" s="24"/>
      <c r="I3264" s="26" t="s">
        <v>1008</v>
      </c>
      <c r="J3264" s="26" t="s">
        <v>2979</v>
      </c>
      <c r="K3264" s="34" t="s">
        <v>3820</v>
      </c>
    </row>
    <row r="3265" spans="1:11" ht="15.75" thickBot="1" x14ac:dyDescent="0.3">
      <c r="A3265" s="32" t="s">
        <v>851</v>
      </c>
      <c r="B3265" s="24" t="s">
        <v>325</v>
      </c>
      <c r="C3265" s="26" t="s">
        <v>2979</v>
      </c>
      <c r="D3265" s="26">
        <v>1</v>
      </c>
      <c r="E3265" s="17" t="s">
        <v>3836</v>
      </c>
      <c r="F3265" s="24">
        <v>1615</v>
      </c>
      <c r="G3265" s="24"/>
      <c r="H3265" s="24"/>
      <c r="I3265" s="26" t="s">
        <v>1008</v>
      </c>
      <c r="J3265" s="26" t="s">
        <v>2979</v>
      </c>
      <c r="K3265" s="34" t="s">
        <v>3820</v>
      </c>
    </row>
    <row r="3266" spans="1:11" ht="15.75" thickBot="1" x14ac:dyDescent="0.3">
      <c r="A3266" s="32" t="s">
        <v>851</v>
      </c>
      <c r="B3266" s="24" t="s">
        <v>325</v>
      </c>
      <c r="C3266" s="26" t="s">
        <v>2979</v>
      </c>
      <c r="D3266" s="26">
        <v>1</v>
      </c>
      <c r="E3266" s="17" t="s">
        <v>3837</v>
      </c>
      <c r="F3266" s="24">
        <v>1613</v>
      </c>
      <c r="G3266" s="24"/>
      <c r="H3266" s="24"/>
      <c r="I3266" s="26" t="s">
        <v>1008</v>
      </c>
      <c r="J3266" s="26" t="s">
        <v>3818</v>
      </c>
      <c r="K3266" s="34" t="s">
        <v>3818</v>
      </c>
    </row>
    <row r="3267" spans="1:11" ht="15.75" thickBot="1" x14ac:dyDescent="0.3">
      <c r="A3267" s="32" t="s">
        <v>851</v>
      </c>
      <c r="B3267" s="24" t="s">
        <v>325</v>
      </c>
      <c r="C3267" s="26" t="s">
        <v>2979</v>
      </c>
      <c r="D3267" s="26">
        <v>1</v>
      </c>
      <c r="E3267" s="17" t="s">
        <v>3508</v>
      </c>
      <c r="F3267" s="24">
        <v>1682</v>
      </c>
      <c r="G3267" s="24"/>
      <c r="H3267" s="24"/>
      <c r="I3267" s="26" t="s">
        <v>1008</v>
      </c>
      <c r="J3267" s="26" t="s">
        <v>2979</v>
      </c>
      <c r="K3267" s="34" t="s">
        <v>3820</v>
      </c>
    </row>
    <row r="3268" spans="1:11" ht="15.75" thickBot="1" x14ac:dyDescent="0.3">
      <c r="A3268" s="32" t="s">
        <v>851</v>
      </c>
      <c r="B3268" s="24" t="s">
        <v>325</v>
      </c>
      <c r="C3268" s="26" t="s">
        <v>2979</v>
      </c>
      <c r="D3268" s="26">
        <v>1</v>
      </c>
      <c r="E3268" s="17" t="s">
        <v>3838</v>
      </c>
      <c r="F3268" s="24">
        <v>5862</v>
      </c>
      <c r="G3268" s="24"/>
      <c r="H3268" s="24"/>
      <c r="I3268" s="26" t="s">
        <v>1008</v>
      </c>
      <c r="J3268" s="26" t="s">
        <v>2979</v>
      </c>
      <c r="K3268" s="34" t="s">
        <v>3820</v>
      </c>
    </row>
    <row r="3269" spans="1:11" ht="15.75" thickBot="1" x14ac:dyDescent="0.3">
      <c r="A3269" s="32" t="s">
        <v>851</v>
      </c>
      <c r="B3269" s="24" t="s">
        <v>325</v>
      </c>
      <c r="C3269" s="26" t="s">
        <v>2979</v>
      </c>
      <c r="D3269" s="26">
        <v>1</v>
      </c>
      <c r="E3269" s="17" t="s">
        <v>3608</v>
      </c>
      <c r="F3269" s="24">
        <v>1660</v>
      </c>
      <c r="G3269" s="24"/>
      <c r="H3269" s="24"/>
      <c r="I3269" s="26" t="s">
        <v>1008</v>
      </c>
      <c r="J3269" s="26" t="s">
        <v>3818</v>
      </c>
      <c r="K3269" s="34" t="s">
        <v>3825</v>
      </c>
    </row>
    <row r="3270" spans="1:11" ht="15.75" thickBot="1" x14ac:dyDescent="0.3">
      <c r="A3270" s="32" t="s">
        <v>851</v>
      </c>
      <c r="B3270" s="24" t="s">
        <v>325</v>
      </c>
      <c r="C3270" s="26" t="s">
        <v>2979</v>
      </c>
      <c r="D3270" s="26">
        <v>1</v>
      </c>
      <c r="E3270" s="17" t="s">
        <v>3839</v>
      </c>
      <c r="F3270" s="24">
        <v>1662</v>
      </c>
      <c r="G3270" s="24"/>
      <c r="H3270" s="24"/>
      <c r="I3270" s="26" t="s">
        <v>1008</v>
      </c>
      <c r="J3270" s="26" t="s">
        <v>3818</v>
      </c>
      <c r="K3270" s="34" t="s">
        <v>3825</v>
      </c>
    </row>
    <row r="3271" spans="1:11" ht="15.75" thickBot="1" x14ac:dyDescent="0.3">
      <c r="A3271" s="32" t="s">
        <v>851</v>
      </c>
      <c r="B3271" s="24" t="s">
        <v>325</v>
      </c>
      <c r="C3271" s="26" t="s">
        <v>2979</v>
      </c>
      <c r="D3271" s="26">
        <v>1</v>
      </c>
      <c r="E3271" s="17" t="s">
        <v>3840</v>
      </c>
      <c r="F3271" s="24">
        <v>1663</v>
      </c>
      <c r="G3271" s="24"/>
      <c r="H3271" s="24"/>
      <c r="I3271" s="26" t="s">
        <v>1008</v>
      </c>
      <c r="J3271" s="26" t="s">
        <v>3818</v>
      </c>
      <c r="K3271" s="34" t="s">
        <v>3131</v>
      </c>
    </row>
    <row r="3272" spans="1:11" ht="15.75" thickBot="1" x14ac:dyDescent="0.3">
      <c r="A3272" s="32" t="s">
        <v>851</v>
      </c>
      <c r="B3272" s="24" t="s">
        <v>325</v>
      </c>
      <c r="C3272" s="26" t="s">
        <v>2979</v>
      </c>
      <c r="D3272" s="26">
        <v>1</v>
      </c>
      <c r="E3272" s="17" t="s">
        <v>2325</v>
      </c>
      <c r="F3272" s="24">
        <v>5678</v>
      </c>
      <c r="G3272" s="24"/>
      <c r="H3272" s="24"/>
      <c r="I3272" s="26" t="s">
        <v>1008</v>
      </c>
      <c r="J3272" s="26" t="s">
        <v>2979</v>
      </c>
      <c r="K3272" s="34" t="s">
        <v>3820</v>
      </c>
    </row>
    <row r="3273" spans="1:11" ht="15.75" thickBot="1" x14ac:dyDescent="0.3">
      <c r="A3273" s="32" t="s">
        <v>851</v>
      </c>
      <c r="B3273" s="24" t="s">
        <v>325</v>
      </c>
      <c r="C3273" s="26" t="s">
        <v>2979</v>
      </c>
      <c r="D3273" s="26">
        <v>1</v>
      </c>
      <c r="E3273" s="17" t="s">
        <v>1494</v>
      </c>
      <c r="F3273" s="24">
        <v>5558</v>
      </c>
      <c r="G3273" s="24"/>
      <c r="H3273" s="24"/>
      <c r="I3273" s="26" t="s">
        <v>1008</v>
      </c>
      <c r="J3273" s="26" t="s">
        <v>2979</v>
      </c>
      <c r="K3273" s="34" t="s">
        <v>3820</v>
      </c>
    </row>
    <row r="3274" spans="1:11" ht="15.75" thickBot="1" x14ac:dyDescent="0.3">
      <c r="A3274" s="32" t="s">
        <v>851</v>
      </c>
      <c r="B3274" s="24" t="s">
        <v>325</v>
      </c>
      <c r="C3274" s="26" t="s">
        <v>2979</v>
      </c>
      <c r="D3274" s="26">
        <v>2</v>
      </c>
      <c r="E3274" s="17" t="s">
        <v>3841</v>
      </c>
      <c r="F3274" s="24">
        <v>1420</v>
      </c>
      <c r="G3274" s="24"/>
      <c r="H3274" s="24"/>
      <c r="I3274" s="26" t="s">
        <v>1008</v>
      </c>
      <c r="J3274" s="26" t="s">
        <v>2979</v>
      </c>
      <c r="K3274" s="34" t="s">
        <v>3842</v>
      </c>
    </row>
    <row r="3275" spans="1:11" ht="15.75" thickBot="1" x14ac:dyDescent="0.3">
      <c r="A3275" s="32" t="s">
        <v>851</v>
      </c>
      <c r="B3275" s="24" t="s">
        <v>325</v>
      </c>
      <c r="C3275" s="26" t="s">
        <v>2979</v>
      </c>
      <c r="D3275" s="26">
        <v>2</v>
      </c>
      <c r="E3275" s="17" t="s">
        <v>3843</v>
      </c>
      <c r="F3275" s="24">
        <v>1468</v>
      </c>
      <c r="G3275" s="24"/>
      <c r="H3275" s="24"/>
      <c r="I3275" s="26" t="s">
        <v>1008</v>
      </c>
      <c r="J3275" s="26" t="s">
        <v>2979</v>
      </c>
      <c r="K3275" s="34" t="s">
        <v>3842</v>
      </c>
    </row>
    <row r="3276" spans="1:11" ht="15.75" thickBot="1" x14ac:dyDescent="0.3">
      <c r="A3276" s="32" t="s">
        <v>851</v>
      </c>
      <c r="B3276" s="24" t="s">
        <v>325</v>
      </c>
      <c r="C3276" s="26" t="s">
        <v>2979</v>
      </c>
      <c r="D3276" s="26">
        <v>2</v>
      </c>
      <c r="E3276" s="17" t="s">
        <v>3844</v>
      </c>
      <c r="F3276" s="24">
        <v>1507</v>
      </c>
      <c r="G3276" s="24"/>
      <c r="H3276" s="24"/>
      <c r="I3276" s="26" t="s">
        <v>1008</v>
      </c>
      <c r="J3276" s="26" t="s">
        <v>2979</v>
      </c>
      <c r="K3276" s="34" t="s">
        <v>3842</v>
      </c>
    </row>
    <row r="3277" spans="1:11" ht="15.75" thickBot="1" x14ac:dyDescent="0.3">
      <c r="A3277" s="32" t="s">
        <v>851</v>
      </c>
      <c r="B3277" s="24" t="s">
        <v>325</v>
      </c>
      <c r="C3277" s="26" t="s">
        <v>2979</v>
      </c>
      <c r="D3277" s="26">
        <v>2</v>
      </c>
      <c r="E3277" s="17" t="s">
        <v>3845</v>
      </c>
      <c r="F3277" s="24">
        <v>1555</v>
      </c>
      <c r="G3277" s="24"/>
      <c r="H3277" s="24"/>
      <c r="I3277" s="26" t="s">
        <v>1008</v>
      </c>
      <c r="J3277" s="26" t="s">
        <v>2979</v>
      </c>
      <c r="K3277" s="34" t="s">
        <v>3846</v>
      </c>
    </row>
    <row r="3278" spans="1:11" ht="15.75" thickBot="1" x14ac:dyDescent="0.3">
      <c r="A3278" s="32" t="s">
        <v>851</v>
      </c>
      <c r="B3278" s="24" t="s">
        <v>325</v>
      </c>
      <c r="C3278" s="26" t="s">
        <v>2979</v>
      </c>
      <c r="D3278" s="26">
        <v>2</v>
      </c>
      <c r="E3278" s="17" t="s">
        <v>3847</v>
      </c>
      <c r="F3278" s="24">
        <v>1402</v>
      </c>
      <c r="G3278" s="24"/>
      <c r="H3278" s="24"/>
      <c r="I3278" s="26" t="s">
        <v>1008</v>
      </c>
      <c r="J3278" s="26" t="s">
        <v>2979</v>
      </c>
      <c r="K3278" s="34" t="s">
        <v>3846</v>
      </c>
    </row>
    <row r="3279" spans="1:11" ht="15.75" thickBot="1" x14ac:dyDescent="0.3">
      <c r="A3279" s="32" t="s">
        <v>851</v>
      </c>
      <c r="B3279" s="24" t="s">
        <v>325</v>
      </c>
      <c r="C3279" s="26" t="s">
        <v>2979</v>
      </c>
      <c r="D3279" s="26">
        <v>2</v>
      </c>
      <c r="E3279" s="17" t="s">
        <v>2332</v>
      </c>
      <c r="F3279" s="24">
        <v>1522</v>
      </c>
      <c r="G3279" s="24"/>
      <c r="H3279" s="24"/>
      <c r="I3279" s="26" t="s">
        <v>1008</v>
      </c>
      <c r="J3279" s="26" t="s">
        <v>2979</v>
      </c>
      <c r="K3279" s="34" t="s">
        <v>3842</v>
      </c>
    </row>
    <row r="3280" spans="1:11" ht="15.75" thickBot="1" x14ac:dyDescent="0.3">
      <c r="A3280" s="32" t="s">
        <v>851</v>
      </c>
      <c r="B3280" s="24" t="s">
        <v>325</v>
      </c>
      <c r="C3280" s="26" t="s">
        <v>2979</v>
      </c>
      <c r="D3280" s="26">
        <v>2</v>
      </c>
      <c r="E3280" s="17" t="s">
        <v>1515</v>
      </c>
      <c r="F3280" s="24">
        <v>1530</v>
      </c>
      <c r="G3280" s="24"/>
      <c r="H3280" s="24"/>
      <c r="I3280" s="26" t="s">
        <v>1008</v>
      </c>
      <c r="J3280" s="26" t="s">
        <v>2979</v>
      </c>
      <c r="K3280" s="34" t="s">
        <v>3842</v>
      </c>
    </row>
    <row r="3281" spans="1:11" ht="15.75" thickBot="1" x14ac:dyDescent="0.3">
      <c r="A3281" s="32" t="s">
        <v>851</v>
      </c>
      <c r="B3281" s="24" t="s">
        <v>325</v>
      </c>
      <c r="C3281" s="26" t="s">
        <v>2979</v>
      </c>
      <c r="D3281" s="26">
        <v>2</v>
      </c>
      <c r="E3281" s="17" t="s">
        <v>1536</v>
      </c>
      <c r="F3281" s="24">
        <v>1542</v>
      </c>
      <c r="G3281" s="24"/>
      <c r="H3281" s="24"/>
      <c r="I3281" s="26" t="s">
        <v>1008</v>
      </c>
      <c r="J3281" s="26" t="s">
        <v>2979</v>
      </c>
      <c r="K3281" s="34" t="s">
        <v>3842</v>
      </c>
    </row>
    <row r="3282" spans="1:11" ht="15.75" thickBot="1" x14ac:dyDescent="0.3">
      <c r="A3282" s="32" t="s">
        <v>851</v>
      </c>
      <c r="B3282" s="24" t="s">
        <v>325</v>
      </c>
      <c r="C3282" s="26" t="s">
        <v>2979</v>
      </c>
      <c r="D3282" s="26">
        <v>2</v>
      </c>
      <c r="E3282" s="17" t="s">
        <v>3848</v>
      </c>
      <c r="F3282" s="24">
        <v>1544</v>
      </c>
      <c r="G3282" s="24"/>
      <c r="H3282" s="24"/>
      <c r="I3282" s="26" t="s">
        <v>1008</v>
      </c>
      <c r="J3282" s="26" t="s">
        <v>2979</v>
      </c>
      <c r="K3282" s="34" t="s">
        <v>3842</v>
      </c>
    </row>
    <row r="3283" spans="1:11" ht="15.75" thickBot="1" x14ac:dyDescent="0.3">
      <c r="A3283" s="32" t="s">
        <v>851</v>
      </c>
      <c r="B3283" s="24" t="s">
        <v>325</v>
      </c>
      <c r="C3283" s="26" t="s">
        <v>2979</v>
      </c>
      <c r="D3283" s="26">
        <v>2</v>
      </c>
      <c r="E3283" s="17" t="s">
        <v>1831</v>
      </c>
      <c r="F3283" s="24">
        <v>1695</v>
      </c>
      <c r="G3283" s="24"/>
      <c r="H3283" s="24"/>
      <c r="I3283" s="26" t="s">
        <v>1008</v>
      </c>
      <c r="J3283" s="26" t="s">
        <v>2979</v>
      </c>
      <c r="K3283" s="34" t="s">
        <v>3846</v>
      </c>
    </row>
    <row r="3284" spans="1:11" ht="15.75" thickBot="1" x14ac:dyDescent="0.3">
      <c r="A3284" s="32" t="s">
        <v>851</v>
      </c>
      <c r="B3284" s="24" t="s">
        <v>325</v>
      </c>
      <c r="C3284" s="26" t="s">
        <v>2979</v>
      </c>
      <c r="D3284" s="26">
        <v>2</v>
      </c>
      <c r="E3284" s="17" t="s">
        <v>1696</v>
      </c>
      <c r="F3284" s="24">
        <v>1383</v>
      </c>
      <c r="G3284" s="24"/>
      <c r="H3284" s="24"/>
      <c r="I3284" s="26" t="s">
        <v>1008</v>
      </c>
      <c r="J3284" s="26" t="s">
        <v>2979</v>
      </c>
      <c r="K3284" s="34" t="s">
        <v>3846</v>
      </c>
    </row>
    <row r="3285" spans="1:11" ht="15.75" thickBot="1" x14ac:dyDescent="0.3">
      <c r="A3285" s="32" t="s">
        <v>851</v>
      </c>
      <c r="B3285" s="24" t="s">
        <v>325</v>
      </c>
      <c r="C3285" s="26" t="s">
        <v>2979</v>
      </c>
      <c r="D3285" s="26">
        <v>2</v>
      </c>
      <c r="E3285" s="17" t="s">
        <v>3849</v>
      </c>
      <c r="F3285" s="24">
        <v>1465</v>
      </c>
      <c r="G3285" s="24"/>
      <c r="H3285" s="24"/>
      <c r="I3285" s="26" t="s">
        <v>1008</v>
      </c>
      <c r="J3285" s="26" t="s">
        <v>2979</v>
      </c>
      <c r="K3285" s="34" t="s">
        <v>3846</v>
      </c>
    </row>
    <row r="3286" spans="1:11" ht="15.75" thickBot="1" x14ac:dyDescent="0.3">
      <c r="A3286" s="32" t="s">
        <v>851</v>
      </c>
      <c r="B3286" s="24" t="s">
        <v>325</v>
      </c>
      <c r="C3286" s="26" t="s">
        <v>2979</v>
      </c>
      <c r="D3286" s="26">
        <v>2</v>
      </c>
      <c r="E3286" s="17" t="s">
        <v>3850</v>
      </c>
      <c r="F3286" s="24">
        <v>1385</v>
      </c>
      <c r="G3286" s="24"/>
      <c r="H3286" s="24"/>
      <c r="I3286" s="26" t="s">
        <v>1008</v>
      </c>
      <c r="J3286" s="26" t="s">
        <v>2979</v>
      </c>
      <c r="K3286" s="34" t="s">
        <v>3842</v>
      </c>
    </row>
    <row r="3287" spans="1:11" ht="15.75" thickBot="1" x14ac:dyDescent="0.3">
      <c r="A3287" s="32" t="s">
        <v>851</v>
      </c>
      <c r="B3287" s="24" t="s">
        <v>325</v>
      </c>
      <c r="C3287" s="26" t="s">
        <v>2979</v>
      </c>
      <c r="D3287" s="26">
        <v>2</v>
      </c>
      <c r="E3287" s="17" t="s">
        <v>3851</v>
      </c>
      <c r="F3287" s="24">
        <v>1601</v>
      </c>
      <c r="G3287" s="24"/>
      <c r="H3287" s="24"/>
      <c r="I3287" s="26" t="s">
        <v>1008</v>
      </c>
      <c r="J3287" s="26" t="s">
        <v>2979</v>
      </c>
      <c r="K3287" s="34" t="s">
        <v>3842</v>
      </c>
    </row>
    <row r="3288" spans="1:11" ht="15.75" thickBot="1" x14ac:dyDescent="0.3">
      <c r="A3288" s="32" t="s">
        <v>851</v>
      </c>
      <c r="B3288" s="24" t="s">
        <v>325</v>
      </c>
      <c r="C3288" s="26" t="s">
        <v>2979</v>
      </c>
      <c r="D3288" s="26">
        <v>2</v>
      </c>
      <c r="E3288" s="17" t="s">
        <v>3852</v>
      </c>
      <c r="F3288" s="24">
        <v>1650</v>
      </c>
      <c r="G3288" s="24"/>
      <c r="H3288" s="24"/>
      <c r="I3288" s="26" t="s">
        <v>1008</v>
      </c>
      <c r="J3288" s="26" t="s">
        <v>2979</v>
      </c>
      <c r="K3288" s="34" t="s">
        <v>3842</v>
      </c>
    </row>
    <row r="3289" spans="1:11" ht="15.75" thickBot="1" x14ac:dyDescent="0.3">
      <c r="A3289" s="32" t="s">
        <v>851</v>
      </c>
      <c r="B3289" s="24" t="s">
        <v>325</v>
      </c>
      <c r="C3289" s="26" t="s">
        <v>2979</v>
      </c>
      <c r="D3289" s="26">
        <v>2</v>
      </c>
      <c r="E3289" s="17" t="s">
        <v>3853</v>
      </c>
      <c r="F3289" s="24">
        <v>1627</v>
      </c>
      <c r="G3289" s="24"/>
      <c r="H3289" s="24"/>
      <c r="I3289" s="26" t="s">
        <v>1008</v>
      </c>
      <c r="J3289" s="26" t="s">
        <v>2979</v>
      </c>
      <c r="K3289" s="34" t="s">
        <v>3842</v>
      </c>
    </row>
    <row r="3290" spans="1:11" ht="15.75" thickBot="1" x14ac:dyDescent="0.3">
      <c r="A3290" s="32" t="s">
        <v>851</v>
      </c>
      <c r="B3290" s="24" t="s">
        <v>325</v>
      </c>
      <c r="C3290" s="26" t="s">
        <v>2979</v>
      </c>
      <c r="D3290" s="26">
        <v>2</v>
      </c>
      <c r="E3290" s="17" t="s">
        <v>3854</v>
      </c>
      <c r="F3290" s="24">
        <v>1632</v>
      </c>
      <c r="G3290" s="24"/>
      <c r="H3290" s="24"/>
      <c r="I3290" s="26" t="s">
        <v>1008</v>
      </c>
      <c r="J3290" s="26" t="s">
        <v>2979</v>
      </c>
      <c r="K3290" s="34" t="s">
        <v>3846</v>
      </c>
    </row>
    <row r="3291" spans="1:11" ht="15.75" thickBot="1" x14ac:dyDescent="0.3">
      <c r="A3291" s="32" t="s">
        <v>851</v>
      </c>
      <c r="B3291" s="24" t="s">
        <v>325</v>
      </c>
      <c r="C3291" s="26" t="s">
        <v>2979</v>
      </c>
      <c r="D3291" s="26">
        <v>2</v>
      </c>
      <c r="E3291" s="17" t="s">
        <v>3855</v>
      </c>
      <c r="F3291" s="24">
        <v>1635</v>
      </c>
      <c r="G3291" s="24"/>
      <c r="H3291" s="24"/>
      <c r="I3291" s="26" t="s">
        <v>1008</v>
      </c>
      <c r="J3291" s="26" t="s">
        <v>2979</v>
      </c>
      <c r="K3291" s="34" t="s">
        <v>3846</v>
      </c>
    </row>
    <row r="3292" spans="1:11" ht="15.75" thickBot="1" x14ac:dyDescent="0.3">
      <c r="A3292" s="32" t="s">
        <v>851</v>
      </c>
      <c r="B3292" s="24" t="s">
        <v>325</v>
      </c>
      <c r="C3292" s="26" t="s">
        <v>2979</v>
      </c>
      <c r="D3292" s="26">
        <v>2</v>
      </c>
      <c r="E3292" s="17" t="s">
        <v>3856</v>
      </c>
      <c r="F3292" s="24">
        <v>1657</v>
      </c>
      <c r="G3292" s="24"/>
      <c r="H3292" s="24"/>
      <c r="I3292" s="26" t="s">
        <v>1008</v>
      </c>
      <c r="J3292" s="26" t="s">
        <v>2979</v>
      </c>
      <c r="K3292" s="34" t="s">
        <v>3842</v>
      </c>
    </row>
    <row r="3293" spans="1:11" ht="15.75" thickBot="1" x14ac:dyDescent="0.3">
      <c r="A3293" s="32" t="s">
        <v>851</v>
      </c>
      <c r="B3293" s="24" t="s">
        <v>325</v>
      </c>
      <c r="C3293" s="26" t="s">
        <v>2979</v>
      </c>
      <c r="D3293" s="26">
        <v>2</v>
      </c>
      <c r="E3293" s="17" t="s">
        <v>3857</v>
      </c>
      <c r="F3293" s="24">
        <v>1642</v>
      </c>
      <c r="G3293" s="24"/>
      <c r="H3293" s="24"/>
      <c r="I3293" s="26" t="s">
        <v>1008</v>
      </c>
      <c r="J3293" s="26" t="s">
        <v>2979</v>
      </c>
      <c r="K3293" s="34" t="s">
        <v>3846</v>
      </c>
    </row>
    <row r="3294" spans="1:11" ht="15.75" thickBot="1" x14ac:dyDescent="0.3">
      <c r="A3294" s="32" t="s">
        <v>851</v>
      </c>
      <c r="B3294" s="24" t="s">
        <v>325</v>
      </c>
      <c r="C3294" s="26" t="s">
        <v>2979</v>
      </c>
      <c r="D3294" s="26">
        <v>2</v>
      </c>
      <c r="E3294" s="17" t="s">
        <v>3858</v>
      </c>
      <c r="F3294" s="24">
        <v>1618</v>
      </c>
      <c r="G3294" s="24"/>
      <c r="H3294" s="24"/>
      <c r="I3294" s="26" t="s">
        <v>1008</v>
      </c>
      <c r="J3294" s="26" t="s">
        <v>2979</v>
      </c>
      <c r="K3294" s="34" t="s">
        <v>3846</v>
      </c>
    </row>
    <row r="3295" spans="1:11" ht="15.75" thickBot="1" x14ac:dyDescent="0.3">
      <c r="A3295" s="32" t="s">
        <v>851</v>
      </c>
      <c r="B3295" s="24" t="s">
        <v>325</v>
      </c>
      <c r="C3295" s="26" t="s">
        <v>2979</v>
      </c>
      <c r="D3295" s="26">
        <v>2</v>
      </c>
      <c r="E3295" s="17" t="s">
        <v>3859</v>
      </c>
      <c r="F3295" s="24">
        <v>1645</v>
      </c>
      <c r="G3295" s="24"/>
      <c r="H3295" s="24"/>
      <c r="I3295" s="26" t="s">
        <v>1008</v>
      </c>
      <c r="J3295" s="26" t="s">
        <v>2979</v>
      </c>
      <c r="K3295" s="34" t="s">
        <v>3842</v>
      </c>
    </row>
    <row r="3296" spans="1:11" ht="15.75" thickBot="1" x14ac:dyDescent="0.3">
      <c r="A3296" s="32" t="s">
        <v>851</v>
      </c>
      <c r="B3296" s="24" t="s">
        <v>325</v>
      </c>
      <c r="C3296" s="26" t="s">
        <v>2979</v>
      </c>
      <c r="D3296" s="26">
        <v>2</v>
      </c>
      <c r="E3296" s="17" t="s">
        <v>3860</v>
      </c>
      <c r="F3296" s="24">
        <v>1654</v>
      </c>
      <c r="G3296" s="24"/>
      <c r="H3296" s="24"/>
      <c r="I3296" s="26" t="s">
        <v>1008</v>
      </c>
      <c r="J3296" s="26" t="s">
        <v>2979</v>
      </c>
      <c r="K3296" s="34" t="s">
        <v>3842</v>
      </c>
    </row>
    <row r="3297" spans="1:11" ht="15.75" thickBot="1" x14ac:dyDescent="0.3">
      <c r="A3297" s="32" t="s">
        <v>851</v>
      </c>
      <c r="B3297" s="24" t="s">
        <v>325</v>
      </c>
      <c r="C3297" s="26" t="s">
        <v>2979</v>
      </c>
      <c r="D3297" s="26">
        <v>3</v>
      </c>
      <c r="E3297" s="17" t="s">
        <v>2461</v>
      </c>
      <c r="F3297" s="24">
        <v>1389</v>
      </c>
      <c r="G3297" s="24"/>
      <c r="H3297" s="24"/>
      <c r="I3297" s="26" t="s">
        <v>1008</v>
      </c>
      <c r="J3297" s="26" t="s">
        <v>2979</v>
      </c>
      <c r="K3297" s="34" t="s">
        <v>3861</v>
      </c>
    </row>
    <row r="3298" spans="1:11" ht="15.75" thickBot="1" x14ac:dyDescent="0.3">
      <c r="A3298" s="32" t="s">
        <v>851</v>
      </c>
      <c r="B3298" s="24" t="s">
        <v>325</v>
      </c>
      <c r="C3298" s="26" t="s">
        <v>2979</v>
      </c>
      <c r="D3298" s="26">
        <v>3</v>
      </c>
      <c r="E3298" s="17" t="s">
        <v>3665</v>
      </c>
      <c r="F3298" s="24">
        <v>1513</v>
      </c>
      <c r="G3298" s="24"/>
      <c r="H3298" s="24"/>
      <c r="I3298" s="26" t="s">
        <v>1008</v>
      </c>
      <c r="J3298" s="26" t="s">
        <v>2979</v>
      </c>
      <c r="K3298" s="34" t="s">
        <v>3861</v>
      </c>
    </row>
    <row r="3299" spans="1:11" ht="15.75" thickBot="1" x14ac:dyDescent="0.3">
      <c r="A3299" s="32" t="s">
        <v>851</v>
      </c>
      <c r="B3299" s="24" t="s">
        <v>325</v>
      </c>
      <c r="C3299" s="26" t="s">
        <v>2979</v>
      </c>
      <c r="D3299" s="26">
        <v>3</v>
      </c>
      <c r="E3299" s="17" t="s">
        <v>3665</v>
      </c>
      <c r="F3299" s="24">
        <v>4523</v>
      </c>
      <c r="G3299" s="24"/>
      <c r="H3299" s="24"/>
      <c r="I3299" s="26" t="s">
        <v>1008</v>
      </c>
      <c r="J3299" s="26" t="s">
        <v>2979</v>
      </c>
      <c r="K3299" s="34" t="s">
        <v>3861</v>
      </c>
    </row>
    <row r="3300" spans="1:11" ht="15.75" thickBot="1" x14ac:dyDescent="0.3">
      <c r="A3300" s="32" t="s">
        <v>851</v>
      </c>
      <c r="B3300" s="24" t="s">
        <v>325</v>
      </c>
      <c r="C3300" s="26" t="s">
        <v>2979</v>
      </c>
      <c r="D3300" s="26">
        <v>3</v>
      </c>
      <c r="E3300" s="17" t="s">
        <v>1636</v>
      </c>
      <c r="F3300" s="24">
        <v>1512</v>
      </c>
      <c r="G3300" s="24"/>
      <c r="H3300" s="24"/>
      <c r="I3300" s="26" t="s">
        <v>1008</v>
      </c>
      <c r="J3300" s="26" t="s">
        <v>2979</v>
      </c>
      <c r="K3300" s="34" t="s">
        <v>3861</v>
      </c>
    </row>
    <row r="3301" spans="1:11" ht="15.75" thickBot="1" x14ac:dyDescent="0.3">
      <c r="A3301" s="32" t="s">
        <v>851</v>
      </c>
      <c r="B3301" s="24" t="s">
        <v>325</v>
      </c>
      <c r="C3301" s="26" t="s">
        <v>2979</v>
      </c>
      <c r="D3301" s="26">
        <v>3</v>
      </c>
      <c r="E3301" s="17" t="s">
        <v>3862</v>
      </c>
      <c r="F3301" s="24">
        <v>1417</v>
      </c>
      <c r="G3301" s="24"/>
      <c r="H3301" s="24"/>
      <c r="I3301" s="26" t="s">
        <v>1008</v>
      </c>
      <c r="J3301" s="26" t="s">
        <v>2979</v>
      </c>
      <c r="K3301" s="34" t="s">
        <v>3861</v>
      </c>
    </row>
    <row r="3302" spans="1:11" ht="15.75" thickBot="1" x14ac:dyDescent="0.3">
      <c r="A3302" s="32" t="s">
        <v>851</v>
      </c>
      <c r="B3302" s="24" t="s">
        <v>325</v>
      </c>
      <c r="C3302" s="26" t="s">
        <v>2979</v>
      </c>
      <c r="D3302" s="26">
        <v>3</v>
      </c>
      <c r="E3302" s="17" t="s">
        <v>3863</v>
      </c>
      <c r="F3302" s="24">
        <v>1421</v>
      </c>
      <c r="G3302" s="24"/>
      <c r="H3302" s="24"/>
      <c r="I3302" s="26" t="s">
        <v>1008</v>
      </c>
      <c r="J3302" s="26" t="s">
        <v>2979</v>
      </c>
      <c r="K3302" s="34" t="s">
        <v>3861</v>
      </c>
    </row>
    <row r="3303" spans="1:11" ht="15.75" thickBot="1" x14ac:dyDescent="0.3">
      <c r="A3303" s="32" t="s">
        <v>851</v>
      </c>
      <c r="B3303" s="24" t="s">
        <v>325</v>
      </c>
      <c r="C3303" s="26" t="s">
        <v>2979</v>
      </c>
      <c r="D3303" s="26">
        <v>3</v>
      </c>
      <c r="E3303" s="17" t="s">
        <v>3864</v>
      </c>
      <c r="F3303" s="24">
        <v>1539</v>
      </c>
      <c r="G3303" s="24"/>
      <c r="H3303" s="24"/>
      <c r="I3303" s="26" t="s">
        <v>1008</v>
      </c>
      <c r="J3303" s="26" t="s">
        <v>2979</v>
      </c>
      <c r="K3303" s="34" t="s">
        <v>3861</v>
      </c>
    </row>
    <row r="3304" spans="1:11" ht="15.75" thickBot="1" x14ac:dyDescent="0.3">
      <c r="A3304" s="32" t="s">
        <v>851</v>
      </c>
      <c r="B3304" s="24" t="s">
        <v>325</v>
      </c>
      <c r="C3304" s="26" t="s">
        <v>2979</v>
      </c>
      <c r="D3304" s="26">
        <v>3</v>
      </c>
      <c r="E3304" s="17" t="s">
        <v>3865</v>
      </c>
      <c r="F3304" s="24">
        <v>1715</v>
      </c>
      <c r="G3304" s="24"/>
      <c r="H3304" s="24"/>
      <c r="I3304" s="26" t="s">
        <v>1008</v>
      </c>
      <c r="J3304" s="26" t="s">
        <v>2979</v>
      </c>
      <c r="K3304" s="34" t="s">
        <v>3861</v>
      </c>
    </row>
    <row r="3305" spans="1:11" ht="15.75" thickBot="1" x14ac:dyDescent="0.3">
      <c r="A3305" s="32" t="s">
        <v>851</v>
      </c>
      <c r="B3305" s="24" t="s">
        <v>325</v>
      </c>
      <c r="C3305" s="26" t="s">
        <v>2979</v>
      </c>
      <c r="D3305" s="26">
        <v>3</v>
      </c>
      <c r="E3305" s="17" t="s">
        <v>3866</v>
      </c>
      <c r="F3305" s="24">
        <v>1608</v>
      </c>
      <c r="G3305" s="24"/>
      <c r="H3305" s="24"/>
      <c r="I3305" s="26" t="s">
        <v>1008</v>
      </c>
      <c r="J3305" s="26" t="s">
        <v>2979</v>
      </c>
      <c r="K3305" s="34" t="s">
        <v>3842</v>
      </c>
    </row>
    <row r="3306" spans="1:11" ht="15.75" thickBot="1" x14ac:dyDescent="0.3">
      <c r="A3306" s="32" t="s">
        <v>851</v>
      </c>
      <c r="B3306" s="24" t="s">
        <v>325</v>
      </c>
      <c r="C3306" s="26" t="s">
        <v>2979</v>
      </c>
      <c r="D3306" s="26">
        <v>3</v>
      </c>
      <c r="E3306" s="17" t="s">
        <v>3867</v>
      </c>
      <c r="F3306" s="24">
        <v>1396</v>
      </c>
      <c r="G3306" s="24"/>
      <c r="H3306" s="24"/>
      <c r="I3306" s="26" t="s">
        <v>1008</v>
      </c>
      <c r="J3306" s="26" t="s">
        <v>2979</v>
      </c>
      <c r="K3306" s="34" t="s">
        <v>3861</v>
      </c>
    </row>
    <row r="3307" spans="1:11" ht="15.75" thickBot="1" x14ac:dyDescent="0.3">
      <c r="A3307" s="32" t="s">
        <v>851</v>
      </c>
      <c r="B3307" s="24" t="s">
        <v>325</v>
      </c>
      <c r="C3307" s="26" t="s">
        <v>2979</v>
      </c>
      <c r="D3307" s="26">
        <v>3</v>
      </c>
      <c r="E3307" s="17" t="s">
        <v>2992</v>
      </c>
      <c r="F3307" s="24">
        <v>1647</v>
      </c>
      <c r="G3307" s="24"/>
      <c r="H3307" s="24"/>
      <c r="I3307" s="26" t="s">
        <v>1008</v>
      </c>
      <c r="J3307" s="26" t="s">
        <v>2979</v>
      </c>
      <c r="K3307" s="34" t="s">
        <v>3868</v>
      </c>
    </row>
    <row r="3308" spans="1:11" ht="15.75" thickBot="1" x14ac:dyDescent="0.3">
      <c r="A3308" s="32" t="s">
        <v>851</v>
      </c>
      <c r="B3308" s="24" t="s">
        <v>325</v>
      </c>
      <c r="C3308" s="26" t="s">
        <v>2979</v>
      </c>
      <c r="D3308" s="26">
        <v>4</v>
      </c>
      <c r="E3308" s="17" t="s">
        <v>3869</v>
      </c>
      <c r="F3308" s="24">
        <v>1379</v>
      </c>
      <c r="G3308" s="24"/>
      <c r="H3308" s="24"/>
      <c r="I3308" s="26" t="s">
        <v>1008</v>
      </c>
      <c r="J3308" s="26" t="s">
        <v>2979</v>
      </c>
      <c r="K3308" s="34" t="s">
        <v>3870</v>
      </c>
    </row>
    <row r="3309" spans="1:11" ht="15.75" thickBot="1" x14ac:dyDescent="0.3">
      <c r="A3309" s="32" t="s">
        <v>851</v>
      </c>
      <c r="B3309" s="24" t="s">
        <v>325</v>
      </c>
      <c r="C3309" s="26" t="s">
        <v>2979</v>
      </c>
      <c r="D3309" s="26">
        <v>4</v>
      </c>
      <c r="E3309" s="17" t="s">
        <v>888</v>
      </c>
      <c r="F3309" s="24">
        <v>1391</v>
      </c>
      <c r="G3309" s="24"/>
      <c r="H3309" s="24"/>
      <c r="I3309" s="26" t="s">
        <v>1008</v>
      </c>
      <c r="J3309" s="26" t="s">
        <v>2979</v>
      </c>
      <c r="K3309" s="34" t="s">
        <v>3868</v>
      </c>
    </row>
    <row r="3310" spans="1:11" ht="15.75" thickBot="1" x14ac:dyDescent="0.3">
      <c r="A3310" s="32" t="s">
        <v>851</v>
      </c>
      <c r="B3310" s="24" t="s">
        <v>325</v>
      </c>
      <c r="C3310" s="26" t="s">
        <v>2979</v>
      </c>
      <c r="D3310" s="26">
        <v>4</v>
      </c>
      <c r="E3310" s="17" t="s">
        <v>3871</v>
      </c>
      <c r="F3310" s="24">
        <v>1532</v>
      </c>
      <c r="G3310" s="24"/>
      <c r="H3310" s="24"/>
      <c r="I3310" s="26" t="s">
        <v>1008</v>
      </c>
      <c r="J3310" s="26" t="s">
        <v>2979</v>
      </c>
      <c r="K3310" s="34" t="s">
        <v>3868</v>
      </c>
    </row>
    <row r="3311" spans="1:11" ht="15.75" thickBot="1" x14ac:dyDescent="0.3">
      <c r="A3311" s="32" t="s">
        <v>851</v>
      </c>
      <c r="B3311" s="24" t="s">
        <v>325</v>
      </c>
      <c r="C3311" s="26" t="s">
        <v>2979</v>
      </c>
      <c r="D3311" s="26">
        <v>4</v>
      </c>
      <c r="E3311" s="17" t="s">
        <v>3872</v>
      </c>
      <c r="F3311" s="24">
        <v>6102</v>
      </c>
      <c r="G3311" s="24"/>
      <c r="H3311" s="24"/>
      <c r="I3311" s="26" t="s">
        <v>1008</v>
      </c>
      <c r="J3311" s="26" t="s">
        <v>2979</v>
      </c>
      <c r="K3311" s="34" t="s">
        <v>3868</v>
      </c>
    </row>
    <row r="3312" spans="1:11" ht="15.75" thickBot="1" x14ac:dyDescent="0.3">
      <c r="A3312" s="32" t="s">
        <v>851</v>
      </c>
      <c r="B3312" s="24" t="s">
        <v>325</v>
      </c>
      <c r="C3312" s="26" t="s">
        <v>2979</v>
      </c>
      <c r="D3312" s="26">
        <v>4</v>
      </c>
      <c r="E3312" s="17" t="s">
        <v>3873</v>
      </c>
      <c r="F3312" s="24">
        <v>1472</v>
      </c>
      <c r="G3312" s="24"/>
      <c r="H3312" s="24"/>
      <c r="I3312" s="26" t="s">
        <v>1008</v>
      </c>
      <c r="J3312" s="26" t="s">
        <v>2979</v>
      </c>
      <c r="K3312" s="34" t="s">
        <v>3868</v>
      </c>
    </row>
    <row r="3313" spans="1:11" ht="15.75" thickBot="1" x14ac:dyDescent="0.3">
      <c r="A3313" s="32" t="s">
        <v>851</v>
      </c>
      <c r="B3313" s="24" t="s">
        <v>325</v>
      </c>
      <c r="C3313" s="26" t="s">
        <v>2979</v>
      </c>
      <c r="D3313" s="26">
        <v>4</v>
      </c>
      <c r="E3313" s="17" t="s">
        <v>3874</v>
      </c>
      <c r="F3313" s="24">
        <v>1501</v>
      </c>
      <c r="G3313" s="24"/>
      <c r="H3313" s="24"/>
      <c r="I3313" s="26" t="s">
        <v>1008</v>
      </c>
      <c r="J3313" s="26" t="s">
        <v>2979</v>
      </c>
      <c r="K3313" s="34" t="s">
        <v>3870</v>
      </c>
    </row>
    <row r="3314" spans="1:11" ht="15.75" thickBot="1" x14ac:dyDescent="0.3">
      <c r="A3314" s="32" t="s">
        <v>851</v>
      </c>
      <c r="B3314" s="24" t="s">
        <v>325</v>
      </c>
      <c r="C3314" s="26" t="s">
        <v>2979</v>
      </c>
      <c r="D3314" s="26">
        <v>4</v>
      </c>
      <c r="E3314" s="17" t="s">
        <v>3875</v>
      </c>
      <c r="F3314" s="24">
        <v>1393</v>
      </c>
      <c r="G3314" s="24"/>
      <c r="H3314" s="24"/>
      <c r="I3314" s="26" t="s">
        <v>1008</v>
      </c>
      <c r="J3314" s="26" t="s">
        <v>2979</v>
      </c>
      <c r="K3314" s="34" t="s">
        <v>3868</v>
      </c>
    </row>
    <row r="3315" spans="1:11" ht="15.75" thickBot="1" x14ac:dyDescent="0.3">
      <c r="A3315" s="32" t="s">
        <v>851</v>
      </c>
      <c r="B3315" s="24" t="s">
        <v>325</v>
      </c>
      <c r="C3315" s="26" t="s">
        <v>2979</v>
      </c>
      <c r="D3315" s="26">
        <v>4</v>
      </c>
      <c r="E3315" s="17" t="s">
        <v>3876</v>
      </c>
      <c r="F3315" s="24">
        <v>1607</v>
      </c>
      <c r="G3315" s="24"/>
      <c r="H3315" s="24"/>
      <c r="I3315" s="26" t="s">
        <v>1008</v>
      </c>
      <c r="J3315" s="26" t="s">
        <v>2979</v>
      </c>
      <c r="K3315" s="34" t="s">
        <v>3868</v>
      </c>
    </row>
    <row r="3316" spans="1:11" ht="15.75" thickBot="1" x14ac:dyDescent="0.3">
      <c r="A3316" s="32" t="s">
        <v>851</v>
      </c>
      <c r="B3316" s="24" t="s">
        <v>325</v>
      </c>
      <c r="C3316" s="26" t="s">
        <v>2979</v>
      </c>
      <c r="D3316" s="26">
        <v>4</v>
      </c>
      <c r="E3316" s="17" t="s">
        <v>3877</v>
      </c>
      <c r="F3316" s="24">
        <v>1415</v>
      </c>
      <c r="G3316" s="24"/>
      <c r="H3316" s="24"/>
      <c r="I3316" s="26" t="s">
        <v>1008</v>
      </c>
      <c r="J3316" s="26" t="s">
        <v>2979</v>
      </c>
      <c r="K3316" s="34" t="s">
        <v>3868</v>
      </c>
    </row>
    <row r="3317" spans="1:11" ht="15.75" thickBot="1" x14ac:dyDescent="0.3">
      <c r="A3317" s="32" t="s">
        <v>851</v>
      </c>
      <c r="B3317" s="24" t="s">
        <v>325</v>
      </c>
      <c r="C3317" s="26" t="s">
        <v>2979</v>
      </c>
      <c r="D3317" s="26">
        <v>4</v>
      </c>
      <c r="E3317" s="17" t="s">
        <v>3878</v>
      </c>
      <c r="F3317" s="24">
        <v>1566</v>
      </c>
      <c r="G3317" s="24"/>
      <c r="H3317" s="24"/>
      <c r="I3317" s="26" t="s">
        <v>1008</v>
      </c>
      <c r="J3317" s="26" t="s">
        <v>2979</v>
      </c>
      <c r="K3317" s="34" t="s">
        <v>3868</v>
      </c>
    </row>
    <row r="3318" spans="1:11" ht="15.75" thickBot="1" x14ac:dyDescent="0.3">
      <c r="A3318" s="32" t="s">
        <v>851</v>
      </c>
      <c r="B3318" s="24" t="s">
        <v>325</v>
      </c>
      <c r="C3318" s="26" t="s">
        <v>2979</v>
      </c>
      <c r="D3318" s="26">
        <v>4</v>
      </c>
      <c r="E3318" s="17" t="s">
        <v>2375</v>
      </c>
      <c r="F3318" s="24">
        <v>1604</v>
      </c>
      <c r="G3318" s="24"/>
      <c r="H3318" s="24"/>
      <c r="I3318" s="26" t="s">
        <v>1008</v>
      </c>
      <c r="J3318" s="26" t="s">
        <v>2979</v>
      </c>
      <c r="K3318" s="34" t="s">
        <v>3868</v>
      </c>
    </row>
    <row r="3319" spans="1:11" ht="15.75" thickBot="1" x14ac:dyDescent="0.3">
      <c r="A3319" s="32" t="s">
        <v>851</v>
      </c>
      <c r="B3319" s="24" t="s">
        <v>325</v>
      </c>
      <c r="C3319" s="26" t="s">
        <v>2979</v>
      </c>
      <c r="D3319" s="26">
        <v>4</v>
      </c>
      <c r="E3319" s="17" t="s">
        <v>3175</v>
      </c>
      <c r="F3319" s="24">
        <v>1552</v>
      </c>
      <c r="G3319" s="24"/>
      <c r="H3319" s="24"/>
      <c r="I3319" s="26" t="s">
        <v>1008</v>
      </c>
      <c r="J3319" s="26" t="s">
        <v>2979</v>
      </c>
      <c r="K3319" s="34" t="s">
        <v>3870</v>
      </c>
    </row>
    <row r="3320" spans="1:11" ht="15.75" thickBot="1" x14ac:dyDescent="0.3">
      <c r="A3320" s="32" t="s">
        <v>851</v>
      </c>
      <c r="B3320" s="24" t="s">
        <v>325</v>
      </c>
      <c r="C3320" s="26" t="s">
        <v>2979</v>
      </c>
      <c r="D3320" s="26">
        <v>4</v>
      </c>
      <c r="E3320" s="17" t="s">
        <v>3879</v>
      </c>
      <c r="F3320" s="24">
        <v>1564</v>
      </c>
      <c r="G3320" s="24"/>
      <c r="H3320" s="24"/>
      <c r="I3320" s="26" t="s">
        <v>1008</v>
      </c>
      <c r="J3320" s="26" t="s">
        <v>2979</v>
      </c>
      <c r="K3320" s="34" t="s">
        <v>3870</v>
      </c>
    </row>
    <row r="3321" spans="1:11" ht="15.75" thickBot="1" x14ac:dyDescent="0.3">
      <c r="A3321" s="32" t="s">
        <v>851</v>
      </c>
      <c r="B3321" s="24" t="s">
        <v>325</v>
      </c>
      <c r="C3321" s="26" t="s">
        <v>2979</v>
      </c>
      <c r="D3321" s="26">
        <v>4</v>
      </c>
      <c r="E3321" s="17" t="s">
        <v>3880</v>
      </c>
      <c r="F3321" s="24">
        <v>1398</v>
      </c>
      <c r="G3321" s="24"/>
      <c r="H3321" s="24"/>
      <c r="I3321" s="26" t="s">
        <v>1008</v>
      </c>
      <c r="J3321" s="26" t="s">
        <v>2979</v>
      </c>
      <c r="K3321" s="34" t="s">
        <v>3820</v>
      </c>
    </row>
    <row r="3322" spans="1:11" ht="15.75" thickBot="1" x14ac:dyDescent="0.3">
      <c r="A3322" s="32" t="s">
        <v>851</v>
      </c>
      <c r="B3322" s="24" t="s">
        <v>325</v>
      </c>
      <c r="C3322" s="26" t="s">
        <v>2979</v>
      </c>
      <c r="D3322" s="26">
        <v>4</v>
      </c>
      <c r="E3322" s="17" t="s">
        <v>3881</v>
      </c>
      <c r="F3322" s="24">
        <v>1579</v>
      </c>
      <c r="G3322" s="24"/>
      <c r="H3322" s="24"/>
      <c r="I3322" s="26" t="s">
        <v>1008</v>
      </c>
      <c r="J3322" s="26" t="s">
        <v>2979</v>
      </c>
      <c r="K3322" s="34" t="s">
        <v>3868</v>
      </c>
    </row>
    <row r="3323" spans="1:11" ht="15.75" thickBot="1" x14ac:dyDescent="0.3">
      <c r="A3323" s="32" t="s">
        <v>851</v>
      </c>
      <c r="B3323" s="24" t="s">
        <v>325</v>
      </c>
      <c r="C3323" s="26" t="s">
        <v>2979</v>
      </c>
      <c r="D3323" s="26">
        <v>4</v>
      </c>
      <c r="E3323" s="17" t="s">
        <v>3692</v>
      </c>
      <c r="F3323" s="24">
        <v>1581</v>
      </c>
      <c r="G3323" s="24"/>
      <c r="H3323" s="24"/>
      <c r="I3323" s="26" t="s">
        <v>1008</v>
      </c>
      <c r="J3323" s="26" t="s">
        <v>2979</v>
      </c>
      <c r="K3323" s="34" t="s">
        <v>3868</v>
      </c>
    </row>
    <row r="3324" spans="1:11" ht="15.75" thickBot="1" x14ac:dyDescent="0.3">
      <c r="A3324" s="32" t="s">
        <v>851</v>
      </c>
      <c r="B3324" s="24" t="s">
        <v>325</v>
      </c>
      <c r="C3324" s="26" t="s">
        <v>2979</v>
      </c>
      <c r="D3324" s="26">
        <v>4</v>
      </c>
      <c r="E3324" s="17" t="s">
        <v>3882</v>
      </c>
      <c r="F3324" s="24">
        <v>1397</v>
      </c>
      <c r="G3324" s="24"/>
      <c r="H3324" s="24"/>
      <c r="I3324" s="26" t="s">
        <v>1008</v>
      </c>
      <c r="J3324" s="26" t="s">
        <v>2979</v>
      </c>
      <c r="K3324" s="34" t="s">
        <v>3868</v>
      </c>
    </row>
    <row r="3325" spans="1:11" ht="15.75" thickBot="1" x14ac:dyDescent="0.3">
      <c r="A3325" s="32" t="s">
        <v>851</v>
      </c>
      <c r="B3325" s="24" t="s">
        <v>325</v>
      </c>
      <c r="C3325" s="26" t="s">
        <v>2979</v>
      </c>
      <c r="D3325" s="26">
        <v>4</v>
      </c>
      <c r="E3325" s="17" t="s">
        <v>3883</v>
      </c>
      <c r="F3325" s="24">
        <v>1388</v>
      </c>
      <c r="G3325" s="24"/>
      <c r="H3325" s="24"/>
      <c r="I3325" s="26" t="s">
        <v>1008</v>
      </c>
      <c r="J3325" s="26" t="s">
        <v>2979</v>
      </c>
      <c r="K3325" s="34" t="s">
        <v>3868</v>
      </c>
    </row>
    <row r="3326" spans="1:11" ht="15.75" thickBot="1" x14ac:dyDescent="0.3">
      <c r="A3326" s="32" t="s">
        <v>851</v>
      </c>
      <c r="B3326" s="24" t="s">
        <v>325</v>
      </c>
      <c r="C3326" s="26" t="s">
        <v>2979</v>
      </c>
      <c r="D3326" s="26">
        <v>4</v>
      </c>
      <c r="E3326" s="17" t="s">
        <v>3883</v>
      </c>
      <c r="F3326" s="24">
        <v>4518</v>
      </c>
      <c r="G3326" s="24"/>
      <c r="H3326" s="24"/>
      <c r="I3326" s="26" t="s">
        <v>1008</v>
      </c>
      <c r="J3326" s="26" t="s">
        <v>2979</v>
      </c>
      <c r="K3326" s="34" t="s">
        <v>3868</v>
      </c>
    </row>
    <row r="3327" spans="1:11" ht="15.75" thickBot="1" x14ac:dyDescent="0.3">
      <c r="A3327" s="32" t="s">
        <v>851</v>
      </c>
      <c r="B3327" s="24" t="s">
        <v>325</v>
      </c>
      <c r="C3327" s="26" t="s">
        <v>2979</v>
      </c>
      <c r="D3327" s="26">
        <v>4</v>
      </c>
      <c r="E3327" s="17" t="s">
        <v>2877</v>
      </c>
      <c r="F3327" s="24">
        <v>1378</v>
      </c>
      <c r="G3327" s="24"/>
      <c r="H3327" s="24"/>
      <c r="I3327" s="26" t="s">
        <v>1008</v>
      </c>
      <c r="J3327" s="26" t="s">
        <v>2979</v>
      </c>
      <c r="K3327" s="34" t="s">
        <v>3868</v>
      </c>
    </row>
    <row r="3328" spans="1:11" ht="15.75" thickBot="1" x14ac:dyDescent="0.3">
      <c r="A3328" s="32" t="s">
        <v>851</v>
      </c>
      <c r="B3328" s="24" t="s">
        <v>325</v>
      </c>
      <c r="C3328" s="26" t="s">
        <v>2979</v>
      </c>
      <c r="D3328" s="26">
        <v>4</v>
      </c>
      <c r="E3328" s="17" t="s">
        <v>3884</v>
      </c>
      <c r="F3328" s="24">
        <v>1510</v>
      </c>
      <c r="G3328" s="24"/>
      <c r="H3328" s="24"/>
      <c r="I3328" s="26" t="s">
        <v>1008</v>
      </c>
      <c r="J3328" s="26" t="s">
        <v>2979</v>
      </c>
      <c r="K3328" s="34" t="s">
        <v>3868</v>
      </c>
    </row>
    <row r="3329" spans="1:11" ht="15.75" thickBot="1" x14ac:dyDescent="0.3">
      <c r="A3329" s="32" t="s">
        <v>851</v>
      </c>
      <c r="B3329" s="24" t="s">
        <v>325</v>
      </c>
      <c r="C3329" s="26" t="s">
        <v>2979</v>
      </c>
      <c r="D3329" s="26">
        <v>4</v>
      </c>
      <c r="E3329" s="17" t="s">
        <v>3885</v>
      </c>
      <c r="F3329" s="24">
        <v>1628</v>
      </c>
      <c r="G3329" s="24"/>
      <c r="H3329" s="24"/>
      <c r="I3329" s="26" t="s">
        <v>1008</v>
      </c>
      <c r="J3329" s="26" t="s">
        <v>2979</v>
      </c>
      <c r="K3329" s="34" t="s">
        <v>3868</v>
      </c>
    </row>
    <row r="3330" spans="1:11" ht="15.75" thickBot="1" x14ac:dyDescent="0.3">
      <c r="A3330" s="32" t="s">
        <v>851</v>
      </c>
      <c r="B3330" s="24" t="s">
        <v>325</v>
      </c>
      <c r="C3330" s="26" t="s">
        <v>2979</v>
      </c>
      <c r="D3330" s="26">
        <v>4</v>
      </c>
      <c r="E3330" s="17" t="s">
        <v>3886</v>
      </c>
      <c r="F3330" s="24">
        <v>1709</v>
      </c>
      <c r="G3330" s="24"/>
      <c r="H3330" s="24"/>
      <c r="I3330" s="26" t="s">
        <v>1008</v>
      </c>
      <c r="J3330" s="26" t="s">
        <v>2979</v>
      </c>
      <c r="K3330" s="34" t="s">
        <v>3868</v>
      </c>
    </row>
    <row r="3331" spans="1:11" ht="15.75" thickBot="1" x14ac:dyDescent="0.3">
      <c r="A3331" s="32" t="s">
        <v>851</v>
      </c>
      <c r="B3331" s="24" t="s">
        <v>325</v>
      </c>
      <c r="C3331" s="26" t="s">
        <v>2979</v>
      </c>
      <c r="D3331" s="26">
        <v>4</v>
      </c>
      <c r="E3331" s="17" t="s">
        <v>3887</v>
      </c>
      <c r="F3331" s="24">
        <v>1652</v>
      </c>
      <c r="G3331" s="24"/>
      <c r="H3331" s="24"/>
      <c r="I3331" s="26" t="s">
        <v>1008</v>
      </c>
      <c r="J3331" s="26" t="s">
        <v>2979</v>
      </c>
      <c r="K3331" s="34" t="s">
        <v>3868</v>
      </c>
    </row>
    <row r="3332" spans="1:11" ht="15.75" thickBot="1" x14ac:dyDescent="0.3">
      <c r="A3332" s="32" t="s">
        <v>851</v>
      </c>
      <c r="B3332" s="24" t="s">
        <v>325</v>
      </c>
      <c r="C3332" s="26" t="s">
        <v>2979</v>
      </c>
      <c r="D3332" s="26">
        <v>4</v>
      </c>
      <c r="E3332" s="17" t="s">
        <v>3888</v>
      </c>
      <c r="F3332" s="24">
        <v>1665</v>
      </c>
      <c r="G3332" s="24"/>
      <c r="H3332" s="24"/>
      <c r="I3332" s="26" t="s">
        <v>1008</v>
      </c>
      <c r="J3332" s="26" t="s">
        <v>2979</v>
      </c>
      <c r="K3332" s="34" t="s">
        <v>3870</v>
      </c>
    </row>
    <row r="3333" spans="1:11" ht="15.75" thickBot="1" x14ac:dyDescent="0.3">
      <c r="A3333" s="32" t="s">
        <v>851</v>
      </c>
      <c r="B3333" s="24" t="s">
        <v>325</v>
      </c>
      <c r="C3333" s="26" t="s">
        <v>2979</v>
      </c>
      <c r="D3333" s="26">
        <v>4</v>
      </c>
      <c r="E3333" s="17" t="s">
        <v>3889</v>
      </c>
      <c r="F3333" s="24">
        <v>1670</v>
      </c>
      <c r="G3333" s="24"/>
      <c r="H3333" s="24"/>
      <c r="I3333" s="26" t="s">
        <v>1008</v>
      </c>
      <c r="J3333" s="26" t="s">
        <v>2979</v>
      </c>
      <c r="K3333" s="34" t="s">
        <v>3868</v>
      </c>
    </row>
    <row r="3334" spans="1:11" ht="15.75" thickBot="1" x14ac:dyDescent="0.3">
      <c r="A3334" s="32" t="s">
        <v>851</v>
      </c>
      <c r="B3334" s="24" t="s">
        <v>325</v>
      </c>
      <c r="C3334" s="26" t="s">
        <v>2979</v>
      </c>
      <c r="D3334" s="26">
        <v>4</v>
      </c>
      <c r="E3334" s="17" t="s">
        <v>1015</v>
      </c>
      <c r="F3334" s="24">
        <v>5691</v>
      </c>
      <c r="G3334" s="24"/>
      <c r="H3334" s="24"/>
      <c r="I3334" s="26" t="s">
        <v>1008</v>
      </c>
      <c r="J3334" s="26" t="s">
        <v>2979</v>
      </c>
      <c r="K3334" s="34" t="s">
        <v>3868</v>
      </c>
    </row>
    <row r="3335" spans="1:11" ht="15.75" thickBot="1" x14ac:dyDescent="0.3">
      <c r="A3335" s="32" t="s">
        <v>851</v>
      </c>
      <c r="B3335" s="24" t="s">
        <v>325</v>
      </c>
      <c r="C3335" s="26" t="s">
        <v>2979</v>
      </c>
      <c r="D3335" s="26">
        <v>4</v>
      </c>
      <c r="E3335" s="17" t="s">
        <v>3890</v>
      </c>
      <c r="F3335" s="24">
        <v>1498</v>
      </c>
      <c r="G3335" s="24"/>
      <c r="H3335" s="24"/>
      <c r="I3335" s="26" t="s">
        <v>1008</v>
      </c>
      <c r="J3335" s="26" t="s">
        <v>2979</v>
      </c>
      <c r="K3335" s="34" t="s">
        <v>3870</v>
      </c>
    </row>
    <row r="3336" spans="1:11" ht="15.75" thickBot="1" x14ac:dyDescent="0.3">
      <c r="A3336" s="32" t="s">
        <v>851</v>
      </c>
      <c r="B3336" s="24" t="s">
        <v>325</v>
      </c>
      <c r="C3336" s="26" t="s">
        <v>2979</v>
      </c>
      <c r="D3336" s="26">
        <v>5</v>
      </c>
      <c r="E3336" s="17" t="s">
        <v>3891</v>
      </c>
      <c r="F3336" s="24">
        <v>1401</v>
      </c>
      <c r="G3336" s="24"/>
      <c r="H3336" s="24"/>
      <c r="I3336" s="26" t="s">
        <v>1259</v>
      </c>
      <c r="J3336" s="26" t="s">
        <v>2603</v>
      </c>
      <c r="K3336" s="34" t="s">
        <v>3892</v>
      </c>
    </row>
    <row r="3337" spans="1:11" ht="15.75" thickBot="1" x14ac:dyDescent="0.3">
      <c r="A3337" s="32" t="s">
        <v>851</v>
      </c>
      <c r="B3337" s="24" t="s">
        <v>325</v>
      </c>
      <c r="C3337" s="26" t="s">
        <v>2979</v>
      </c>
      <c r="D3337" s="26">
        <v>5</v>
      </c>
      <c r="E3337" s="17" t="s">
        <v>3893</v>
      </c>
      <c r="F3337" s="24">
        <v>1439</v>
      </c>
      <c r="G3337" s="24"/>
      <c r="H3337" s="24"/>
      <c r="I3337" s="26" t="s">
        <v>1008</v>
      </c>
      <c r="J3337" s="26" t="s">
        <v>2979</v>
      </c>
      <c r="K3337" s="34" t="s">
        <v>3894</v>
      </c>
    </row>
    <row r="3338" spans="1:11" ht="15.75" thickBot="1" x14ac:dyDescent="0.3">
      <c r="A3338" s="32" t="s">
        <v>851</v>
      </c>
      <c r="B3338" s="24" t="s">
        <v>325</v>
      </c>
      <c r="C3338" s="26" t="s">
        <v>2979</v>
      </c>
      <c r="D3338" s="26">
        <v>5</v>
      </c>
      <c r="E3338" s="17" t="s">
        <v>3895</v>
      </c>
      <c r="F3338" s="24">
        <v>1558</v>
      </c>
      <c r="G3338" s="24"/>
      <c r="H3338" s="24"/>
      <c r="I3338" s="26" t="s">
        <v>1008</v>
      </c>
      <c r="J3338" s="26" t="s">
        <v>2979</v>
      </c>
      <c r="K3338" s="34" t="s">
        <v>3896</v>
      </c>
    </row>
    <row r="3339" spans="1:11" ht="15.75" thickBot="1" x14ac:dyDescent="0.3">
      <c r="A3339" s="32" t="s">
        <v>851</v>
      </c>
      <c r="B3339" s="24" t="s">
        <v>325</v>
      </c>
      <c r="C3339" s="26" t="s">
        <v>2979</v>
      </c>
      <c r="D3339" s="26">
        <v>5</v>
      </c>
      <c r="E3339" s="17" t="s">
        <v>3897</v>
      </c>
      <c r="F3339" s="24">
        <v>1486</v>
      </c>
      <c r="G3339" s="24"/>
      <c r="H3339" s="24"/>
      <c r="I3339" s="26" t="s">
        <v>1008</v>
      </c>
      <c r="J3339" s="26" t="s">
        <v>2979</v>
      </c>
      <c r="K3339" s="34" t="s">
        <v>3894</v>
      </c>
    </row>
    <row r="3340" spans="1:11" ht="15.75" thickBot="1" x14ac:dyDescent="0.3">
      <c r="A3340" s="32" t="s">
        <v>851</v>
      </c>
      <c r="B3340" s="24" t="s">
        <v>325</v>
      </c>
      <c r="C3340" s="26" t="s">
        <v>2979</v>
      </c>
      <c r="D3340" s="26">
        <v>5</v>
      </c>
      <c r="E3340" s="17" t="s">
        <v>3898</v>
      </c>
      <c r="F3340" s="24">
        <v>1599</v>
      </c>
      <c r="G3340" s="24"/>
      <c r="H3340" s="24"/>
      <c r="I3340" s="26" t="s">
        <v>1008</v>
      </c>
      <c r="J3340" s="26" t="s">
        <v>2979</v>
      </c>
      <c r="K3340" s="34" t="s">
        <v>3896</v>
      </c>
    </row>
    <row r="3341" spans="1:11" ht="15.75" thickBot="1" x14ac:dyDescent="0.3">
      <c r="A3341" s="32" t="s">
        <v>851</v>
      </c>
      <c r="B3341" s="24" t="s">
        <v>325</v>
      </c>
      <c r="C3341" s="26" t="s">
        <v>2979</v>
      </c>
      <c r="D3341" s="26">
        <v>5</v>
      </c>
      <c r="E3341" s="17" t="s">
        <v>3899</v>
      </c>
      <c r="F3341" s="24">
        <v>1457</v>
      </c>
      <c r="G3341" s="24"/>
      <c r="H3341" s="24"/>
      <c r="I3341" s="26" t="s">
        <v>1008</v>
      </c>
      <c r="J3341" s="26" t="s">
        <v>2979</v>
      </c>
      <c r="K3341" s="34" t="s">
        <v>3896</v>
      </c>
    </row>
    <row r="3342" spans="1:11" ht="15.75" thickBot="1" x14ac:dyDescent="0.3">
      <c r="A3342" s="32" t="s">
        <v>851</v>
      </c>
      <c r="B3342" s="24" t="s">
        <v>325</v>
      </c>
      <c r="C3342" s="26" t="s">
        <v>2979</v>
      </c>
      <c r="D3342" s="26">
        <v>5</v>
      </c>
      <c r="E3342" s="17" t="s">
        <v>3900</v>
      </c>
      <c r="F3342" s="24">
        <v>1528</v>
      </c>
      <c r="G3342" s="24"/>
      <c r="H3342" s="24"/>
      <c r="I3342" s="26" t="s">
        <v>1008</v>
      </c>
      <c r="J3342" s="26" t="s">
        <v>2979</v>
      </c>
      <c r="K3342" s="34" t="s">
        <v>3896</v>
      </c>
    </row>
    <row r="3343" spans="1:11" ht="15.75" thickBot="1" x14ac:dyDescent="0.3">
      <c r="A3343" s="32" t="s">
        <v>851</v>
      </c>
      <c r="B3343" s="24" t="s">
        <v>325</v>
      </c>
      <c r="C3343" s="26" t="s">
        <v>2979</v>
      </c>
      <c r="D3343" s="26">
        <v>5</v>
      </c>
      <c r="E3343" s="17" t="s">
        <v>3901</v>
      </c>
      <c r="F3343" s="24">
        <v>1416</v>
      </c>
      <c r="G3343" s="24"/>
      <c r="H3343" s="24"/>
      <c r="I3343" s="26" t="s">
        <v>1008</v>
      </c>
      <c r="J3343" s="26" t="s">
        <v>2979</v>
      </c>
      <c r="K3343" s="34" t="s">
        <v>3896</v>
      </c>
    </row>
    <row r="3344" spans="1:11" ht="15.75" thickBot="1" x14ac:dyDescent="0.3">
      <c r="A3344" s="32" t="s">
        <v>851</v>
      </c>
      <c r="B3344" s="24" t="s">
        <v>325</v>
      </c>
      <c r="C3344" s="26" t="s">
        <v>2979</v>
      </c>
      <c r="D3344" s="26">
        <v>5</v>
      </c>
      <c r="E3344" s="17" t="s">
        <v>2503</v>
      </c>
      <c r="F3344" s="24">
        <v>1484</v>
      </c>
      <c r="G3344" s="24"/>
      <c r="H3344" s="24"/>
      <c r="I3344" s="26" t="s">
        <v>1008</v>
      </c>
      <c r="J3344" s="26" t="s">
        <v>2979</v>
      </c>
      <c r="K3344" s="34" t="s">
        <v>3896</v>
      </c>
    </row>
    <row r="3345" spans="1:11" ht="15.75" thickBot="1" x14ac:dyDescent="0.3">
      <c r="A3345" s="32" t="s">
        <v>851</v>
      </c>
      <c r="B3345" s="24" t="s">
        <v>325</v>
      </c>
      <c r="C3345" s="26" t="s">
        <v>2979</v>
      </c>
      <c r="D3345" s="26">
        <v>5</v>
      </c>
      <c r="E3345" s="17" t="s">
        <v>3902</v>
      </c>
      <c r="F3345" s="24">
        <v>1432</v>
      </c>
      <c r="G3345" s="24"/>
      <c r="H3345" s="24"/>
      <c r="I3345" s="26" t="s">
        <v>1008</v>
      </c>
      <c r="J3345" s="26" t="s">
        <v>2979</v>
      </c>
      <c r="K3345" s="34" t="s">
        <v>3896</v>
      </c>
    </row>
    <row r="3346" spans="1:11" ht="15.75" thickBot="1" x14ac:dyDescent="0.3">
      <c r="A3346" s="32" t="s">
        <v>851</v>
      </c>
      <c r="B3346" s="24" t="s">
        <v>325</v>
      </c>
      <c r="C3346" s="26" t="s">
        <v>2979</v>
      </c>
      <c r="D3346" s="26">
        <v>5</v>
      </c>
      <c r="E3346" s="17" t="s">
        <v>3641</v>
      </c>
      <c r="F3346" s="24">
        <v>1521</v>
      </c>
      <c r="G3346" s="24"/>
      <c r="H3346" s="24"/>
      <c r="I3346" s="26" t="s">
        <v>1008</v>
      </c>
      <c r="J3346" s="26" t="s">
        <v>2979</v>
      </c>
      <c r="K3346" s="34" t="s">
        <v>3896</v>
      </c>
    </row>
    <row r="3347" spans="1:11" ht="15.75" thickBot="1" x14ac:dyDescent="0.3">
      <c r="A3347" s="32" t="s">
        <v>851</v>
      </c>
      <c r="B3347" s="24" t="s">
        <v>325</v>
      </c>
      <c r="C3347" s="26" t="s">
        <v>2979</v>
      </c>
      <c r="D3347" s="26">
        <v>5</v>
      </c>
      <c r="E3347" s="17" t="s">
        <v>3903</v>
      </c>
      <c r="F3347" s="24">
        <v>1527</v>
      </c>
      <c r="G3347" s="24"/>
      <c r="H3347" s="24"/>
      <c r="I3347" s="26" t="s">
        <v>1008</v>
      </c>
      <c r="J3347" s="26" t="s">
        <v>2979</v>
      </c>
      <c r="K3347" s="34" t="s">
        <v>3896</v>
      </c>
    </row>
    <row r="3348" spans="1:11" ht="15.75" thickBot="1" x14ac:dyDescent="0.3">
      <c r="A3348" s="32" t="s">
        <v>851</v>
      </c>
      <c r="B3348" s="24" t="s">
        <v>325</v>
      </c>
      <c r="C3348" s="26" t="s">
        <v>2979</v>
      </c>
      <c r="D3348" s="26">
        <v>5</v>
      </c>
      <c r="E3348" s="17" t="s">
        <v>3904</v>
      </c>
      <c r="F3348" s="24">
        <v>4529</v>
      </c>
      <c r="G3348" s="24"/>
      <c r="H3348" s="24"/>
      <c r="I3348" s="26" t="s">
        <v>1008</v>
      </c>
      <c r="J3348" s="26" t="s">
        <v>2979</v>
      </c>
      <c r="K3348" s="34" t="s">
        <v>3896</v>
      </c>
    </row>
    <row r="3349" spans="1:11" ht="15.75" thickBot="1" x14ac:dyDescent="0.3">
      <c r="A3349" s="32" t="s">
        <v>851</v>
      </c>
      <c r="B3349" s="24" t="s">
        <v>325</v>
      </c>
      <c r="C3349" s="26" t="s">
        <v>2979</v>
      </c>
      <c r="D3349" s="26">
        <v>5</v>
      </c>
      <c r="E3349" s="17" t="s">
        <v>3905</v>
      </c>
      <c r="F3349" s="24">
        <v>1600</v>
      </c>
      <c r="G3349" s="24"/>
      <c r="H3349" s="24"/>
      <c r="I3349" s="26" t="s">
        <v>1008</v>
      </c>
      <c r="J3349" s="26" t="s">
        <v>2979</v>
      </c>
      <c r="K3349" s="34" t="s">
        <v>3896</v>
      </c>
    </row>
    <row r="3350" spans="1:11" ht="15.75" thickBot="1" x14ac:dyDescent="0.3">
      <c r="A3350" s="32" t="s">
        <v>851</v>
      </c>
      <c r="B3350" s="24" t="s">
        <v>325</v>
      </c>
      <c r="C3350" s="26" t="s">
        <v>2979</v>
      </c>
      <c r="D3350" s="26">
        <v>5</v>
      </c>
      <c r="E3350" s="17" t="s">
        <v>3906</v>
      </c>
      <c r="F3350" s="24">
        <v>1692</v>
      </c>
      <c r="G3350" s="24"/>
      <c r="H3350" s="24"/>
      <c r="I3350" s="26" t="s">
        <v>1008</v>
      </c>
      <c r="J3350" s="26" t="s">
        <v>2979</v>
      </c>
      <c r="K3350" s="34" t="s">
        <v>3896</v>
      </c>
    </row>
    <row r="3351" spans="1:11" ht="15.75" thickBot="1" x14ac:dyDescent="0.3">
      <c r="A3351" s="32" t="s">
        <v>851</v>
      </c>
      <c r="B3351" s="24" t="s">
        <v>325</v>
      </c>
      <c r="C3351" s="26" t="s">
        <v>2979</v>
      </c>
      <c r="D3351" s="26">
        <v>5</v>
      </c>
      <c r="E3351" s="17" t="s">
        <v>3392</v>
      </c>
      <c r="F3351" s="24">
        <v>1551</v>
      </c>
      <c r="G3351" s="24"/>
      <c r="H3351" s="24"/>
      <c r="I3351" s="26" t="s">
        <v>1008</v>
      </c>
      <c r="J3351" s="26" t="s">
        <v>2979</v>
      </c>
      <c r="K3351" s="34" t="s">
        <v>3896</v>
      </c>
    </row>
    <row r="3352" spans="1:11" ht="15.75" thickBot="1" x14ac:dyDescent="0.3">
      <c r="A3352" s="32" t="s">
        <v>851</v>
      </c>
      <c r="B3352" s="24" t="s">
        <v>325</v>
      </c>
      <c r="C3352" s="26" t="s">
        <v>2979</v>
      </c>
      <c r="D3352" s="26">
        <v>5</v>
      </c>
      <c r="E3352" s="17" t="s">
        <v>3907</v>
      </c>
      <c r="F3352" s="24">
        <v>1395</v>
      </c>
      <c r="G3352" s="24"/>
      <c r="H3352" s="24"/>
      <c r="I3352" s="26" t="s">
        <v>1008</v>
      </c>
      <c r="J3352" s="26" t="s">
        <v>2979</v>
      </c>
      <c r="K3352" s="34" t="s">
        <v>3896</v>
      </c>
    </row>
    <row r="3353" spans="1:11" ht="15.75" thickBot="1" x14ac:dyDescent="0.3">
      <c r="A3353" s="32" t="s">
        <v>851</v>
      </c>
      <c r="B3353" s="24" t="s">
        <v>325</v>
      </c>
      <c r="C3353" s="26" t="s">
        <v>2979</v>
      </c>
      <c r="D3353" s="26">
        <v>5</v>
      </c>
      <c r="E3353" s="17" t="s">
        <v>3908</v>
      </c>
      <c r="F3353" s="24">
        <v>1405</v>
      </c>
      <c r="G3353" s="24"/>
      <c r="H3353" s="24"/>
      <c r="I3353" s="26" t="s">
        <v>1008</v>
      </c>
      <c r="J3353" s="26" t="s">
        <v>2979</v>
      </c>
      <c r="K3353" s="34" t="s">
        <v>3896</v>
      </c>
    </row>
    <row r="3354" spans="1:11" ht="15.75" thickBot="1" x14ac:dyDescent="0.3">
      <c r="A3354" s="32" t="s">
        <v>851</v>
      </c>
      <c r="B3354" s="24" t="s">
        <v>325</v>
      </c>
      <c r="C3354" s="26" t="s">
        <v>2979</v>
      </c>
      <c r="D3354" s="26">
        <v>5</v>
      </c>
      <c r="E3354" s="17" t="s">
        <v>3909</v>
      </c>
      <c r="F3354" s="24">
        <v>1672</v>
      </c>
      <c r="G3354" s="24"/>
      <c r="H3354" s="24"/>
      <c r="I3354" s="26" t="s">
        <v>1008</v>
      </c>
      <c r="J3354" s="26" t="s">
        <v>2979</v>
      </c>
      <c r="K3354" s="34" t="s">
        <v>3896</v>
      </c>
    </row>
    <row r="3355" spans="1:11" ht="15.75" thickBot="1" x14ac:dyDescent="0.3">
      <c r="A3355" s="32" t="s">
        <v>851</v>
      </c>
      <c r="B3355" s="24" t="s">
        <v>325</v>
      </c>
      <c r="C3355" s="26" t="s">
        <v>2979</v>
      </c>
      <c r="D3355" s="26">
        <v>5</v>
      </c>
      <c r="E3355" s="17" t="s">
        <v>1996</v>
      </c>
      <c r="F3355" s="24">
        <v>1688</v>
      </c>
      <c r="G3355" s="24"/>
      <c r="H3355" s="24"/>
      <c r="I3355" s="26" t="s">
        <v>1008</v>
      </c>
      <c r="J3355" s="26" t="s">
        <v>2979</v>
      </c>
      <c r="K3355" s="34" t="s">
        <v>3896</v>
      </c>
    </row>
    <row r="3356" spans="1:11" ht="15.75" thickBot="1" x14ac:dyDescent="0.3">
      <c r="A3356" s="32" t="s">
        <v>851</v>
      </c>
      <c r="B3356" s="24" t="s">
        <v>325</v>
      </c>
      <c r="C3356" s="26" t="s">
        <v>2979</v>
      </c>
      <c r="D3356" s="26">
        <v>5</v>
      </c>
      <c r="E3356" s="17" t="s">
        <v>1740</v>
      </c>
      <c r="F3356" s="24">
        <v>1699</v>
      </c>
      <c r="G3356" s="24"/>
      <c r="H3356" s="24"/>
      <c r="I3356" s="26" t="s">
        <v>1008</v>
      </c>
      <c r="J3356" s="26" t="s">
        <v>2979</v>
      </c>
      <c r="K3356" s="34" t="s">
        <v>3896</v>
      </c>
    </row>
    <row r="3357" spans="1:11" ht="15.75" thickBot="1" x14ac:dyDescent="0.3">
      <c r="A3357" s="32" t="s">
        <v>851</v>
      </c>
      <c r="B3357" s="24" t="s">
        <v>325</v>
      </c>
      <c r="C3357" s="26" t="s">
        <v>2979</v>
      </c>
      <c r="D3357" s="26">
        <v>5</v>
      </c>
      <c r="E3357" s="17" t="s">
        <v>3910</v>
      </c>
      <c r="F3357" s="24">
        <v>6688</v>
      </c>
      <c r="G3357" s="24"/>
      <c r="H3357" s="24"/>
      <c r="I3357" s="26" t="s">
        <v>1008</v>
      </c>
      <c r="J3357" s="26" t="s">
        <v>2979</v>
      </c>
      <c r="K3357" s="34" t="s">
        <v>3896</v>
      </c>
    </row>
    <row r="3358" spans="1:11" ht="15.75" thickBot="1" x14ac:dyDescent="0.3">
      <c r="A3358" s="32" t="s">
        <v>851</v>
      </c>
      <c r="B3358" s="24" t="s">
        <v>325</v>
      </c>
      <c r="C3358" s="26" t="s">
        <v>2979</v>
      </c>
      <c r="D3358" s="26">
        <v>5</v>
      </c>
      <c r="E3358" s="17" t="s">
        <v>3911</v>
      </c>
      <c r="F3358" s="24">
        <v>1424</v>
      </c>
      <c r="G3358" s="24"/>
      <c r="H3358" s="24"/>
      <c r="I3358" s="26" t="s">
        <v>1008</v>
      </c>
      <c r="J3358" s="26" t="s">
        <v>2979</v>
      </c>
      <c r="K3358" s="34" t="s">
        <v>3896</v>
      </c>
    </row>
    <row r="3359" spans="1:11" ht="15.75" thickBot="1" x14ac:dyDescent="0.3">
      <c r="A3359" s="32" t="s">
        <v>851</v>
      </c>
      <c r="B3359" s="24" t="s">
        <v>325</v>
      </c>
      <c r="C3359" s="26" t="s">
        <v>2979</v>
      </c>
      <c r="D3359" s="26">
        <v>5</v>
      </c>
      <c r="E3359" s="17" t="s">
        <v>1717</v>
      </c>
      <c r="F3359" s="24">
        <v>1407</v>
      </c>
      <c r="G3359" s="24"/>
      <c r="H3359" s="24"/>
      <c r="I3359" s="26" t="s">
        <v>1008</v>
      </c>
      <c r="J3359" s="26" t="s">
        <v>2979</v>
      </c>
      <c r="K3359" s="34" t="s">
        <v>3896</v>
      </c>
    </row>
    <row r="3360" spans="1:11" ht="15.75" thickBot="1" x14ac:dyDescent="0.3">
      <c r="A3360" s="32" t="s">
        <v>851</v>
      </c>
      <c r="B3360" s="24" t="s">
        <v>325</v>
      </c>
      <c r="C3360" s="26" t="s">
        <v>2979</v>
      </c>
      <c r="D3360" s="26">
        <v>5</v>
      </c>
      <c r="E3360" s="17" t="s">
        <v>3912</v>
      </c>
      <c r="F3360" s="24">
        <v>1426</v>
      </c>
      <c r="G3360" s="24"/>
      <c r="H3360" s="24"/>
      <c r="I3360" s="26" t="s">
        <v>1008</v>
      </c>
      <c r="J3360" s="26" t="s">
        <v>2979</v>
      </c>
      <c r="K3360" s="34" t="s">
        <v>3896</v>
      </c>
    </row>
    <row r="3361" spans="1:11" ht="15.75" thickBot="1" x14ac:dyDescent="0.3">
      <c r="A3361" s="32" t="s">
        <v>851</v>
      </c>
      <c r="B3361" s="24" t="s">
        <v>325</v>
      </c>
      <c r="C3361" s="26" t="s">
        <v>2979</v>
      </c>
      <c r="D3361" s="26">
        <v>6</v>
      </c>
      <c r="E3361" s="17" t="s">
        <v>3913</v>
      </c>
      <c r="F3361" s="24">
        <v>1382</v>
      </c>
      <c r="G3361" s="24"/>
      <c r="H3361" s="24"/>
      <c r="I3361" s="26" t="s">
        <v>1008</v>
      </c>
      <c r="J3361" s="26" t="s">
        <v>2979</v>
      </c>
      <c r="K3361" s="34" t="s">
        <v>3914</v>
      </c>
    </row>
    <row r="3362" spans="1:11" ht="15.75" thickBot="1" x14ac:dyDescent="0.3">
      <c r="A3362" s="32" t="s">
        <v>851</v>
      </c>
      <c r="B3362" s="24" t="s">
        <v>325</v>
      </c>
      <c r="C3362" s="26" t="s">
        <v>2979</v>
      </c>
      <c r="D3362" s="26">
        <v>6</v>
      </c>
      <c r="E3362" s="17" t="s">
        <v>3915</v>
      </c>
      <c r="F3362" s="24">
        <v>1404</v>
      </c>
      <c r="G3362" s="24"/>
      <c r="H3362" s="24"/>
      <c r="I3362" s="26" t="s">
        <v>1008</v>
      </c>
      <c r="J3362" s="26" t="s">
        <v>2979</v>
      </c>
      <c r="K3362" s="34" t="s">
        <v>3842</v>
      </c>
    </row>
    <row r="3363" spans="1:11" ht="15.75" thickBot="1" x14ac:dyDescent="0.3">
      <c r="A3363" s="32" t="s">
        <v>851</v>
      </c>
      <c r="B3363" s="24" t="s">
        <v>325</v>
      </c>
      <c r="C3363" s="26" t="s">
        <v>2979</v>
      </c>
      <c r="D3363" s="26">
        <v>6</v>
      </c>
      <c r="E3363" s="17" t="s">
        <v>3916</v>
      </c>
      <c r="F3363" s="24">
        <v>1377</v>
      </c>
      <c r="G3363" s="24"/>
      <c r="H3363" s="24"/>
      <c r="I3363" s="26" t="s">
        <v>1008</v>
      </c>
      <c r="J3363" s="26" t="s">
        <v>1283</v>
      </c>
      <c r="K3363" s="34" t="s">
        <v>3413</v>
      </c>
    </row>
    <row r="3364" spans="1:11" ht="15.75" thickBot="1" x14ac:dyDescent="0.3">
      <c r="A3364" s="32" t="s">
        <v>851</v>
      </c>
      <c r="B3364" s="24" t="s">
        <v>325</v>
      </c>
      <c r="C3364" s="26" t="s">
        <v>2979</v>
      </c>
      <c r="D3364" s="26">
        <v>6</v>
      </c>
      <c r="E3364" s="17" t="s">
        <v>2469</v>
      </c>
      <c r="F3364" s="24">
        <v>1520</v>
      </c>
      <c r="G3364" s="24"/>
      <c r="H3364" s="24"/>
      <c r="I3364" s="26" t="s">
        <v>1008</v>
      </c>
      <c r="J3364" s="26" t="s">
        <v>2979</v>
      </c>
      <c r="K3364" s="34" t="s">
        <v>3842</v>
      </c>
    </row>
    <row r="3365" spans="1:11" ht="15.75" thickBot="1" x14ac:dyDescent="0.3">
      <c r="A3365" s="32" t="s">
        <v>851</v>
      </c>
      <c r="B3365" s="24" t="s">
        <v>325</v>
      </c>
      <c r="C3365" s="26" t="s">
        <v>2979</v>
      </c>
      <c r="D3365" s="26">
        <v>6</v>
      </c>
      <c r="E3365" s="17" t="s">
        <v>3917</v>
      </c>
      <c r="F3365" s="24">
        <v>1526</v>
      </c>
      <c r="G3365" s="24"/>
      <c r="H3365" s="24"/>
      <c r="I3365" s="26" t="s">
        <v>1008</v>
      </c>
      <c r="J3365" s="26" t="s">
        <v>2979</v>
      </c>
      <c r="K3365" s="34" t="s">
        <v>3914</v>
      </c>
    </row>
    <row r="3366" spans="1:11" ht="15.75" thickBot="1" x14ac:dyDescent="0.3">
      <c r="A3366" s="32" t="s">
        <v>851</v>
      </c>
      <c r="B3366" s="24" t="s">
        <v>325</v>
      </c>
      <c r="C3366" s="26" t="s">
        <v>2979</v>
      </c>
      <c r="D3366" s="26">
        <v>6</v>
      </c>
      <c r="E3366" s="17" t="s">
        <v>3918</v>
      </c>
      <c r="F3366" s="24">
        <v>1593</v>
      </c>
      <c r="G3366" s="24"/>
      <c r="H3366" s="24"/>
      <c r="I3366" s="26" t="s">
        <v>1008</v>
      </c>
      <c r="J3366" s="26" t="s">
        <v>2979</v>
      </c>
      <c r="K3366" s="34" t="s">
        <v>3914</v>
      </c>
    </row>
    <row r="3367" spans="1:11" ht="15.75" thickBot="1" x14ac:dyDescent="0.3">
      <c r="A3367" s="32" t="s">
        <v>851</v>
      </c>
      <c r="B3367" s="24" t="s">
        <v>325</v>
      </c>
      <c r="C3367" s="26" t="s">
        <v>2979</v>
      </c>
      <c r="D3367" s="26">
        <v>6</v>
      </c>
      <c r="E3367" s="17" t="s">
        <v>3919</v>
      </c>
      <c r="F3367" s="24">
        <v>1631</v>
      </c>
      <c r="G3367" s="24"/>
      <c r="H3367" s="24"/>
      <c r="I3367" s="26" t="s">
        <v>1008</v>
      </c>
      <c r="J3367" s="26" t="s">
        <v>2979</v>
      </c>
      <c r="K3367" s="34" t="s">
        <v>3914</v>
      </c>
    </row>
    <row r="3368" spans="1:11" ht="15.75" thickBot="1" x14ac:dyDescent="0.3">
      <c r="A3368" s="32" t="s">
        <v>851</v>
      </c>
      <c r="B3368" s="24" t="s">
        <v>325</v>
      </c>
      <c r="C3368" s="26" t="s">
        <v>2979</v>
      </c>
      <c r="D3368" s="26">
        <v>6</v>
      </c>
      <c r="E3368" s="17" t="s">
        <v>2374</v>
      </c>
      <c r="F3368" s="24">
        <v>1548</v>
      </c>
      <c r="G3368" s="24"/>
      <c r="H3368" s="24"/>
      <c r="I3368" s="26" t="s">
        <v>1008</v>
      </c>
      <c r="J3368" s="26" t="s">
        <v>2979</v>
      </c>
      <c r="K3368" s="34" t="s">
        <v>3914</v>
      </c>
    </row>
    <row r="3369" spans="1:11" ht="15.75" thickBot="1" x14ac:dyDescent="0.3">
      <c r="A3369" s="32" t="s">
        <v>851</v>
      </c>
      <c r="B3369" s="24" t="s">
        <v>325</v>
      </c>
      <c r="C3369" s="26" t="s">
        <v>2979</v>
      </c>
      <c r="D3369" s="26">
        <v>6</v>
      </c>
      <c r="E3369" s="17" t="s">
        <v>3920</v>
      </c>
      <c r="F3369" s="24">
        <v>1549</v>
      </c>
      <c r="G3369" s="24"/>
      <c r="H3369" s="24"/>
      <c r="I3369" s="26" t="s">
        <v>1008</v>
      </c>
      <c r="J3369" s="26" t="s">
        <v>2979</v>
      </c>
      <c r="K3369" s="34" t="s">
        <v>3914</v>
      </c>
    </row>
    <row r="3370" spans="1:11" ht="15.75" thickBot="1" x14ac:dyDescent="0.3">
      <c r="A3370" s="32" t="s">
        <v>851</v>
      </c>
      <c r="B3370" s="24" t="s">
        <v>325</v>
      </c>
      <c r="C3370" s="26" t="s">
        <v>2979</v>
      </c>
      <c r="D3370" s="26">
        <v>6</v>
      </c>
      <c r="E3370" s="17" t="s">
        <v>2526</v>
      </c>
      <c r="F3370" s="24">
        <v>1376</v>
      </c>
      <c r="G3370" s="24"/>
      <c r="H3370" s="24"/>
      <c r="I3370" s="26" t="s">
        <v>1008</v>
      </c>
      <c r="J3370" s="26" t="s">
        <v>2979</v>
      </c>
      <c r="K3370" s="34" t="s">
        <v>3914</v>
      </c>
    </row>
    <row r="3371" spans="1:11" ht="15.75" thickBot="1" x14ac:dyDescent="0.3">
      <c r="A3371" s="32" t="s">
        <v>851</v>
      </c>
      <c r="B3371" s="24" t="s">
        <v>325</v>
      </c>
      <c r="C3371" s="26" t="s">
        <v>2979</v>
      </c>
      <c r="D3371" s="26">
        <v>6</v>
      </c>
      <c r="E3371" s="17" t="s">
        <v>3921</v>
      </c>
      <c r="F3371" s="24">
        <v>1565</v>
      </c>
      <c r="G3371" s="24"/>
      <c r="H3371" s="24"/>
      <c r="I3371" s="26" t="s">
        <v>1008</v>
      </c>
      <c r="J3371" s="26" t="s">
        <v>2979</v>
      </c>
      <c r="K3371" s="34" t="s">
        <v>3842</v>
      </c>
    </row>
    <row r="3372" spans="1:11" ht="15.75" thickBot="1" x14ac:dyDescent="0.3">
      <c r="A3372" s="32" t="s">
        <v>851</v>
      </c>
      <c r="B3372" s="24" t="s">
        <v>325</v>
      </c>
      <c r="C3372" s="26" t="s">
        <v>2979</v>
      </c>
      <c r="D3372" s="26">
        <v>6</v>
      </c>
      <c r="E3372" s="17" t="s">
        <v>1791</v>
      </c>
      <c r="F3372" s="24">
        <v>4526</v>
      </c>
      <c r="G3372" s="24"/>
      <c r="H3372" s="24"/>
      <c r="I3372" s="26" t="s">
        <v>1008</v>
      </c>
      <c r="J3372" s="26" t="s">
        <v>2979</v>
      </c>
      <c r="K3372" s="34" t="s">
        <v>3914</v>
      </c>
    </row>
    <row r="3373" spans="1:11" ht="15.75" thickBot="1" x14ac:dyDescent="0.3">
      <c r="A3373" s="32" t="s">
        <v>851</v>
      </c>
      <c r="B3373" s="24" t="s">
        <v>325</v>
      </c>
      <c r="C3373" s="26" t="s">
        <v>2979</v>
      </c>
      <c r="D3373" s="26">
        <v>6</v>
      </c>
      <c r="E3373" s="17" t="s">
        <v>3922</v>
      </c>
      <c r="F3373" s="24">
        <v>1406</v>
      </c>
      <c r="G3373" s="24"/>
      <c r="H3373" s="24"/>
      <c r="I3373" s="26" t="s">
        <v>1008</v>
      </c>
      <c r="J3373" s="26" t="s">
        <v>2979</v>
      </c>
      <c r="K3373" s="34" t="s">
        <v>3914</v>
      </c>
    </row>
    <row r="3374" spans="1:11" ht="15.75" thickBot="1" x14ac:dyDescent="0.3">
      <c r="A3374" s="32" t="s">
        <v>851</v>
      </c>
      <c r="B3374" s="24" t="s">
        <v>325</v>
      </c>
      <c r="C3374" s="26" t="s">
        <v>2979</v>
      </c>
      <c r="D3374" s="26">
        <v>6</v>
      </c>
      <c r="E3374" s="17" t="s">
        <v>3923</v>
      </c>
      <c r="F3374" s="24">
        <v>1625</v>
      </c>
      <c r="G3374" s="24"/>
      <c r="H3374" s="24"/>
      <c r="I3374" s="26" t="s">
        <v>1008</v>
      </c>
      <c r="J3374" s="26" t="s">
        <v>2979</v>
      </c>
      <c r="K3374" s="34" t="s">
        <v>3914</v>
      </c>
    </row>
    <row r="3375" spans="1:11" ht="15.75" thickBot="1" x14ac:dyDescent="0.3">
      <c r="A3375" s="32" t="s">
        <v>851</v>
      </c>
      <c r="B3375" s="24" t="s">
        <v>325</v>
      </c>
      <c r="C3375" s="26" t="s">
        <v>2979</v>
      </c>
      <c r="D3375" s="26">
        <v>6</v>
      </c>
      <c r="E3375" s="17" t="s">
        <v>3924</v>
      </c>
      <c r="F3375" s="24">
        <v>1661</v>
      </c>
      <c r="G3375" s="24"/>
      <c r="H3375" s="24"/>
      <c r="I3375" s="26" t="s">
        <v>1008</v>
      </c>
      <c r="J3375" s="26" t="s">
        <v>2979</v>
      </c>
      <c r="K3375" s="34" t="s">
        <v>3914</v>
      </c>
    </row>
    <row r="3376" spans="1:11" ht="15.75" thickBot="1" x14ac:dyDescent="0.3">
      <c r="A3376" s="32" t="s">
        <v>851</v>
      </c>
      <c r="B3376" s="24" t="s">
        <v>325</v>
      </c>
      <c r="C3376" s="26" t="s">
        <v>2979</v>
      </c>
      <c r="D3376" s="26">
        <v>6</v>
      </c>
      <c r="E3376" s="17" t="s">
        <v>3925</v>
      </c>
      <c r="F3376" s="24">
        <v>1634</v>
      </c>
      <c r="G3376" s="24"/>
      <c r="H3376" s="24"/>
      <c r="I3376" s="26" t="s">
        <v>1008</v>
      </c>
      <c r="J3376" s="26" t="s">
        <v>2979</v>
      </c>
      <c r="K3376" s="34" t="s">
        <v>3894</v>
      </c>
    </row>
    <row r="3377" spans="1:11" ht="15.75" thickBot="1" x14ac:dyDescent="0.3">
      <c r="A3377" s="32" t="s">
        <v>851</v>
      </c>
      <c r="B3377" s="24" t="s">
        <v>325</v>
      </c>
      <c r="C3377" s="26" t="s">
        <v>2979</v>
      </c>
      <c r="D3377" s="26">
        <v>6</v>
      </c>
      <c r="E3377" s="17" t="s">
        <v>3926</v>
      </c>
      <c r="F3377" s="24">
        <v>1394</v>
      </c>
      <c r="G3377" s="24"/>
      <c r="H3377" s="24"/>
      <c r="I3377" s="26" t="s">
        <v>1008</v>
      </c>
      <c r="J3377" s="26" t="s">
        <v>2979</v>
      </c>
      <c r="K3377" s="34" t="s">
        <v>3230</v>
      </c>
    </row>
    <row r="3378" spans="1:11" ht="15.75" thickBot="1" x14ac:dyDescent="0.3">
      <c r="A3378" s="32" t="s">
        <v>851</v>
      </c>
      <c r="B3378" s="24" t="s">
        <v>325</v>
      </c>
      <c r="C3378" s="26" t="s">
        <v>2979</v>
      </c>
      <c r="D3378" s="26">
        <v>6</v>
      </c>
      <c r="E3378" s="17" t="s">
        <v>3927</v>
      </c>
      <c r="F3378" s="24">
        <v>1456</v>
      </c>
      <c r="G3378" s="24"/>
      <c r="H3378" s="24"/>
      <c r="I3378" s="26" t="s">
        <v>1008</v>
      </c>
      <c r="J3378" s="26" t="s">
        <v>2979</v>
      </c>
      <c r="K3378" s="34" t="s">
        <v>3914</v>
      </c>
    </row>
    <row r="3379" spans="1:11" ht="15.75" thickBot="1" x14ac:dyDescent="0.3">
      <c r="A3379" s="32" t="s">
        <v>851</v>
      </c>
      <c r="B3379" s="24" t="s">
        <v>325</v>
      </c>
      <c r="C3379" s="26" t="s">
        <v>2979</v>
      </c>
      <c r="D3379" s="26">
        <v>6</v>
      </c>
      <c r="E3379" s="17" t="s">
        <v>3928</v>
      </c>
      <c r="F3379" s="24">
        <v>1497</v>
      </c>
      <c r="G3379" s="24"/>
      <c r="H3379" s="24"/>
      <c r="I3379" s="26" t="s">
        <v>1008</v>
      </c>
      <c r="J3379" s="26" t="s">
        <v>2979</v>
      </c>
      <c r="K3379" s="34" t="s">
        <v>3914</v>
      </c>
    </row>
    <row r="3380" spans="1:11" ht="15.75" thickBot="1" x14ac:dyDescent="0.3">
      <c r="A3380" s="32" t="s">
        <v>851</v>
      </c>
      <c r="B3380" s="24" t="s">
        <v>325</v>
      </c>
      <c r="C3380" s="26" t="s">
        <v>2979</v>
      </c>
      <c r="D3380" s="26">
        <v>6</v>
      </c>
      <c r="E3380" s="17" t="s">
        <v>3929</v>
      </c>
      <c r="F3380" s="24">
        <v>1675</v>
      </c>
      <c r="G3380" s="24"/>
      <c r="H3380" s="24"/>
      <c r="I3380" s="26" t="s">
        <v>1008</v>
      </c>
      <c r="J3380" s="26" t="s">
        <v>2979</v>
      </c>
      <c r="K3380" s="34" t="s">
        <v>3914</v>
      </c>
    </row>
    <row r="3381" spans="1:11" ht="15.75" thickBot="1" x14ac:dyDescent="0.3">
      <c r="A3381" s="32" t="s">
        <v>851</v>
      </c>
      <c r="B3381" s="24" t="s">
        <v>325</v>
      </c>
      <c r="C3381" s="26" t="s">
        <v>2979</v>
      </c>
      <c r="D3381" s="26">
        <v>6</v>
      </c>
      <c r="E3381" s="17" t="s">
        <v>3930</v>
      </c>
      <c r="F3381" s="24">
        <v>1537</v>
      </c>
      <c r="G3381" s="24"/>
      <c r="H3381" s="24"/>
      <c r="I3381" s="26" t="s">
        <v>1008</v>
      </c>
      <c r="J3381" s="26" t="s">
        <v>2979</v>
      </c>
      <c r="K3381" s="34" t="s">
        <v>3842</v>
      </c>
    </row>
    <row r="3382" spans="1:11" ht="15.75" thickBot="1" x14ac:dyDescent="0.3">
      <c r="A3382" s="32" t="s">
        <v>851</v>
      </c>
      <c r="B3382" s="24" t="s">
        <v>325</v>
      </c>
      <c r="C3382" s="26" t="s">
        <v>2979</v>
      </c>
      <c r="D3382" s="26">
        <v>7</v>
      </c>
      <c r="E3382" s="17" t="s">
        <v>3931</v>
      </c>
      <c r="F3382" s="24">
        <v>4956</v>
      </c>
      <c r="G3382" s="24"/>
      <c r="H3382" s="24"/>
      <c r="I3382" s="26" t="s">
        <v>1008</v>
      </c>
      <c r="J3382" s="26" t="s">
        <v>2979</v>
      </c>
      <c r="K3382" s="34" t="s">
        <v>3894</v>
      </c>
    </row>
    <row r="3383" spans="1:11" ht="15.75" thickBot="1" x14ac:dyDescent="0.3">
      <c r="A3383" s="32" t="s">
        <v>851</v>
      </c>
      <c r="B3383" s="24" t="s">
        <v>325</v>
      </c>
      <c r="C3383" s="26" t="s">
        <v>2979</v>
      </c>
      <c r="D3383" s="26">
        <v>7</v>
      </c>
      <c r="E3383" s="17" t="s">
        <v>922</v>
      </c>
      <c r="F3383" s="24">
        <v>1708</v>
      </c>
      <c r="G3383" s="24"/>
      <c r="H3383" s="24"/>
      <c r="I3383" s="26" t="s">
        <v>1008</v>
      </c>
      <c r="J3383" s="26" t="s">
        <v>2979</v>
      </c>
      <c r="K3383" s="34" t="s">
        <v>3894</v>
      </c>
    </row>
    <row r="3384" spans="1:11" ht="15.75" thickBot="1" x14ac:dyDescent="0.3">
      <c r="A3384" s="32" t="s">
        <v>851</v>
      </c>
      <c r="B3384" s="24" t="s">
        <v>325</v>
      </c>
      <c r="C3384" s="26" t="s">
        <v>2979</v>
      </c>
      <c r="D3384" s="26">
        <v>7</v>
      </c>
      <c r="E3384" s="17" t="s">
        <v>872</v>
      </c>
      <c r="F3384" s="24">
        <v>1557</v>
      </c>
      <c r="G3384" s="24"/>
      <c r="H3384" s="24"/>
      <c r="I3384" s="26" t="s">
        <v>1008</v>
      </c>
      <c r="J3384" s="26" t="s">
        <v>2979</v>
      </c>
      <c r="K3384" s="34" t="s">
        <v>3894</v>
      </c>
    </row>
    <row r="3385" spans="1:11" ht="15.75" thickBot="1" x14ac:dyDescent="0.3">
      <c r="A3385" s="32" t="s">
        <v>851</v>
      </c>
      <c r="B3385" s="24" t="s">
        <v>325</v>
      </c>
      <c r="C3385" s="26" t="s">
        <v>2979</v>
      </c>
      <c r="D3385" s="26">
        <v>7</v>
      </c>
      <c r="E3385" s="17" t="s">
        <v>3932</v>
      </c>
      <c r="F3385" s="24">
        <v>1459</v>
      </c>
      <c r="G3385" s="24"/>
      <c r="H3385" s="24"/>
      <c r="I3385" s="26" t="s">
        <v>1008</v>
      </c>
      <c r="J3385" s="26" t="s">
        <v>2979</v>
      </c>
      <c r="K3385" s="34" t="s">
        <v>3933</v>
      </c>
    </row>
    <row r="3386" spans="1:11" ht="15.75" thickBot="1" x14ac:dyDescent="0.3">
      <c r="A3386" s="32" t="s">
        <v>851</v>
      </c>
      <c r="B3386" s="24" t="s">
        <v>325</v>
      </c>
      <c r="C3386" s="26" t="s">
        <v>2979</v>
      </c>
      <c r="D3386" s="26">
        <v>7</v>
      </c>
      <c r="E3386" s="17" t="s">
        <v>3934</v>
      </c>
      <c r="F3386" s="24">
        <v>1517</v>
      </c>
      <c r="G3386" s="24"/>
      <c r="H3386" s="24"/>
      <c r="I3386" s="26" t="s">
        <v>1008</v>
      </c>
      <c r="J3386" s="26" t="s">
        <v>2979</v>
      </c>
      <c r="K3386" s="34" t="s">
        <v>3933</v>
      </c>
    </row>
    <row r="3387" spans="1:11" ht="15.75" thickBot="1" x14ac:dyDescent="0.3">
      <c r="A3387" s="32" t="s">
        <v>851</v>
      </c>
      <c r="B3387" s="24" t="s">
        <v>325</v>
      </c>
      <c r="C3387" s="26" t="s">
        <v>2979</v>
      </c>
      <c r="D3387" s="26">
        <v>7</v>
      </c>
      <c r="E3387" s="17" t="s">
        <v>3935</v>
      </c>
      <c r="F3387" s="24">
        <v>1499</v>
      </c>
      <c r="G3387" s="24"/>
      <c r="H3387" s="24"/>
      <c r="I3387" s="26" t="s">
        <v>1008</v>
      </c>
      <c r="J3387" s="26" t="s">
        <v>2979</v>
      </c>
      <c r="K3387" s="34" t="s">
        <v>3894</v>
      </c>
    </row>
    <row r="3388" spans="1:11" ht="15.75" thickBot="1" x14ac:dyDescent="0.3">
      <c r="A3388" s="32" t="s">
        <v>851</v>
      </c>
      <c r="B3388" s="24" t="s">
        <v>325</v>
      </c>
      <c r="C3388" s="26" t="s">
        <v>2979</v>
      </c>
      <c r="D3388" s="26">
        <v>7</v>
      </c>
      <c r="E3388" s="17" t="s">
        <v>3936</v>
      </c>
      <c r="F3388" s="24">
        <v>1541</v>
      </c>
      <c r="G3388" s="24"/>
      <c r="H3388" s="24"/>
      <c r="I3388" s="26" t="s">
        <v>1008</v>
      </c>
      <c r="J3388" s="26" t="s">
        <v>2979</v>
      </c>
      <c r="K3388" s="34" t="s">
        <v>3842</v>
      </c>
    </row>
    <row r="3389" spans="1:11" ht="15.75" thickBot="1" x14ac:dyDescent="0.3">
      <c r="A3389" s="32" t="s">
        <v>851</v>
      </c>
      <c r="B3389" s="24" t="s">
        <v>325</v>
      </c>
      <c r="C3389" s="26" t="s">
        <v>2979</v>
      </c>
      <c r="D3389" s="26">
        <v>7</v>
      </c>
      <c r="E3389" s="17" t="s">
        <v>3937</v>
      </c>
      <c r="F3389" s="24">
        <v>4527</v>
      </c>
      <c r="G3389" s="24"/>
      <c r="H3389" s="24"/>
      <c r="I3389" s="26" t="s">
        <v>1008</v>
      </c>
      <c r="J3389" s="26" t="s">
        <v>2979</v>
      </c>
      <c r="K3389" s="34" t="s">
        <v>3894</v>
      </c>
    </row>
    <row r="3390" spans="1:11" ht="15.75" thickBot="1" x14ac:dyDescent="0.3">
      <c r="A3390" s="32" t="s">
        <v>851</v>
      </c>
      <c r="B3390" s="24" t="s">
        <v>325</v>
      </c>
      <c r="C3390" s="26" t="s">
        <v>2979</v>
      </c>
      <c r="D3390" s="26">
        <v>7</v>
      </c>
      <c r="E3390" s="17" t="s">
        <v>3938</v>
      </c>
      <c r="F3390" s="24">
        <v>1438</v>
      </c>
      <c r="G3390" s="24"/>
      <c r="H3390" s="24"/>
      <c r="I3390" s="26" t="s">
        <v>1008</v>
      </c>
      <c r="J3390" s="26" t="s">
        <v>2979</v>
      </c>
      <c r="K3390" s="34" t="s">
        <v>3894</v>
      </c>
    </row>
    <row r="3391" spans="1:11" ht="15.75" thickBot="1" x14ac:dyDescent="0.3">
      <c r="A3391" s="32" t="s">
        <v>851</v>
      </c>
      <c r="B3391" s="24" t="s">
        <v>325</v>
      </c>
      <c r="C3391" s="26" t="s">
        <v>2979</v>
      </c>
      <c r="D3391" s="26">
        <v>7</v>
      </c>
      <c r="E3391" s="17" t="s">
        <v>3939</v>
      </c>
      <c r="F3391" s="24">
        <v>1714</v>
      </c>
      <c r="G3391" s="24"/>
      <c r="H3391" s="24"/>
      <c r="I3391" s="26" t="s">
        <v>1008</v>
      </c>
      <c r="J3391" s="26" t="s">
        <v>2979</v>
      </c>
      <c r="K3391" s="34" t="s">
        <v>3894</v>
      </c>
    </row>
    <row r="3392" spans="1:11" ht="15.75" thickBot="1" x14ac:dyDescent="0.3">
      <c r="A3392" s="32" t="s">
        <v>851</v>
      </c>
      <c r="B3392" s="24" t="s">
        <v>325</v>
      </c>
      <c r="C3392" s="26" t="s">
        <v>2979</v>
      </c>
      <c r="D3392" s="26">
        <v>7</v>
      </c>
      <c r="E3392" s="17" t="s">
        <v>3940</v>
      </c>
      <c r="F3392" s="24">
        <v>5334</v>
      </c>
      <c r="G3392" s="24"/>
      <c r="H3392" s="24"/>
      <c r="I3392" s="26" t="s">
        <v>1008</v>
      </c>
      <c r="J3392" s="26" t="s">
        <v>2979</v>
      </c>
      <c r="K3392" s="34" t="s">
        <v>3894</v>
      </c>
    </row>
    <row r="3393" spans="1:11" ht="15.75" thickBot="1" x14ac:dyDescent="0.3">
      <c r="A3393" s="32" t="s">
        <v>851</v>
      </c>
      <c r="B3393" s="24" t="s">
        <v>325</v>
      </c>
      <c r="C3393" s="26" t="s">
        <v>2979</v>
      </c>
      <c r="D3393" s="26">
        <v>7</v>
      </c>
      <c r="E3393" s="17" t="s">
        <v>2965</v>
      </c>
      <c r="F3393" s="24">
        <v>1487</v>
      </c>
      <c r="G3393" s="24"/>
      <c r="H3393" s="24"/>
      <c r="I3393" s="26" t="s">
        <v>1008</v>
      </c>
      <c r="J3393" s="26" t="s">
        <v>2979</v>
      </c>
      <c r="K3393" s="34" t="s">
        <v>3894</v>
      </c>
    </row>
    <row r="3394" spans="1:11" ht="15.75" thickBot="1" x14ac:dyDescent="0.3">
      <c r="A3394" s="32" t="s">
        <v>851</v>
      </c>
      <c r="B3394" s="24" t="s">
        <v>325</v>
      </c>
      <c r="C3394" s="26" t="s">
        <v>2979</v>
      </c>
      <c r="D3394" s="26">
        <v>7</v>
      </c>
      <c r="E3394" s="17" t="s">
        <v>3941</v>
      </c>
      <c r="F3394" s="24">
        <v>1427</v>
      </c>
      <c r="G3394" s="24"/>
      <c r="H3394" s="24"/>
      <c r="I3394" s="26" t="s">
        <v>1008</v>
      </c>
      <c r="J3394" s="26" t="s">
        <v>2979</v>
      </c>
      <c r="K3394" s="34" t="s">
        <v>3894</v>
      </c>
    </row>
    <row r="3395" spans="1:11" ht="15.75" thickBot="1" x14ac:dyDescent="0.3">
      <c r="A3395" s="32" t="s">
        <v>851</v>
      </c>
      <c r="B3395" s="24" t="s">
        <v>325</v>
      </c>
      <c r="C3395" s="26" t="s">
        <v>2979</v>
      </c>
      <c r="D3395" s="26">
        <v>7</v>
      </c>
      <c r="E3395" s="17" t="s">
        <v>3942</v>
      </c>
      <c r="F3395" s="24">
        <v>1629</v>
      </c>
      <c r="G3395" s="24"/>
      <c r="H3395" s="24"/>
      <c r="I3395" s="26" t="s">
        <v>1008</v>
      </c>
      <c r="J3395" s="26" t="s">
        <v>2979</v>
      </c>
      <c r="K3395" s="34" t="s">
        <v>3933</v>
      </c>
    </row>
    <row r="3396" spans="1:11" ht="15.75" thickBot="1" x14ac:dyDescent="0.3">
      <c r="A3396" s="32" t="s">
        <v>851</v>
      </c>
      <c r="B3396" s="24" t="s">
        <v>325</v>
      </c>
      <c r="C3396" s="26" t="s">
        <v>2979</v>
      </c>
      <c r="D3396" s="26">
        <v>7</v>
      </c>
      <c r="E3396" s="17" t="s">
        <v>2057</v>
      </c>
      <c r="F3396" s="24">
        <v>1694</v>
      </c>
      <c r="G3396" s="24"/>
      <c r="H3396" s="24"/>
      <c r="I3396" s="26" t="s">
        <v>1008</v>
      </c>
      <c r="J3396" s="26" t="s">
        <v>2979</v>
      </c>
      <c r="K3396" s="34" t="s">
        <v>3894</v>
      </c>
    </row>
    <row r="3397" spans="1:11" ht="15.75" thickBot="1" x14ac:dyDescent="0.3">
      <c r="A3397" s="32" t="s">
        <v>851</v>
      </c>
      <c r="B3397" s="24" t="s">
        <v>325</v>
      </c>
      <c r="C3397" s="26" t="s">
        <v>2979</v>
      </c>
      <c r="D3397" s="26">
        <v>7</v>
      </c>
      <c r="E3397" s="17" t="s">
        <v>3943</v>
      </c>
      <c r="F3397" s="24">
        <v>1612</v>
      </c>
      <c r="G3397" s="24"/>
      <c r="H3397" s="24"/>
      <c r="I3397" s="26" t="s">
        <v>1008</v>
      </c>
      <c r="J3397" s="26" t="s">
        <v>2979</v>
      </c>
      <c r="K3397" s="34" t="s">
        <v>3933</v>
      </c>
    </row>
    <row r="3398" spans="1:11" ht="15.75" thickBot="1" x14ac:dyDescent="0.3">
      <c r="A3398" s="32" t="s">
        <v>851</v>
      </c>
      <c r="B3398" s="24" t="s">
        <v>325</v>
      </c>
      <c r="C3398" s="26" t="s">
        <v>2979</v>
      </c>
      <c r="D3398" s="26">
        <v>7</v>
      </c>
      <c r="E3398" s="17" t="s">
        <v>3944</v>
      </c>
      <c r="F3398" s="24">
        <v>1644</v>
      </c>
      <c r="G3398" s="24"/>
      <c r="H3398" s="24"/>
      <c r="I3398" s="26" t="s">
        <v>1008</v>
      </c>
      <c r="J3398" s="26" t="s">
        <v>2979</v>
      </c>
      <c r="K3398" s="34" t="s">
        <v>3894</v>
      </c>
    </row>
    <row r="3399" spans="1:11" ht="15.75" thickBot="1" x14ac:dyDescent="0.3">
      <c r="A3399" s="32" t="s">
        <v>851</v>
      </c>
      <c r="B3399" s="24" t="s">
        <v>325</v>
      </c>
      <c r="C3399" s="26" t="s">
        <v>2979</v>
      </c>
      <c r="D3399" s="26">
        <v>7</v>
      </c>
      <c r="E3399" s="17" t="s">
        <v>1598</v>
      </c>
      <c r="F3399" s="24">
        <v>1649</v>
      </c>
      <c r="G3399" s="24"/>
      <c r="H3399" s="24"/>
      <c r="I3399" s="26" t="s">
        <v>1008</v>
      </c>
      <c r="J3399" s="26" t="s">
        <v>2979</v>
      </c>
      <c r="K3399" s="34" t="s">
        <v>3894</v>
      </c>
    </row>
    <row r="3400" spans="1:11" ht="15.75" thickBot="1" x14ac:dyDescent="0.3">
      <c r="A3400" s="32" t="s">
        <v>851</v>
      </c>
      <c r="B3400" s="24" t="s">
        <v>325</v>
      </c>
      <c r="C3400" s="26" t="s">
        <v>2979</v>
      </c>
      <c r="D3400" s="26">
        <v>7</v>
      </c>
      <c r="E3400" s="17" t="s">
        <v>3945</v>
      </c>
      <c r="F3400" s="24">
        <v>1655</v>
      </c>
      <c r="G3400" s="24"/>
      <c r="H3400" s="24"/>
      <c r="I3400" s="26" t="s">
        <v>1008</v>
      </c>
      <c r="J3400" s="26" t="s">
        <v>2979</v>
      </c>
      <c r="K3400" s="34" t="s">
        <v>3894</v>
      </c>
    </row>
    <row r="3401" spans="1:11" ht="15.75" thickBot="1" x14ac:dyDescent="0.3">
      <c r="A3401" s="32" t="s">
        <v>851</v>
      </c>
      <c r="B3401" s="24" t="s">
        <v>325</v>
      </c>
      <c r="C3401" s="26" t="s">
        <v>2979</v>
      </c>
      <c r="D3401" s="26">
        <v>7</v>
      </c>
      <c r="E3401" s="17" t="s">
        <v>3946</v>
      </c>
      <c r="F3401" s="24">
        <v>1666</v>
      </c>
      <c r="G3401" s="24"/>
      <c r="H3401" s="24"/>
      <c r="I3401" s="26" t="s">
        <v>1008</v>
      </c>
      <c r="J3401" s="26" t="s">
        <v>2979</v>
      </c>
      <c r="K3401" s="34" t="s">
        <v>3894</v>
      </c>
    </row>
    <row r="3402" spans="1:11" ht="15.75" thickBot="1" x14ac:dyDescent="0.3">
      <c r="A3402" s="32" t="s">
        <v>851</v>
      </c>
      <c r="B3402" s="24" t="s">
        <v>325</v>
      </c>
      <c r="C3402" s="26" t="s">
        <v>2979</v>
      </c>
      <c r="D3402" s="26">
        <v>7</v>
      </c>
      <c r="E3402" s="17" t="s">
        <v>3947</v>
      </c>
      <c r="F3402" s="24">
        <v>1718</v>
      </c>
      <c r="G3402" s="24"/>
      <c r="H3402" s="24"/>
      <c r="I3402" s="26" t="s">
        <v>1008</v>
      </c>
      <c r="J3402" s="26" t="s">
        <v>2979</v>
      </c>
      <c r="K3402" s="34" t="s">
        <v>3894</v>
      </c>
    </row>
    <row r="3403" spans="1:11" ht="15.75" thickBot="1" x14ac:dyDescent="0.3">
      <c r="A3403" s="32" t="s">
        <v>851</v>
      </c>
      <c r="B3403" s="24" t="s">
        <v>325</v>
      </c>
      <c r="C3403" s="26" t="s">
        <v>2979</v>
      </c>
      <c r="D3403" s="26">
        <v>8</v>
      </c>
      <c r="E3403" s="17" t="s">
        <v>3630</v>
      </c>
      <c r="F3403" s="24">
        <v>1448</v>
      </c>
      <c r="G3403" s="24"/>
      <c r="H3403" s="24"/>
      <c r="I3403" s="26" t="s">
        <v>1008</v>
      </c>
      <c r="J3403" s="26" t="s">
        <v>2979</v>
      </c>
      <c r="K3403" s="34" t="s">
        <v>3933</v>
      </c>
    </row>
    <row r="3404" spans="1:11" ht="15.75" thickBot="1" x14ac:dyDescent="0.3">
      <c r="A3404" s="32" t="s">
        <v>851</v>
      </c>
      <c r="B3404" s="24" t="s">
        <v>325</v>
      </c>
      <c r="C3404" s="26" t="s">
        <v>2979</v>
      </c>
      <c r="D3404" s="26">
        <v>8</v>
      </c>
      <c r="E3404" s="17" t="s">
        <v>3168</v>
      </c>
      <c r="F3404" s="24">
        <v>1577</v>
      </c>
      <c r="G3404" s="24"/>
      <c r="H3404" s="24"/>
      <c r="I3404" s="26" t="s">
        <v>1008</v>
      </c>
      <c r="J3404" s="26" t="s">
        <v>3226</v>
      </c>
      <c r="K3404" s="34" t="s">
        <v>3227</v>
      </c>
    </row>
    <row r="3405" spans="1:11" ht="15.75" thickBot="1" x14ac:dyDescent="0.3">
      <c r="A3405" s="32" t="s">
        <v>851</v>
      </c>
      <c r="B3405" s="24" t="s">
        <v>325</v>
      </c>
      <c r="C3405" s="26" t="s">
        <v>2979</v>
      </c>
      <c r="D3405" s="26">
        <v>8</v>
      </c>
      <c r="E3405" s="17" t="s">
        <v>3948</v>
      </c>
      <c r="F3405" s="24">
        <v>1491</v>
      </c>
      <c r="G3405" s="24"/>
      <c r="H3405" s="24"/>
      <c r="I3405" s="26" t="s">
        <v>1008</v>
      </c>
      <c r="J3405" s="26" t="s">
        <v>3226</v>
      </c>
      <c r="K3405" s="34" t="s">
        <v>3227</v>
      </c>
    </row>
    <row r="3406" spans="1:11" ht="15.75" thickBot="1" x14ac:dyDescent="0.3">
      <c r="A3406" s="32" t="s">
        <v>851</v>
      </c>
      <c r="B3406" s="24" t="s">
        <v>325</v>
      </c>
      <c r="C3406" s="26" t="s">
        <v>2979</v>
      </c>
      <c r="D3406" s="26">
        <v>8</v>
      </c>
      <c r="E3406" s="17" t="s">
        <v>3949</v>
      </c>
      <c r="F3406" s="24">
        <v>4899</v>
      </c>
      <c r="G3406" s="24"/>
      <c r="H3406" s="24"/>
      <c r="I3406" s="26" t="s">
        <v>1008</v>
      </c>
      <c r="J3406" s="26" t="s">
        <v>2979</v>
      </c>
      <c r="K3406" s="34" t="s">
        <v>3933</v>
      </c>
    </row>
    <row r="3407" spans="1:11" ht="15.75" thickBot="1" x14ac:dyDescent="0.3">
      <c r="A3407" s="32" t="s">
        <v>851</v>
      </c>
      <c r="B3407" s="24" t="s">
        <v>325</v>
      </c>
      <c r="C3407" s="26" t="s">
        <v>2979</v>
      </c>
      <c r="D3407" s="26">
        <v>8</v>
      </c>
      <c r="E3407" s="17" t="s">
        <v>3950</v>
      </c>
      <c r="F3407" s="24">
        <v>1531</v>
      </c>
      <c r="G3407" s="24"/>
      <c r="H3407" s="24"/>
      <c r="I3407" s="26" t="s">
        <v>1008</v>
      </c>
      <c r="J3407" s="26" t="s">
        <v>2979</v>
      </c>
      <c r="K3407" s="34" t="s">
        <v>3933</v>
      </c>
    </row>
    <row r="3408" spans="1:11" ht="15.75" thickBot="1" x14ac:dyDescent="0.3">
      <c r="A3408" s="32" t="s">
        <v>851</v>
      </c>
      <c r="B3408" s="24" t="s">
        <v>325</v>
      </c>
      <c r="C3408" s="26" t="s">
        <v>2979</v>
      </c>
      <c r="D3408" s="26">
        <v>8</v>
      </c>
      <c r="E3408" s="17" t="s">
        <v>3951</v>
      </c>
      <c r="F3408" s="24">
        <v>1722</v>
      </c>
      <c r="G3408" s="24"/>
      <c r="H3408" s="24"/>
      <c r="I3408" s="26" t="s">
        <v>1008</v>
      </c>
      <c r="J3408" s="26" t="s">
        <v>2979</v>
      </c>
      <c r="K3408" s="34" t="s">
        <v>3933</v>
      </c>
    </row>
    <row r="3409" spans="1:11" ht="15.75" thickBot="1" x14ac:dyDescent="0.3">
      <c r="A3409" s="32" t="s">
        <v>851</v>
      </c>
      <c r="B3409" s="24" t="s">
        <v>325</v>
      </c>
      <c r="C3409" s="26" t="s">
        <v>2979</v>
      </c>
      <c r="D3409" s="26">
        <v>8</v>
      </c>
      <c r="E3409" s="17" t="s">
        <v>3952</v>
      </c>
      <c r="F3409" s="24">
        <v>1409</v>
      </c>
      <c r="G3409" s="24"/>
      <c r="H3409" s="24"/>
      <c r="I3409" s="26" t="s">
        <v>1008</v>
      </c>
      <c r="J3409" s="26" t="s">
        <v>3226</v>
      </c>
      <c r="K3409" s="34" t="s">
        <v>3227</v>
      </c>
    </row>
    <row r="3410" spans="1:11" ht="15.75" thickBot="1" x14ac:dyDescent="0.3">
      <c r="A3410" s="32" t="s">
        <v>851</v>
      </c>
      <c r="B3410" s="24" t="s">
        <v>325</v>
      </c>
      <c r="C3410" s="26" t="s">
        <v>2979</v>
      </c>
      <c r="D3410" s="26">
        <v>8</v>
      </c>
      <c r="E3410" s="17" t="s">
        <v>3953</v>
      </c>
      <c r="F3410" s="24">
        <v>1719</v>
      </c>
      <c r="G3410" s="24"/>
      <c r="H3410" s="24"/>
      <c r="I3410" s="26" t="s">
        <v>1008</v>
      </c>
      <c r="J3410" s="26" t="s">
        <v>2979</v>
      </c>
      <c r="K3410" s="34" t="s">
        <v>3933</v>
      </c>
    </row>
    <row r="3411" spans="1:11" ht="15.75" thickBot="1" x14ac:dyDescent="0.3">
      <c r="A3411" s="32" t="s">
        <v>851</v>
      </c>
      <c r="B3411" s="24" t="s">
        <v>325</v>
      </c>
      <c r="C3411" s="26" t="s">
        <v>2979</v>
      </c>
      <c r="D3411" s="26">
        <v>8</v>
      </c>
      <c r="E3411" s="17" t="s">
        <v>3954</v>
      </c>
      <c r="F3411" s="24">
        <v>1711</v>
      </c>
      <c r="G3411" s="24"/>
      <c r="H3411" s="24"/>
      <c r="I3411" s="26" t="s">
        <v>1008</v>
      </c>
      <c r="J3411" s="26" t="s">
        <v>2979</v>
      </c>
      <c r="K3411" s="34" t="s">
        <v>3933</v>
      </c>
    </row>
    <row r="3412" spans="1:11" ht="15.75" thickBot="1" x14ac:dyDescent="0.3">
      <c r="A3412" s="32" t="s">
        <v>851</v>
      </c>
      <c r="B3412" s="24" t="s">
        <v>325</v>
      </c>
      <c r="C3412" s="26" t="s">
        <v>2979</v>
      </c>
      <c r="D3412" s="26">
        <v>8</v>
      </c>
      <c r="E3412" s="17" t="s">
        <v>3955</v>
      </c>
      <c r="F3412" s="24">
        <v>1375</v>
      </c>
      <c r="G3412" s="24"/>
      <c r="H3412" s="24"/>
      <c r="I3412" s="26" t="s">
        <v>1008</v>
      </c>
      <c r="J3412" s="26" t="s">
        <v>2979</v>
      </c>
      <c r="K3412" s="34" t="s">
        <v>3933</v>
      </c>
    </row>
    <row r="3413" spans="1:11" ht="15.75" thickBot="1" x14ac:dyDescent="0.3">
      <c r="A3413" s="32" t="s">
        <v>851</v>
      </c>
      <c r="B3413" s="24" t="s">
        <v>325</v>
      </c>
      <c r="C3413" s="26" t="s">
        <v>2979</v>
      </c>
      <c r="D3413" s="26">
        <v>8</v>
      </c>
      <c r="E3413" s="17" t="s">
        <v>3956</v>
      </c>
      <c r="F3413" s="24">
        <v>1495</v>
      </c>
      <c r="G3413" s="24"/>
      <c r="H3413" s="24"/>
      <c r="I3413" s="26" t="s">
        <v>1008</v>
      </c>
      <c r="J3413" s="26" t="s">
        <v>3226</v>
      </c>
      <c r="K3413" s="34" t="s">
        <v>3227</v>
      </c>
    </row>
    <row r="3414" spans="1:11" ht="15.75" thickBot="1" x14ac:dyDescent="0.3">
      <c r="A3414" s="32" t="s">
        <v>851</v>
      </c>
      <c r="B3414" s="24" t="s">
        <v>325</v>
      </c>
      <c r="C3414" s="26" t="s">
        <v>2979</v>
      </c>
      <c r="D3414" s="26">
        <v>8</v>
      </c>
      <c r="E3414" s="17" t="s">
        <v>3957</v>
      </c>
      <c r="F3414" s="24">
        <v>1431</v>
      </c>
      <c r="G3414" s="24"/>
      <c r="H3414" s="24"/>
      <c r="I3414" s="26" t="s">
        <v>1008</v>
      </c>
      <c r="J3414" s="26" t="s">
        <v>2979</v>
      </c>
      <c r="K3414" s="34" t="s">
        <v>3933</v>
      </c>
    </row>
    <row r="3415" spans="1:11" ht="15.75" thickBot="1" x14ac:dyDescent="0.3">
      <c r="A3415" s="32" t="s">
        <v>851</v>
      </c>
      <c r="B3415" s="24" t="s">
        <v>325</v>
      </c>
      <c r="C3415" s="26" t="s">
        <v>2979</v>
      </c>
      <c r="D3415" s="26">
        <v>8</v>
      </c>
      <c r="E3415" s="17" t="s">
        <v>1411</v>
      </c>
      <c r="F3415" s="24">
        <v>1504</v>
      </c>
      <c r="G3415" s="24"/>
      <c r="H3415" s="24"/>
      <c r="I3415" s="26" t="s">
        <v>1008</v>
      </c>
      <c r="J3415" s="26" t="s">
        <v>2979</v>
      </c>
      <c r="K3415" s="34" t="s">
        <v>3933</v>
      </c>
    </row>
    <row r="3416" spans="1:11" ht="15.75" thickBot="1" x14ac:dyDescent="0.3">
      <c r="A3416" s="32" t="s">
        <v>851</v>
      </c>
      <c r="B3416" s="24" t="s">
        <v>325</v>
      </c>
      <c r="C3416" s="26" t="s">
        <v>2979</v>
      </c>
      <c r="D3416" s="26">
        <v>8</v>
      </c>
      <c r="E3416" s="17" t="s">
        <v>944</v>
      </c>
      <c r="F3416" s="24">
        <v>1624</v>
      </c>
      <c r="G3416" s="24"/>
      <c r="H3416" s="24"/>
      <c r="I3416" s="26" t="s">
        <v>1008</v>
      </c>
      <c r="J3416" s="26" t="s">
        <v>2979</v>
      </c>
      <c r="K3416" s="34" t="s">
        <v>3933</v>
      </c>
    </row>
    <row r="3417" spans="1:11" ht="15.75" thickBot="1" x14ac:dyDescent="0.3">
      <c r="A3417" s="32" t="s">
        <v>851</v>
      </c>
      <c r="B3417" s="24" t="s">
        <v>325</v>
      </c>
      <c r="C3417" s="26" t="s">
        <v>2979</v>
      </c>
      <c r="D3417" s="26">
        <v>8</v>
      </c>
      <c r="E3417" s="17" t="s">
        <v>1901</v>
      </c>
      <c r="F3417" s="24">
        <v>1704</v>
      </c>
      <c r="G3417" s="24"/>
      <c r="H3417" s="24"/>
      <c r="I3417" s="26" t="s">
        <v>1008</v>
      </c>
      <c r="J3417" s="26" t="s">
        <v>2979</v>
      </c>
      <c r="K3417" s="34" t="s">
        <v>3933</v>
      </c>
    </row>
    <row r="3418" spans="1:11" ht="15.75" thickBot="1" x14ac:dyDescent="0.3">
      <c r="A3418" s="32" t="s">
        <v>851</v>
      </c>
      <c r="B3418" s="24" t="s">
        <v>325</v>
      </c>
      <c r="C3418" s="26" t="s">
        <v>2979</v>
      </c>
      <c r="D3418" s="26">
        <v>8</v>
      </c>
      <c r="E3418" s="17" t="s">
        <v>3958</v>
      </c>
      <c r="F3418" s="24">
        <v>1720</v>
      </c>
      <c r="G3418" s="24"/>
      <c r="H3418" s="24"/>
      <c r="I3418" s="26" t="s">
        <v>1008</v>
      </c>
      <c r="J3418" s="26" t="s">
        <v>3226</v>
      </c>
      <c r="K3418" s="34" t="s">
        <v>3227</v>
      </c>
    </row>
    <row r="3419" spans="1:11" ht="15.75" thickBot="1" x14ac:dyDescent="0.3">
      <c r="A3419" s="32" t="s">
        <v>851</v>
      </c>
      <c r="B3419" s="24" t="s">
        <v>325</v>
      </c>
      <c r="C3419" s="26" t="s">
        <v>2979</v>
      </c>
      <c r="D3419" s="26">
        <v>8</v>
      </c>
      <c r="E3419" s="17" t="s">
        <v>3959</v>
      </c>
      <c r="F3419" s="24">
        <v>1408</v>
      </c>
      <c r="G3419" s="24"/>
      <c r="H3419" s="24"/>
      <c r="I3419" s="26" t="s">
        <v>1008</v>
      </c>
      <c r="J3419" s="26" t="s">
        <v>2979</v>
      </c>
      <c r="K3419" s="34" t="s">
        <v>3933</v>
      </c>
    </row>
    <row r="3420" spans="1:11" ht="15.75" thickBot="1" x14ac:dyDescent="0.3">
      <c r="A3420" s="32" t="s">
        <v>851</v>
      </c>
      <c r="B3420" s="24" t="s">
        <v>325</v>
      </c>
      <c r="C3420" s="26" t="s">
        <v>2979</v>
      </c>
      <c r="D3420" s="26">
        <v>8</v>
      </c>
      <c r="E3420" s="17" t="s">
        <v>3960</v>
      </c>
      <c r="F3420" s="24">
        <v>1418</v>
      </c>
      <c r="G3420" s="24"/>
      <c r="H3420" s="24"/>
      <c r="I3420" s="26" t="s">
        <v>1008</v>
      </c>
      <c r="J3420" s="26" t="s">
        <v>3226</v>
      </c>
      <c r="K3420" s="34" t="s">
        <v>3227</v>
      </c>
    </row>
    <row r="3421" spans="1:11" ht="15.75" thickBot="1" x14ac:dyDescent="0.3">
      <c r="A3421" s="32" t="s">
        <v>851</v>
      </c>
      <c r="B3421" s="24" t="s">
        <v>325</v>
      </c>
      <c r="C3421" s="26" t="s">
        <v>2979</v>
      </c>
      <c r="D3421" s="26">
        <v>8</v>
      </c>
      <c r="E3421" s="17" t="s">
        <v>3961</v>
      </c>
      <c r="F3421" s="24">
        <v>6664</v>
      </c>
      <c r="G3421" s="24"/>
      <c r="H3421" s="24"/>
      <c r="I3421" s="26" t="s">
        <v>1008</v>
      </c>
      <c r="J3421" s="26" t="s">
        <v>2979</v>
      </c>
      <c r="K3421" s="34" t="s">
        <v>3933</v>
      </c>
    </row>
    <row r="3422" spans="1:11" ht="15.75" thickBot="1" x14ac:dyDescent="0.3">
      <c r="A3422" s="32" t="s">
        <v>851</v>
      </c>
      <c r="B3422" s="24" t="s">
        <v>325</v>
      </c>
      <c r="C3422" s="26" t="s">
        <v>2979</v>
      </c>
      <c r="D3422" s="26">
        <v>8</v>
      </c>
      <c r="E3422" s="17" t="s">
        <v>916</v>
      </c>
      <c r="F3422" s="24">
        <v>1723</v>
      </c>
      <c r="G3422" s="24"/>
      <c r="H3422" s="24"/>
      <c r="I3422" s="26" t="s">
        <v>1008</v>
      </c>
      <c r="J3422" s="26" t="s">
        <v>2979</v>
      </c>
      <c r="K3422" s="34" t="s">
        <v>3933</v>
      </c>
    </row>
    <row r="3423" spans="1:11" ht="15.75" thickBot="1" x14ac:dyDescent="0.3">
      <c r="A3423" s="32" t="s">
        <v>851</v>
      </c>
      <c r="B3423" s="24" t="s">
        <v>325</v>
      </c>
      <c r="C3423" s="26" t="s">
        <v>2979</v>
      </c>
      <c r="D3423" s="26">
        <v>8</v>
      </c>
      <c r="E3423" s="17" t="s">
        <v>3962</v>
      </c>
      <c r="F3423" s="24">
        <v>1664</v>
      </c>
      <c r="G3423" s="24"/>
      <c r="H3423" s="24"/>
      <c r="I3423" s="26" t="s">
        <v>1008</v>
      </c>
      <c r="J3423" s="26" t="s">
        <v>2979</v>
      </c>
      <c r="K3423" s="34" t="s">
        <v>3933</v>
      </c>
    </row>
    <row r="3424" spans="1:11" ht="15.75" thickBot="1" x14ac:dyDescent="0.3">
      <c r="A3424" s="32" t="s">
        <v>851</v>
      </c>
      <c r="B3424" s="24" t="s">
        <v>325</v>
      </c>
      <c r="C3424" s="26" t="s">
        <v>2979</v>
      </c>
      <c r="D3424" s="26">
        <v>8</v>
      </c>
      <c r="E3424" s="17" t="s">
        <v>2023</v>
      </c>
      <c r="F3424" s="24">
        <v>1678</v>
      </c>
      <c r="G3424" s="24"/>
      <c r="H3424" s="24"/>
      <c r="I3424" s="26" t="s">
        <v>1008</v>
      </c>
      <c r="J3424" s="26" t="s">
        <v>3226</v>
      </c>
      <c r="K3424" s="34" t="s">
        <v>3227</v>
      </c>
    </row>
    <row r="3425" spans="1:11" ht="15.75" thickBot="1" x14ac:dyDescent="0.3">
      <c r="A3425" s="32" t="s">
        <v>851</v>
      </c>
      <c r="B3425" s="24" t="s">
        <v>325</v>
      </c>
      <c r="C3425" s="26" t="s">
        <v>2979</v>
      </c>
      <c r="D3425" s="26">
        <v>8</v>
      </c>
      <c r="E3425" s="17" t="s">
        <v>3963</v>
      </c>
      <c r="F3425" s="24">
        <v>1387</v>
      </c>
      <c r="G3425" s="24"/>
      <c r="H3425" s="24"/>
      <c r="I3425" s="26" t="s">
        <v>1008</v>
      </c>
      <c r="J3425" s="26" t="s">
        <v>2979</v>
      </c>
      <c r="K3425" s="34" t="s">
        <v>3933</v>
      </c>
    </row>
    <row r="3426" spans="1:11" ht="15.75" thickBot="1" x14ac:dyDescent="0.3">
      <c r="A3426" s="32" t="s">
        <v>851</v>
      </c>
      <c r="B3426" s="24" t="s">
        <v>325</v>
      </c>
      <c r="C3426" s="26" t="s">
        <v>2979</v>
      </c>
      <c r="D3426" s="26">
        <v>9</v>
      </c>
      <c r="E3426" s="17" t="s">
        <v>3564</v>
      </c>
      <c r="F3426" s="24">
        <v>1474</v>
      </c>
      <c r="G3426" s="24"/>
      <c r="H3426" s="24"/>
      <c r="I3426" s="26" t="s">
        <v>1008</v>
      </c>
      <c r="J3426" s="26" t="s">
        <v>3226</v>
      </c>
      <c r="K3426" s="34" t="s">
        <v>3964</v>
      </c>
    </row>
    <row r="3427" spans="1:11" ht="15.75" thickBot="1" x14ac:dyDescent="0.3">
      <c r="A3427" s="32" t="s">
        <v>851</v>
      </c>
      <c r="B3427" s="24" t="s">
        <v>325</v>
      </c>
      <c r="C3427" s="26" t="s">
        <v>2979</v>
      </c>
      <c r="D3427" s="26">
        <v>9</v>
      </c>
      <c r="E3427" s="17" t="s">
        <v>3965</v>
      </c>
      <c r="F3427" s="24">
        <v>1561</v>
      </c>
      <c r="G3427" s="24"/>
      <c r="H3427" s="24"/>
      <c r="I3427" s="26" t="s">
        <v>1008</v>
      </c>
      <c r="J3427" s="26" t="s">
        <v>3226</v>
      </c>
      <c r="K3427" s="34" t="s">
        <v>3226</v>
      </c>
    </row>
    <row r="3428" spans="1:11" ht="15.75" thickBot="1" x14ac:dyDescent="0.3">
      <c r="A3428" s="32" t="s">
        <v>851</v>
      </c>
      <c r="B3428" s="24" t="s">
        <v>325</v>
      </c>
      <c r="C3428" s="26" t="s">
        <v>2979</v>
      </c>
      <c r="D3428" s="26">
        <v>9</v>
      </c>
      <c r="E3428" s="17" t="s">
        <v>3966</v>
      </c>
      <c r="F3428" s="24">
        <v>1677</v>
      </c>
      <c r="G3428" s="24"/>
      <c r="H3428" s="24"/>
      <c r="I3428" s="26" t="s">
        <v>1008</v>
      </c>
      <c r="J3428" s="26" t="s">
        <v>3226</v>
      </c>
      <c r="K3428" s="34" t="s">
        <v>3226</v>
      </c>
    </row>
    <row r="3429" spans="1:11" ht="15.75" thickBot="1" x14ac:dyDescent="0.3">
      <c r="A3429" s="32" t="s">
        <v>851</v>
      </c>
      <c r="B3429" s="24" t="s">
        <v>325</v>
      </c>
      <c r="C3429" s="26" t="s">
        <v>2979</v>
      </c>
      <c r="D3429" s="26">
        <v>9</v>
      </c>
      <c r="E3429" s="17" t="s">
        <v>3967</v>
      </c>
      <c r="F3429" s="24">
        <v>1514</v>
      </c>
      <c r="G3429" s="24"/>
      <c r="H3429" s="24"/>
      <c r="I3429" s="26" t="s">
        <v>1008</v>
      </c>
      <c r="J3429" s="26" t="s">
        <v>3226</v>
      </c>
      <c r="K3429" s="34" t="s">
        <v>3226</v>
      </c>
    </row>
    <row r="3430" spans="1:11" ht="15.75" thickBot="1" x14ac:dyDescent="0.3">
      <c r="A3430" s="32" t="s">
        <v>851</v>
      </c>
      <c r="B3430" s="24" t="s">
        <v>325</v>
      </c>
      <c r="C3430" s="26" t="s">
        <v>2979</v>
      </c>
      <c r="D3430" s="26">
        <v>9</v>
      </c>
      <c r="E3430" s="17" t="s">
        <v>2544</v>
      </c>
      <c r="F3430" s="24">
        <v>1590</v>
      </c>
      <c r="G3430" s="24"/>
      <c r="H3430" s="24"/>
      <c r="I3430" s="26" t="s">
        <v>1008</v>
      </c>
      <c r="J3430" s="26" t="s">
        <v>3226</v>
      </c>
      <c r="K3430" s="34" t="s">
        <v>3226</v>
      </c>
    </row>
    <row r="3431" spans="1:11" ht="15.75" thickBot="1" x14ac:dyDescent="0.3">
      <c r="A3431" s="32" t="s">
        <v>851</v>
      </c>
      <c r="B3431" s="24" t="s">
        <v>325</v>
      </c>
      <c r="C3431" s="26" t="s">
        <v>2979</v>
      </c>
      <c r="D3431" s="26">
        <v>9</v>
      </c>
      <c r="E3431" s="17" t="s">
        <v>3968</v>
      </c>
      <c r="F3431" s="24">
        <v>1519</v>
      </c>
      <c r="G3431" s="24"/>
      <c r="H3431" s="24"/>
      <c r="I3431" s="26" t="s">
        <v>1008</v>
      </c>
      <c r="J3431" s="26" t="s">
        <v>3226</v>
      </c>
      <c r="K3431" s="34" t="s">
        <v>3226</v>
      </c>
    </row>
    <row r="3432" spans="1:11" ht="15.75" thickBot="1" x14ac:dyDescent="0.3">
      <c r="A3432" s="32" t="s">
        <v>851</v>
      </c>
      <c r="B3432" s="24" t="s">
        <v>325</v>
      </c>
      <c r="C3432" s="26" t="s">
        <v>2979</v>
      </c>
      <c r="D3432" s="26">
        <v>9</v>
      </c>
      <c r="E3432" s="17" t="s">
        <v>2568</v>
      </c>
      <c r="F3432" s="24">
        <v>1693</v>
      </c>
      <c r="G3432" s="24"/>
      <c r="H3432" s="24"/>
      <c r="I3432" s="26" t="s">
        <v>1008</v>
      </c>
      <c r="J3432" s="26" t="s">
        <v>3226</v>
      </c>
      <c r="K3432" s="34" t="s">
        <v>3226</v>
      </c>
    </row>
    <row r="3433" spans="1:11" ht="15.75" thickBot="1" x14ac:dyDescent="0.3">
      <c r="A3433" s="32" t="s">
        <v>851</v>
      </c>
      <c r="B3433" s="24" t="s">
        <v>325</v>
      </c>
      <c r="C3433" s="26" t="s">
        <v>2979</v>
      </c>
      <c r="D3433" s="26">
        <v>9</v>
      </c>
      <c r="E3433" s="17" t="s">
        <v>3279</v>
      </c>
      <c r="F3433" s="24">
        <v>1392</v>
      </c>
      <c r="G3433" s="24"/>
      <c r="H3433" s="24"/>
      <c r="I3433" s="26" t="s">
        <v>1008</v>
      </c>
      <c r="J3433" s="26" t="s">
        <v>3226</v>
      </c>
      <c r="K3433" s="34" t="s">
        <v>3226</v>
      </c>
    </row>
    <row r="3434" spans="1:11" ht="15.75" thickBot="1" x14ac:dyDescent="0.3">
      <c r="A3434" s="32" t="s">
        <v>851</v>
      </c>
      <c r="B3434" s="24" t="s">
        <v>325</v>
      </c>
      <c r="C3434" s="26" t="s">
        <v>2979</v>
      </c>
      <c r="D3434" s="26">
        <v>9</v>
      </c>
      <c r="E3434" s="17" t="s">
        <v>3969</v>
      </c>
      <c r="F3434" s="24">
        <v>1411</v>
      </c>
      <c r="G3434" s="24"/>
      <c r="H3434" s="24"/>
      <c r="I3434" s="26" t="s">
        <v>1008</v>
      </c>
      <c r="J3434" s="26" t="s">
        <v>3226</v>
      </c>
      <c r="K3434" s="34" t="s">
        <v>3226</v>
      </c>
    </row>
    <row r="3435" spans="1:11" ht="15.75" thickBot="1" x14ac:dyDescent="0.3">
      <c r="A3435" s="32" t="s">
        <v>851</v>
      </c>
      <c r="B3435" s="24" t="s">
        <v>325</v>
      </c>
      <c r="C3435" s="26" t="s">
        <v>2979</v>
      </c>
      <c r="D3435" s="26">
        <v>9</v>
      </c>
      <c r="E3435" s="17" t="s">
        <v>3970</v>
      </c>
      <c r="F3435" s="24">
        <v>1538</v>
      </c>
      <c r="G3435" s="24"/>
      <c r="H3435" s="24"/>
      <c r="I3435" s="26" t="s">
        <v>1008</v>
      </c>
      <c r="J3435" s="26" t="s">
        <v>3226</v>
      </c>
      <c r="K3435" s="34" t="s">
        <v>3226</v>
      </c>
    </row>
    <row r="3436" spans="1:11" ht="15.75" thickBot="1" x14ac:dyDescent="0.3">
      <c r="A3436" s="32" t="s">
        <v>851</v>
      </c>
      <c r="B3436" s="24" t="s">
        <v>325</v>
      </c>
      <c r="C3436" s="26" t="s">
        <v>2979</v>
      </c>
      <c r="D3436" s="26">
        <v>9</v>
      </c>
      <c r="E3436" s="17" t="s">
        <v>3971</v>
      </c>
      <c r="F3436" s="24">
        <v>1413</v>
      </c>
      <c r="G3436" s="24"/>
      <c r="H3436" s="24"/>
      <c r="I3436" s="26" t="s">
        <v>1008</v>
      </c>
      <c r="J3436" s="26" t="s">
        <v>3226</v>
      </c>
      <c r="K3436" s="34" t="s">
        <v>3226</v>
      </c>
    </row>
    <row r="3437" spans="1:11" ht="15.75" thickBot="1" x14ac:dyDescent="0.3">
      <c r="A3437" s="32" t="s">
        <v>851</v>
      </c>
      <c r="B3437" s="24" t="s">
        <v>325</v>
      </c>
      <c r="C3437" s="26" t="s">
        <v>2979</v>
      </c>
      <c r="D3437" s="26">
        <v>9</v>
      </c>
      <c r="E3437" s="17" t="s">
        <v>1976</v>
      </c>
      <c r="F3437" s="24">
        <v>1449</v>
      </c>
      <c r="G3437" s="24"/>
      <c r="H3437" s="24"/>
      <c r="I3437" s="26" t="s">
        <v>1008</v>
      </c>
      <c r="J3437" s="26" t="s">
        <v>3226</v>
      </c>
      <c r="K3437" s="34" t="s">
        <v>3964</v>
      </c>
    </row>
    <row r="3438" spans="1:11" ht="15.75" thickBot="1" x14ac:dyDescent="0.3">
      <c r="A3438" s="32" t="s">
        <v>851</v>
      </c>
      <c r="B3438" s="24" t="s">
        <v>325</v>
      </c>
      <c r="C3438" s="26" t="s">
        <v>2979</v>
      </c>
      <c r="D3438" s="26">
        <v>9</v>
      </c>
      <c r="E3438" s="17" t="s">
        <v>3972</v>
      </c>
      <c r="F3438" s="24">
        <v>1640</v>
      </c>
      <c r="G3438" s="24"/>
      <c r="H3438" s="24"/>
      <c r="I3438" s="26" t="s">
        <v>1008</v>
      </c>
      <c r="J3438" s="26" t="s">
        <v>3226</v>
      </c>
      <c r="K3438" s="34" t="s">
        <v>3226</v>
      </c>
    </row>
    <row r="3439" spans="1:11" ht="15.75" thickBot="1" x14ac:dyDescent="0.3">
      <c r="A3439" s="32" t="s">
        <v>851</v>
      </c>
      <c r="B3439" s="24" t="s">
        <v>325</v>
      </c>
      <c r="C3439" s="26" t="s">
        <v>2979</v>
      </c>
      <c r="D3439" s="26">
        <v>9</v>
      </c>
      <c r="E3439" s="17" t="s">
        <v>3973</v>
      </c>
      <c r="F3439" s="24">
        <v>1687</v>
      </c>
      <c r="G3439" s="24"/>
      <c r="H3439" s="24"/>
      <c r="I3439" s="26" t="s">
        <v>1008</v>
      </c>
      <c r="J3439" s="26" t="s">
        <v>3226</v>
      </c>
      <c r="K3439" s="34" t="s">
        <v>3226</v>
      </c>
    </row>
    <row r="3440" spans="1:11" ht="15.75" thickBot="1" x14ac:dyDescent="0.3">
      <c r="A3440" s="32" t="s">
        <v>851</v>
      </c>
      <c r="B3440" s="24" t="s">
        <v>325</v>
      </c>
      <c r="C3440" s="26" t="s">
        <v>2979</v>
      </c>
      <c r="D3440" s="26">
        <v>9</v>
      </c>
      <c r="E3440" s="17" t="s">
        <v>1781</v>
      </c>
      <c r="F3440" s="24">
        <v>1535</v>
      </c>
      <c r="G3440" s="24"/>
      <c r="H3440" s="24"/>
      <c r="I3440" s="26" t="s">
        <v>1008</v>
      </c>
      <c r="J3440" s="26" t="s">
        <v>3226</v>
      </c>
      <c r="K3440" s="34" t="s">
        <v>3226</v>
      </c>
    </row>
    <row r="3441" spans="1:11" ht="15.75" thickBot="1" x14ac:dyDescent="0.3">
      <c r="A3441" s="32" t="s">
        <v>851</v>
      </c>
      <c r="B3441" s="24" t="s">
        <v>325</v>
      </c>
      <c r="C3441" s="26" t="s">
        <v>2979</v>
      </c>
      <c r="D3441" s="26">
        <v>9</v>
      </c>
      <c r="E3441" s="17" t="s">
        <v>3974</v>
      </c>
      <c r="F3441" s="24">
        <v>1603</v>
      </c>
      <c r="G3441" s="24"/>
      <c r="H3441" s="24"/>
      <c r="I3441" s="26" t="s">
        <v>1008</v>
      </c>
      <c r="J3441" s="26" t="s">
        <v>3226</v>
      </c>
      <c r="K3441" s="34" t="s">
        <v>3226</v>
      </c>
    </row>
    <row r="3442" spans="1:11" ht="15.75" thickBot="1" x14ac:dyDescent="0.3">
      <c r="A3442" s="32" t="s">
        <v>851</v>
      </c>
      <c r="B3442" s="24" t="s">
        <v>325</v>
      </c>
      <c r="C3442" s="26" t="s">
        <v>2979</v>
      </c>
      <c r="D3442" s="26">
        <v>9</v>
      </c>
      <c r="E3442" s="17" t="s">
        <v>3975</v>
      </c>
      <c r="F3442" s="24">
        <v>1583</v>
      </c>
      <c r="G3442" s="24"/>
      <c r="H3442" s="24"/>
      <c r="I3442" s="26" t="s">
        <v>1008</v>
      </c>
      <c r="J3442" s="26" t="s">
        <v>3226</v>
      </c>
      <c r="K3442" s="34" t="s">
        <v>3226</v>
      </c>
    </row>
    <row r="3443" spans="1:11" ht="15.75" thickBot="1" x14ac:dyDescent="0.3">
      <c r="A3443" s="32" t="s">
        <v>851</v>
      </c>
      <c r="B3443" s="24" t="s">
        <v>325</v>
      </c>
      <c r="C3443" s="26" t="s">
        <v>2979</v>
      </c>
      <c r="D3443" s="26">
        <v>9</v>
      </c>
      <c r="E3443" s="17" t="s">
        <v>3976</v>
      </c>
      <c r="F3443" s="24">
        <v>6559</v>
      </c>
      <c r="G3443" s="24"/>
      <c r="H3443" s="24"/>
      <c r="I3443" s="26" t="s">
        <v>1008</v>
      </c>
      <c r="J3443" s="26" t="s">
        <v>3226</v>
      </c>
      <c r="K3443" s="34" t="s">
        <v>3226</v>
      </c>
    </row>
    <row r="3444" spans="1:11" ht="15.75" thickBot="1" x14ac:dyDescent="0.3">
      <c r="A3444" s="32" t="s">
        <v>851</v>
      </c>
      <c r="B3444" s="24" t="s">
        <v>325</v>
      </c>
      <c r="C3444" s="26" t="s">
        <v>2979</v>
      </c>
      <c r="D3444" s="26">
        <v>9</v>
      </c>
      <c r="E3444" s="17" t="s">
        <v>3977</v>
      </c>
      <c r="F3444" s="24">
        <v>1679</v>
      </c>
      <c r="G3444" s="24"/>
      <c r="H3444" s="24"/>
      <c r="I3444" s="26" t="s">
        <v>1008</v>
      </c>
      <c r="J3444" s="26" t="s">
        <v>3226</v>
      </c>
      <c r="K3444" s="34" t="s">
        <v>3226</v>
      </c>
    </row>
    <row r="3445" spans="1:11" ht="15.75" thickBot="1" x14ac:dyDescent="0.3">
      <c r="A3445" s="32" t="s">
        <v>851</v>
      </c>
      <c r="B3445" s="24" t="s">
        <v>325</v>
      </c>
      <c r="C3445" s="26" t="s">
        <v>2979</v>
      </c>
      <c r="D3445" s="26">
        <v>9</v>
      </c>
      <c r="E3445" s="17" t="s">
        <v>3978</v>
      </c>
      <c r="F3445" s="24">
        <v>1610</v>
      </c>
      <c r="G3445" s="24"/>
      <c r="H3445" s="24"/>
      <c r="I3445" s="26" t="s">
        <v>1008</v>
      </c>
      <c r="J3445" s="26" t="s">
        <v>3226</v>
      </c>
      <c r="K3445" s="34" t="s">
        <v>3226</v>
      </c>
    </row>
    <row r="3446" spans="1:11" ht="15.75" thickBot="1" x14ac:dyDescent="0.3">
      <c r="A3446" s="32" t="s">
        <v>851</v>
      </c>
      <c r="B3446" s="24" t="s">
        <v>325</v>
      </c>
      <c r="C3446" s="26" t="s">
        <v>2979</v>
      </c>
      <c r="D3446" s="26">
        <v>9</v>
      </c>
      <c r="E3446" s="17" t="s">
        <v>3979</v>
      </c>
      <c r="F3446" s="24">
        <v>1578</v>
      </c>
      <c r="G3446" s="24"/>
      <c r="H3446" s="24"/>
      <c r="I3446" s="26" t="s">
        <v>1008</v>
      </c>
      <c r="J3446" s="26" t="s">
        <v>3226</v>
      </c>
      <c r="K3446" s="34" t="s">
        <v>3226</v>
      </c>
    </row>
    <row r="3447" spans="1:11" ht="15.75" thickBot="1" x14ac:dyDescent="0.3">
      <c r="A3447" s="32" t="s">
        <v>851</v>
      </c>
      <c r="B3447" s="24" t="s">
        <v>325</v>
      </c>
      <c r="C3447" s="26" t="s">
        <v>2979</v>
      </c>
      <c r="D3447" s="26">
        <v>9</v>
      </c>
      <c r="E3447" s="17" t="s">
        <v>3979</v>
      </c>
      <c r="F3447" s="24">
        <v>4519</v>
      </c>
      <c r="G3447" s="24"/>
      <c r="H3447" s="24"/>
      <c r="I3447" s="26" t="s">
        <v>1008</v>
      </c>
      <c r="J3447" s="26" t="s">
        <v>3226</v>
      </c>
      <c r="K3447" s="34" t="s">
        <v>3226</v>
      </c>
    </row>
    <row r="3448" spans="1:11" ht="15.75" thickBot="1" x14ac:dyDescent="0.3">
      <c r="A3448" s="32" t="s">
        <v>851</v>
      </c>
      <c r="B3448" s="24" t="s">
        <v>325</v>
      </c>
      <c r="C3448" s="26" t="s">
        <v>2979</v>
      </c>
      <c r="D3448" s="26">
        <v>9</v>
      </c>
      <c r="E3448" s="17" t="s">
        <v>3980</v>
      </c>
      <c r="F3448" s="24">
        <v>6297</v>
      </c>
      <c r="G3448" s="24"/>
      <c r="H3448" s="24"/>
      <c r="I3448" s="26" t="s">
        <v>1008</v>
      </c>
      <c r="J3448" s="26" t="s">
        <v>3226</v>
      </c>
      <c r="K3448" s="34" t="s">
        <v>3226</v>
      </c>
    </row>
    <row r="3449" spans="1:11" ht="15.75" thickBot="1" x14ac:dyDescent="0.3">
      <c r="A3449" s="32" t="s">
        <v>851</v>
      </c>
      <c r="B3449" s="24" t="s">
        <v>325</v>
      </c>
      <c r="C3449" s="26" t="s">
        <v>2979</v>
      </c>
      <c r="D3449" s="26">
        <v>9</v>
      </c>
      <c r="E3449" s="17" t="s">
        <v>1658</v>
      </c>
      <c r="F3449" s="24">
        <v>6558</v>
      </c>
      <c r="G3449" s="24"/>
      <c r="H3449" s="24"/>
      <c r="I3449" s="26" t="s">
        <v>1008</v>
      </c>
      <c r="J3449" s="26" t="s">
        <v>3226</v>
      </c>
      <c r="K3449" s="34" t="s">
        <v>3226</v>
      </c>
    </row>
    <row r="3450" spans="1:11" ht="15.75" thickBot="1" x14ac:dyDescent="0.3">
      <c r="A3450" s="32" t="s">
        <v>851</v>
      </c>
      <c r="B3450" s="24" t="s">
        <v>325</v>
      </c>
      <c r="C3450" s="26" t="s">
        <v>2979</v>
      </c>
      <c r="D3450" s="26">
        <v>9</v>
      </c>
      <c r="E3450" s="17" t="s">
        <v>3981</v>
      </c>
      <c r="F3450" s="24">
        <v>1455</v>
      </c>
      <c r="G3450" s="24"/>
      <c r="H3450" s="24"/>
      <c r="I3450" s="26" t="s">
        <v>1008</v>
      </c>
      <c r="J3450" s="26" t="s">
        <v>3226</v>
      </c>
      <c r="K3450" s="34" t="s">
        <v>3226</v>
      </c>
    </row>
    <row r="3451" spans="1:11" ht="15.75" thickBot="1" x14ac:dyDescent="0.3">
      <c r="A3451" s="32" t="s">
        <v>851</v>
      </c>
      <c r="B3451" s="24" t="s">
        <v>325</v>
      </c>
      <c r="C3451" s="26" t="s">
        <v>2979</v>
      </c>
      <c r="D3451" s="26">
        <v>10</v>
      </c>
      <c r="E3451" s="17" t="s">
        <v>3982</v>
      </c>
      <c r="F3451" s="24">
        <v>1462</v>
      </c>
      <c r="G3451" s="24"/>
      <c r="H3451" s="24"/>
      <c r="I3451" s="26" t="s">
        <v>1008</v>
      </c>
      <c r="J3451" s="26" t="s">
        <v>3226</v>
      </c>
      <c r="K3451" s="34" t="s">
        <v>3227</v>
      </c>
    </row>
    <row r="3452" spans="1:11" ht="15.75" thickBot="1" x14ac:dyDescent="0.3">
      <c r="A3452" s="32" t="s">
        <v>851</v>
      </c>
      <c r="B3452" s="24" t="s">
        <v>325</v>
      </c>
      <c r="C3452" s="26" t="s">
        <v>2979</v>
      </c>
      <c r="D3452" s="26">
        <v>10</v>
      </c>
      <c r="E3452" s="17" t="s">
        <v>3983</v>
      </c>
      <c r="F3452" s="24">
        <v>1390</v>
      </c>
      <c r="G3452" s="24"/>
      <c r="H3452" s="24"/>
      <c r="I3452" s="26" t="s">
        <v>1008</v>
      </c>
      <c r="J3452" s="26" t="s">
        <v>3226</v>
      </c>
      <c r="K3452" s="34" t="s">
        <v>3964</v>
      </c>
    </row>
    <row r="3453" spans="1:11" ht="15.75" thickBot="1" x14ac:dyDescent="0.3">
      <c r="A3453" s="32" t="s">
        <v>851</v>
      </c>
      <c r="B3453" s="24" t="s">
        <v>325</v>
      </c>
      <c r="C3453" s="26" t="s">
        <v>2979</v>
      </c>
      <c r="D3453" s="26">
        <v>10</v>
      </c>
      <c r="E3453" s="17" t="s">
        <v>3984</v>
      </c>
      <c r="F3453" s="24">
        <v>1684</v>
      </c>
      <c r="G3453" s="24"/>
      <c r="H3453" s="24"/>
      <c r="I3453" s="26" t="s">
        <v>1008</v>
      </c>
      <c r="J3453" s="26" t="s">
        <v>3226</v>
      </c>
      <c r="K3453" s="34" t="s">
        <v>3227</v>
      </c>
    </row>
    <row r="3454" spans="1:11" ht="15.75" thickBot="1" x14ac:dyDescent="0.3">
      <c r="A3454" s="32" t="s">
        <v>851</v>
      </c>
      <c r="B3454" s="24" t="s">
        <v>325</v>
      </c>
      <c r="C3454" s="26" t="s">
        <v>2979</v>
      </c>
      <c r="D3454" s="26">
        <v>10</v>
      </c>
      <c r="E3454" s="17" t="s">
        <v>3985</v>
      </c>
      <c r="F3454" s="24">
        <v>1602</v>
      </c>
      <c r="G3454" s="24"/>
      <c r="H3454" s="24"/>
      <c r="I3454" s="26" t="s">
        <v>1008</v>
      </c>
      <c r="J3454" s="26" t="s">
        <v>3226</v>
      </c>
      <c r="K3454" s="34" t="s">
        <v>3964</v>
      </c>
    </row>
    <row r="3455" spans="1:11" ht="15.75" thickBot="1" x14ac:dyDescent="0.3">
      <c r="A3455" s="32" t="s">
        <v>851</v>
      </c>
      <c r="B3455" s="24" t="s">
        <v>325</v>
      </c>
      <c r="C3455" s="26" t="s">
        <v>2979</v>
      </c>
      <c r="D3455" s="26">
        <v>10</v>
      </c>
      <c r="E3455" s="17" t="s">
        <v>3986</v>
      </c>
      <c r="F3455" s="24">
        <v>1683</v>
      </c>
      <c r="G3455" s="24"/>
      <c r="H3455" s="24"/>
      <c r="I3455" s="26" t="s">
        <v>1008</v>
      </c>
      <c r="J3455" s="26" t="s">
        <v>3226</v>
      </c>
      <c r="K3455" s="34" t="s">
        <v>3964</v>
      </c>
    </row>
    <row r="3456" spans="1:11" ht="15.75" thickBot="1" x14ac:dyDescent="0.3">
      <c r="A3456" s="32" t="s">
        <v>851</v>
      </c>
      <c r="B3456" s="24" t="s">
        <v>325</v>
      </c>
      <c r="C3456" s="26" t="s">
        <v>2979</v>
      </c>
      <c r="D3456" s="26">
        <v>10</v>
      </c>
      <c r="E3456" s="17" t="s">
        <v>3987</v>
      </c>
      <c r="F3456" s="24">
        <v>1380</v>
      </c>
      <c r="G3456" s="24"/>
      <c r="H3456" s="24"/>
      <c r="I3456" s="26" t="s">
        <v>1008</v>
      </c>
      <c r="J3456" s="26" t="s">
        <v>3226</v>
      </c>
      <c r="K3456" s="34" t="s">
        <v>3964</v>
      </c>
    </row>
    <row r="3457" spans="1:11" ht="15.75" thickBot="1" x14ac:dyDescent="0.3">
      <c r="A3457" s="32" t="s">
        <v>851</v>
      </c>
      <c r="B3457" s="24" t="s">
        <v>325</v>
      </c>
      <c r="C3457" s="26" t="s">
        <v>2979</v>
      </c>
      <c r="D3457" s="26">
        <v>10</v>
      </c>
      <c r="E3457" s="17" t="s">
        <v>3988</v>
      </c>
      <c r="F3457" s="24">
        <v>1588</v>
      </c>
      <c r="G3457" s="24"/>
      <c r="H3457" s="24"/>
      <c r="I3457" s="26" t="s">
        <v>1008</v>
      </c>
      <c r="J3457" s="26" t="s">
        <v>3226</v>
      </c>
      <c r="K3457" s="34" t="s">
        <v>3227</v>
      </c>
    </row>
    <row r="3458" spans="1:11" ht="15.75" thickBot="1" x14ac:dyDescent="0.3">
      <c r="A3458" s="32" t="s">
        <v>851</v>
      </c>
      <c r="B3458" s="24" t="s">
        <v>325</v>
      </c>
      <c r="C3458" s="26" t="s">
        <v>2979</v>
      </c>
      <c r="D3458" s="26">
        <v>10</v>
      </c>
      <c r="E3458" s="17" t="s">
        <v>3989</v>
      </c>
      <c r="F3458" s="24">
        <v>1502</v>
      </c>
      <c r="G3458" s="24"/>
      <c r="H3458" s="24"/>
      <c r="I3458" s="26" t="s">
        <v>1008</v>
      </c>
      <c r="J3458" s="26" t="s">
        <v>3226</v>
      </c>
      <c r="K3458" s="34" t="s">
        <v>3964</v>
      </c>
    </row>
    <row r="3459" spans="1:11" ht="15.75" thickBot="1" x14ac:dyDescent="0.3">
      <c r="A3459" s="32" t="s">
        <v>851</v>
      </c>
      <c r="B3459" s="24" t="s">
        <v>325</v>
      </c>
      <c r="C3459" s="26" t="s">
        <v>2979</v>
      </c>
      <c r="D3459" s="26">
        <v>10</v>
      </c>
      <c r="E3459" s="17" t="s">
        <v>3990</v>
      </c>
      <c r="F3459" s="24">
        <v>1701</v>
      </c>
      <c r="G3459" s="24"/>
      <c r="H3459" s="24"/>
      <c r="I3459" s="26" t="s">
        <v>1008</v>
      </c>
      <c r="J3459" s="26" t="s">
        <v>3226</v>
      </c>
      <c r="K3459" s="34" t="s">
        <v>3964</v>
      </c>
    </row>
    <row r="3460" spans="1:11" ht="15.75" thickBot="1" x14ac:dyDescent="0.3">
      <c r="A3460" s="32" t="s">
        <v>851</v>
      </c>
      <c r="B3460" s="24" t="s">
        <v>325</v>
      </c>
      <c r="C3460" s="26" t="s">
        <v>2979</v>
      </c>
      <c r="D3460" s="26">
        <v>10</v>
      </c>
      <c r="E3460" s="17" t="s">
        <v>3991</v>
      </c>
      <c r="F3460" s="24">
        <v>1559</v>
      </c>
      <c r="G3460" s="24"/>
      <c r="H3460" s="24"/>
      <c r="I3460" s="26" t="s">
        <v>1008</v>
      </c>
      <c r="J3460" s="26" t="s">
        <v>3226</v>
      </c>
      <c r="K3460" s="34" t="s">
        <v>3964</v>
      </c>
    </row>
    <row r="3461" spans="1:11" ht="15.75" thickBot="1" x14ac:dyDescent="0.3">
      <c r="A3461" s="32" t="s">
        <v>851</v>
      </c>
      <c r="B3461" s="24" t="s">
        <v>325</v>
      </c>
      <c r="C3461" s="26" t="s">
        <v>2979</v>
      </c>
      <c r="D3461" s="26">
        <v>10</v>
      </c>
      <c r="E3461" s="17" t="s">
        <v>2605</v>
      </c>
      <c r="F3461" s="24">
        <v>1717</v>
      </c>
      <c r="G3461" s="24"/>
      <c r="H3461" s="24"/>
      <c r="I3461" s="26" t="s">
        <v>1008</v>
      </c>
      <c r="J3461" s="26" t="s">
        <v>3226</v>
      </c>
      <c r="K3461" s="34" t="s">
        <v>3227</v>
      </c>
    </row>
    <row r="3462" spans="1:11" ht="15.75" thickBot="1" x14ac:dyDescent="0.3">
      <c r="A3462" s="32" t="s">
        <v>851</v>
      </c>
      <c r="B3462" s="24" t="s">
        <v>325</v>
      </c>
      <c r="C3462" s="26" t="s">
        <v>2979</v>
      </c>
      <c r="D3462" s="26">
        <v>10</v>
      </c>
      <c r="E3462" s="17" t="s">
        <v>3532</v>
      </c>
      <c r="F3462" s="24">
        <v>1410</v>
      </c>
      <c r="G3462" s="24"/>
      <c r="H3462" s="24"/>
      <c r="I3462" s="26" t="s">
        <v>1008</v>
      </c>
      <c r="J3462" s="26" t="s">
        <v>3226</v>
      </c>
      <c r="K3462" s="34" t="s">
        <v>3964</v>
      </c>
    </row>
    <row r="3463" spans="1:11" ht="15.75" thickBot="1" x14ac:dyDescent="0.3">
      <c r="A3463" s="32" t="s">
        <v>851</v>
      </c>
      <c r="B3463" s="24" t="s">
        <v>325</v>
      </c>
      <c r="C3463" s="26" t="s">
        <v>2979</v>
      </c>
      <c r="D3463" s="26">
        <v>10</v>
      </c>
      <c r="E3463" s="17" t="s">
        <v>3992</v>
      </c>
      <c r="F3463" s="24">
        <v>4958</v>
      </c>
      <c r="G3463" s="24"/>
      <c r="H3463" s="24"/>
      <c r="I3463" s="26" t="s">
        <v>1008</v>
      </c>
      <c r="J3463" s="26" t="s">
        <v>3226</v>
      </c>
      <c r="K3463" s="34" t="s">
        <v>3964</v>
      </c>
    </row>
    <row r="3464" spans="1:11" ht="15.75" thickBot="1" x14ac:dyDescent="0.3">
      <c r="A3464" s="32" t="s">
        <v>851</v>
      </c>
      <c r="B3464" s="24" t="s">
        <v>325</v>
      </c>
      <c r="C3464" s="26" t="s">
        <v>2979</v>
      </c>
      <c r="D3464" s="26">
        <v>10</v>
      </c>
      <c r="E3464" s="17" t="s">
        <v>3993</v>
      </c>
      <c r="F3464" s="24">
        <v>1553</v>
      </c>
      <c r="G3464" s="24"/>
      <c r="H3464" s="24"/>
      <c r="I3464" s="26" t="s">
        <v>1008</v>
      </c>
      <c r="J3464" s="26" t="s">
        <v>3226</v>
      </c>
      <c r="K3464" s="34" t="s">
        <v>3964</v>
      </c>
    </row>
    <row r="3465" spans="1:11" ht="15.75" thickBot="1" x14ac:dyDescent="0.3">
      <c r="A3465" s="32" t="s">
        <v>851</v>
      </c>
      <c r="B3465" s="24" t="s">
        <v>325</v>
      </c>
      <c r="C3465" s="26" t="s">
        <v>2979</v>
      </c>
      <c r="D3465" s="26">
        <v>10</v>
      </c>
      <c r="E3465" s="17" t="s">
        <v>2239</v>
      </c>
      <c r="F3465" s="24">
        <v>1435</v>
      </c>
      <c r="G3465" s="24"/>
      <c r="H3465" s="24"/>
      <c r="I3465" s="26" t="s">
        <v>1008</v>
      </c>
      <c r="J3465" s="26" t="s">
        <v>3226</v>
      </c>
      <c r="K3465" s="34" t="s">
        <v>3964</v>
      </c>
    </row>
    <row r="3466" spans="1:11" ht="15.75" thickBot="1" x14ac:dyDescent="0.3">
      <c r="A3466" s="32" t="s">
        <v>851</v>
      </c>
      <c r="B3466" s="24" t="s">
        <v>325</v>
      </c>
      <c r="C3466" s="26" t="s">
        <v>2979</v>
      </c>
      <c r="D3466" s="26">
        <v>10</v>
      </c>
      <c r="E3466" s="17" t="s">
        <v>3994</v>
      </c>
      <c r="F3466" s="24">
        <v>1441</v>
      </c>
      <c r="G3466" s="24"/>
      <c r="H3466" s="24"/>
      <c r="I3466" s="26" t="s">
        <v>1008</v>
      </c>
      <c r="J3466" s="26" t="s">
        <v>3226</v>
      </c>
      <c r="K3466" s="34" t="s">
        <v>3964</v>
      </c>
    </row>
    <row r="3467" spans="1:11" ht="15.75" thickBot="1" x14ac:dyDescent="0.3">
      <c r="A3467" s="32" t="s">
        <v>851</v>
      </c>
      <c r="B3467" s="24" t="s">
        <v>325</v>
      </c>
      <c r="C3467" s="26" t="s">
        <v>2979</v>
      </c>
      <c r="D3467" s="26">
        <v>10</v>
      </c>
      <c r="E3467" s="17" t="s">
        <v>3995</v>
      </c>
      <c r="F3467" s="24">
        <v>1580</v>
      </c>
      <c r="G3467" s="24"/>
      <c r="H3467" s="24"/>
      <c r="I3467" s="26" t="s">
        <v>1008</v>
      </c>
      <c r="J3467" s="26" t="s">
        <v>3226</v>
      </c>
      <c r="K3467" s="34" t="s">
        <v>3964</v>
      </c>
    </row>
    <row r="3468" spans="1:11" ht="15.75" thickBot="1" x14ac:dyDescent="0.3">
      <c r="A3468" s="32" t="s">
        <v>851</v>
      </c>
      <c r="B3468" s="24" t="s">
        <v>325</v>
      </c>
      <c r="C3468" s="26" t="s">
        <v>2979</v>
      </c>
      <c r="D3468" s="26">
        <v>10</v>
      </c>
      <c r="E3468" s="17" t="s">
        <v>3235</v>
      </c>
      <c r="F3468" s="24">
        <v>1589</v>
      </c>
      <c r="G3468" s="24"/>
      <c r="H3468" s="24"/>
      <c r="I3468" s="26" t="s">
        <v>1008</v>
      </c>
      <c r="J3468" s="26" t="s">
        <v>3226</v>
      </c>
      <c r="K3468" s="34" t="s">
        <v>3964</v>
      </c>
    </row>
    <row r="3469" spans="1:11" ht="15.75" thickBot="1" x14ac:dyDescent="0.3">
      <c r="A3469" s="32" t="s">
        <v>851</v>
      </c>
      <c r="B3469" s="24" t="s">
        <v>325</v>
      </c>
      <c r="C3469" s="26" t="s">
        <v>2979</v>
      </c>
      <c r="D3469" s="26">
        <v>10</v>
      </c>
      <c r="E3469" s="17" t="s">
        <v>3996</v>
      </c>
      <c r="F3469" s="24">
        <v>1620</v>
      </c>
      <c r="G3469" s="24"/>
      <c r="H3469" s="24"/>
      <c r="I3469" s="26" t="s">
        <v>1008</v>
      </c>
      <c r="J3469" s="26" t="s">
        <v>3226</v>
      </c>
      <c r="K3469" s="34" t="s">
        <v>3964</v>
      </c>
    </row>
    <row r="3470" spans="1:11" ht="15.75" thickBot="1" x14ac:dyDescent="0.3">
      <c r="A3470" s="32" t="s">
        <v>851</v>
      </c>
      <c r="B3470" s="24" t="s">
        <v>325</v>
      </c>
      <c r="C3470" s="26" t="s">
        <v>2979</v>
      </c>
      <c r="D3470" s="26">
        <v>10</v>
      </c>
      <c r="E3470" s="17" t="s">
        <v>3997</v>
      </c>
      <c r="F3470" s="24">
        <v>1550</v>
      </c>
      <c r="G3470" s="24"/>
      <c r="H3470" s="24"/>
      <c r="I3470" s="26" t="s">
        <v>1008</v>
      </c>
      <c r="J3470" s="26" t="s">
        <v>3226</v>
      </c>
      <c r="K3470" s="34" t="s">
        <v>3964</v>
      </c>
    </row>
    <row r="3471" spans="1:11" ht="15.75" thickBot="1" x14ac:dyDescent="0.3">
      <c r="A3471" s="32" t="s">
        <v>851</v>
      </c>
      <c r="B3471" s="24" t="s">
        <v>325</v>
      </c>
      <c r="C3471" s="26" t="s">
        <v>2979</v>
      </c>
      <c r="D3471" s="26">
        <v>10</v>
      </c>
      <c r="E3471" s="17" t="s">
        <v>3998</v>
      </c>
      <c r="F3471" s="24">
        <v>5566</v>
      </c>
      <c r="G3471" s="24"/>
      <c r="H3471" s="24"/>
      <c r="I3471" s="26" t="s">
        <v>1008</v>
      </c>
      <c r="J3471" s="26" t="s">
        <v>3226</v>
      </c>
      <c r="K3471" s="34" t="s">
        <v>3964</v>
      </c>
    </row>
    <row r="3472" spans="1:11" ht="15.75" thickBot="1" x14ac:dyDescent="0.3">
      <c r="A3472" s="32" t="s">
        <v>851</v>
      </c>
      <c r="B3472" s="24" t="s">
        <v>325</v>
      </c>
      <c r="C3472" s="26" t="s">
        <v>2979</v>
      </c>
      <c r="D3472" s="26">
        <v>10</v>
      </c>
      <c r="E3472" s="17" t="s">
        <v>3999</v>
      </c>
      <c r="F3472" s="24">
        <v>1430</v>
      </c>
      <c r="G3472" s="24"/>
      <c r="H3472" s="24"/>
      <c r="I3472" s="26" t="s">
        <v>1008</v>
      </c>
      <c r="J3472" s="26" t="s">
        <v>3226</v>
      </c>
      <c r="K3472" s="34" t="s">
        <v>3964</v>
      </c>
    </row>
    <row r="3473" spans="1:11" ht="15.75" thickBot="1" x14ac:dyDescent="0.3">
      <c r="A3473" s="32" t="s">
        <v>851</v>
      </c>
      <c r="B3473" s="24" t="s">
        <v>325</v>
      </c>
      <c r="C3473" s="26" t="s">
        <v>2979</v>
      </c>
      <c r="D3473" s="26">
        <v>10</v>
      </c>
      <c r="E3473" s="17" t="s">
        <v>4000</v>
      </c>
      <c r="F3473" s="24">
        <v>1481</v>
      </c>
      <c r="G3473" s="24"/>
      <c r="H3473" s="24"/>
      <c r="I3473" s="26" t="s">
        <v>1008</v>
      </c>
      <c r="J3473" s="26" t="s">
        <v>3226</v>
      </c>
      <c r="K3473" s="34" t="s">
        <v>3227</v>
      </c>
    </row>
    <row r="3474" spans="1:11" ht="15.75" thickBot="1" x14ac:dyDescent="0.3">
      <c r="A3474" s="32" t="s">
        <v>851</v>
      </c>
      <c r="B3474" s="24" t="s">
        <v>325</v>
      </c>
      <c r="C3474" s="26" t="s">
        <v>2979</v>
      </c>
      <c r="D3474" s="26">
        <v>10</v>
      </c>
      <c r="E3474" s="17" t="s">
        <v>4001</v>
      </c>
      <c r="F3474" s="24">
        <v>1633</v>
      </c>
      <c r="G3474" s="24"/>
      <c r="H3474" s="24"/>
      <c r="I3474" s="26" t="s">
        <v>1008</v>
      </c>
      <c r="J3474" s="26" t="s">
        <v>3226</v>
      </c>
      <c r="K3474" s="34" t="s">
        <v>3227</v>
      </c>
    </row>
    <row r="3475" spans="1:11" ht="15.75" thickBot="1" x14ac:dyDescent="0.3">
      <c r="A3475" s="32" t="s">
        <v>851</v>
      </c>
      <c r="B3475" s="24" t="s">
        <v>325</v>
      </c>
      <c r="C3475" s="26" t="s">
        <v>2979</v>
      </c>
      <c r="D3475" s="26">
        <v>10</v>
      </c>
      <c r="E3475" s="17" t="s">
        <v>4002</v>
      </c>
      <c r="F3475" s="24">
        <v>1506</v>
      </c>
      <c r="G3475" s="24"/>
      <c r="H3475" s="24"/>
      <c r="I3475" s="26" t="s">
        <v>1008</v>
      </c>
      <c r="J3475" s="26" t="s">
        <v>3226</v>
      </c>
      <c r="K3475" s="34" t="s">
        <v>3964</v>
      </c>
    </row>
    <row r="3476" spans="1:11" ht="15.75" thickBot="1" x14ac:dyDescent="0.3">
      <c r="A3476" s="32" t="s">
        <v>851</v>
      </c>
      <c r="B3476" s="24" t="s">
        <v>325</v>
      </c>
      <c r="C3476" s="26" t="s">
        <v>2979</v>
      </c>
      <c r="D3476" s="26">
        <v>10</v>
      </c>
      <c r="E3476" s="17" t="s">
        <v>4003</v>
      </c>
      <c r="F3476" s="24">
        <v>1681</v>
      </c>
      <c r="G3476" s="24"/>
      <c r="H3476" s="24"/>
      <c r="I3476" s="26" t="s">
        <v>1008</v>
      </c>
      <c r="J3476" s="26" t="s">
        <v>3226</v>
      </c>
      <c r="K3476" s="34" t="s">
        <v>3227</v>
      </c>
    </row>
    <row r="3477" spans="1:11" ht="15.75" thickBot="1" x14ac:dyDescent="0.3">
      <c r="A3477" s="32" t="s">
        <v>851</v>
      </c>
      <c r="B3477" s="24" t="s">
        <v>325</v>
      </c>
      <c r="C3477" s="26" t="s">
        <v>2979</v>
      </c>
      <c r="D3477" s="26">
        <v>10</v>
      </c>
      <c r="E3477" s="17" t="s">
        <v>946</v>
      </c>
      <c r="F3477" s="24">
        <v>1403</v>
      </c>
      <c r="G3477" s="24"/>
      <c r="H3477" s="24"/>
      <c r="I3477" s="26" t="s">
        <v>1008</v>
      </c>
      <c r="J3477" s="26" t="s">
        <v>3226</v>
      </c>
      <c r="K3477" s="34" t="s">
        <v>3226</v>
      </c>
    </row>
    <row r="3478" spans="1:11" ht="15.75" thickBot="1" x14ac:dyDescent="0.3">
      <c r="A3478" s="32" t="s">
        <v>851</v>
      </c>
      <c r="B3478" s="24" t="s">
        <v>325</v>
      </c>
      <c r="C3478" s="26" t="s">
        <v>2979</v>
      </c>
      <c r="D3478" s="26">
        <v>10</v>
      </c>
      <c r="E3478" s="17" t="s">
        <v>4004</v>
      </c>
      <c r="F3478" s="24">
        <v>1450</v>
      </c>
      <c r="G3478" s="24"/>
      <c r="H3478" s="24"/>
      <c r="I3478" s="26" t="s">
        <v>1008</v>
      </c>
      <c r="J3478" s="26" t="s">
        <v>3226</v>
      </c>
      <c r="K3478" s="34" t="s">
        <v>3227</v>
      </c>
    </row>
    <row r="3479" spans="1:11" ht="15.75" thickBot="1" x14ac:dyDescent="0.3">
      <c r="A3479" s="32" t="s">
        <v>851</v>
      </c>
      <c r="B3479" s="24" t="s">
        <v>325</v>
      </c>
      <c r="C3479" s="26" t="s">
        <v>2979</v>
      </c>
      <c r="D3479" s="26">
        <v>11</v>
      </c>
      <c r="E3479" s="17" t="s">
        <v>4005</v>
      </c>
      <c r="F3479" s="24">
        <v>1478</v>
      </c>
      <c r="G3479" s="24"/>
      <c r="H3479" s="24"/>
      <c r="I3479" s="26" t="s">
        <v>1008</v>
      </c>
      <c r="J3479" s="26" t="s">
        <v>2979</v>
      </c>
      <c r="K3479" s="34" t="s">
        <v>2226</v>
      </c>
    </row>
    <row r="3480" spans="1:11" ht="15.75" thickBot="1" x14ac:dyDescent="0.3">
      <c r="A3480" s="32" t="s">
        <v>851</v>
      </c>
      <c r="B3480" s="24" t="s">
        <v>325</v>
      </c>
      <c r="C3480" s="26" t="s">
        <v>2979</v>
      </c>
      <c r="D3480" s="26">
        <v>11</v>
      </c>
      <c r="E3480" s="17" t="s">
        <v>4006</v>
      </c>
      <c r="F3480" s="24">
        <v>1384</v>
      </c>
      <c r="G3480" s="24"/>
      <c r="H3480" s="24"/>
      <c r="I3480" s="26" t="s">
        <v>1008</v>
      </c>
      <c r="J3480" s="26" t="s">
        <v>2979</v>
      </c>
      <c r="K3480" s="34" t="s">
        <v>2226</v>
      </c>
    </row>
    <row r="3481" spans="1:11" ht="15.75" thickBot="1" x14ac:dyDescent="0.3">
      <c r="A3481" s="32" t="s">
        <v>851</v>
      </c>
      <c r="B3481" s="24" t="s">
        <v>325</v>
      </c>
      <c r="C3481" s="26" t="s">
        <v>2979</v>
      </c>
      <c r="D3481" s="26">
        <v>11</v>
      </c>
      <c r="E3481" s="17" t="s">
        <v>4007</v>
      </c>
      <c r="F3481" s="24">
        <v>1667</v>
      </c>
      <c r="G3481" s="24"/>
      <c r="H3481" s="24"/>
      <c r="I3481" s="26" t="s">
        <v>1008</v>
      </c>
      <c r="J3481" s="26" t="s">
        <v>2979</v>
      </c>
      <c r="K3481" s="34" t="s">
        <v>2226</v>
      </c>
    </row>
    <row r="3482" spans="1:11" ht="15.75" thickBot="1" x14ac:dyDescent="0.3">
      <c r="A3482" s="32" t="s">
        <v>851</v>
      </c>
      <c r="B3482" s="24" t="s">
        <v>325</v>
      </c>
      <c r="C3482" s="26" t="s">
        <v>2979</v>
      </c>
      <c r="D3482" s="26">
        <v>11</v>
      </c>
      <c r="E3482" s="17" t="s">
        <v>4008</v>
      </c>
      <c r="F3482" s="24">
        <v>1529</v>
      </c>
      <c r="G3482" s="24"/>
      <c r="H3482" s="24"/>
      <c r="I3482" s="26" t="s">
        <v>1008</v>
      </c>
      <c r="J3482" s="26" t="s">
        <v>2979</v>
      </c>
      <c r="K3482" s="34" t="s">
        <v>3230</v>
      </c>
    </row>
    <row r="3483" spans="1:11" ht="15.75" thickBot="1" x14ac:dyDescent="0.3">
      <c r="A3483" s="32" t="s">
        <v>851</v>
      </c>
      <c r="B3483" s="24" t="s">
        <v>325</v>
      </c>
      <c r="C3483" s="26" t="s">
        <v>2979</v>
      </c>
      <c r="D3483" s="26">
        <v>11</v>
      </c>
      <c r="E3483" s="17" t="s">
        <v>1995</v>
      </c>
      <c r="F3483" s="24">
        <v>1511</v>
      </c>
      <c r="G3483" s="24"/>
      <c r="H3483" s="24"/>
      <c r="I3483" s="26" t="s">
        <v>1008</v>
      </c>
      <c r="J3483" s="26" t="s">
        <v>2979</v>
      </c>
      <c r="K3483" s="34" t="s">
        <v>2226</v>
      </c>
    </row>
    <row r="3484" spans="1:11" ht="15.75" thickBot="1" x14ac:dyDescent="0.3">
      <c r="A3484" s="32" t="s">
        <v>851</v>
      </c>
      <c r="B3484" s="24" t="s">
        <v>325</v>
      </c>
      <c r="C3484" s="26" t="s">
        <v>2979</v>
      </c>
      <c r="D3484" s="26">
        <v>11</v>
      </c>
      <c r="E3484" s="17" t="s">
        <v>3470</v>
      </c>
      <c r="F3484" s="24">
        <v>1556</v>
      </c>
      <c r="G3484" s="24"/>
      <c r="H3484" s="24"/>
      <c r="I3484" s="26" t="s">
        <v>1008</v>
      </c>
      <c r="J3484" s="26" t="s">
        <v>2979</v>
      </c>
      <c r="K3484" s="34" t="s">
        <v>3230</v>
      </c>
    </row>
    <row r="3485" spans="1:11" ht="15.75" thickBot="1" x14ac:dyDescent="0.3">
      <c r="A3485" s="32" t="s">
        <v>851</v>
      </c>
      <c r="B3485" s="24" t="s">
        <v>325</v>
      </c>
      <c r="C3485" s="26" t="s">
        <v>2979</v>
      </c>
      <c r="D3485" s="26">
        <v>11</v>
      </c>
      <c r="E3485" s="17" t="s">
        <v>4009</v>
      </c>
      <c r="F3485" s="24">
        <v>1412</v>
      </c>
      <c r="G3485" s="24"/>
      <c r="H3485" s="24"/>
      <c r="I3485" s="26" t="s">
        <v>1008</v>
      </c>
      <c r="J3485" s="26" t="s">
        <v>2979</v>
      </c>
      <c r="K3485" s="34" t="s">
        <v>2226</v>
      </c>
    </row>
    <row r="3486" spans="1:11" ht="15.75" thickBot="1" x14ac:dyDescent="0.3">
      <c r="A3486" s="32" t="s">
        <v>851</v>
      </c>
      <c r="B3486" s="24" t="s">
        <v>325</v>
      </c>
      <c r="C3486" s="26" t="s">
        <v>2979</v>
      </c>
      <c r="D3486" s="26">
        <v>11</v>
      </c>
      <c r="E3486" s="17" t="s">
        <v>4010</v>
      </c>
      <c r="F3486" s="24">
        <v>5549</v>
      </c>
      <c r="G3486" s="24"/>
      <c r="H3486" s="24"/>
      <c r="I3486" s="26" t="s">
        <v>1008</v>
      </c>
      <c r="J3486" s="26" t="s">
        <v>2979</v>
      </c>
      <c r="K3486" s="34" t="s">
        <v>2226</v>
      </c>
    </row>
    <row r="3487" spans="1:11" ht="15.75" thickBot="1" x14ac:dyDescent="0.3">
      <c r="A3487" s="32" t="s">
        <v>851</v>
      </c>
      <c r="B3487" s="24" t="s">
        <v>325</v>
      </c>
      <c r="C3487" s="26" t="s">
        <v>2979</v>
      </c>
      <c r="D3487" s="26">
        <v>11</v>
      </c>
      <c r="E3487" s="17" t="s">
        <v>4011</v>
      </c>
      <c r="F3487" s="24">
        <v>1567</v>
      </c>
      <c r="G3487" s="24"/>
      <c r="H3487" s="24"/>
      <c r="I3487" s="26" t="s">
        <v>1008</v>
      </c>
      <c r="J3487" s="26" t="s">
        <v>2979</v>
      </c>
      <c r="K3487" s="34" t="s">
        <v>3230</v>
      </c>
    </row>
    <row r="3488" spans="1:11" ht="15.75" thickBot="1" x14ac:dyDescent="0.3">
      <c r="A3488" s="32" t="s">
        <v>851</v>
      </c>
      <c r="B3488" s="24" t="s">
        <v>325</v>
      </c>
      <c r="C3488" s="26" t="s">
        <v>2979</v>
      </c>
      <c r="D3488" s="26">
        <v>11</v>
      </c>
      <c r="E3488" s="17" t="s">
        <v>4012</v>
      </c>
      <c r="F3488" s="24">
        <v>1570</v>
      </c>
      <c r="G3488" s="24"/>
      <c r="H3488" s="24"/>
      <c r="I3488" s="26" t="s">
        <v>1008</v>
      </c>
      <c r="J3488" s="26" t="s">
        <v>2979</v>
      </c>
      <c r="K3488" s="34" t="s">
        <v>3230</v>
      </c>
    </row>
    <row r="3489" spans="1:11" ht="15.75" thickBot="1" x14ac:dyDescent="0.3">
      <c r="A3489" s="32" t="s">
        <v>851</v>
      </c>
      <c r="B3489" s="24" t="s">
        <v>325</v>
      </c>
      <c r="C3489" s="26" t="s">
        <v>2979</v>
      </c>
      <c r="D3489" s="26">
        <v>11</v>
      </c>
      <c r="E3489" s="17" t="s">
        <v>4013</v>
      </c>
      <c r="F3489" s="24">
        <v>1585</v>
      </c>
      <c r="G3489" s="24"/>
      <c r="H3489" s="24"/>
      <c r="I3489" s="26" t="s">
        <v>1008</v>
      </c>
      <c r="J3489" s="26" t="s">
        <v>2979</v>
      </c>
      <c r="K3489" s="34" t="s">
        <v>2226</v>
      </c>
    </row>
    <row r="3490" spans="1:11" ht="15.75" thickBot="1" x14ac:dyDescent="0.3">
      <c r="A3490" s="32" t="s">
        <v>851</v>
      </c>
      <c r="B3490" s="24" t="s">
        <v>325</v>
      </c>
      <c r="C3490" s="26" t="s">
        <v>2979</v>
      </c>
      <c r="D3490" s="26">
        <v>11</v>
      </c>
      <c r="E3490" s="17" t="s">
        <v>2367</v>
      </c>
      <c r="F3490" s="24">
        <v>1706</v>
      </c>
      <c r="G3490" s="24"/>
      <c r="H3490" s="24"/>
      <c r="I3490" s="26" t="s">
        <v>1008</v>
      </c>
      <c r="J3490" s="26" t="s">
        <v>2979</v>
      </c>
      <c r="K3490" s="34" t="s">
        <v>2226</v>
      </c>
    </row>
    <row r="3491" spans="1:11" ht="15.75" thickBot="1" x14ac:dyDescent="0.3">
      <c r="A3491" s="32" t="s">
        <v>851</v>
      </c>
      <c r="B3491" s="24" t="s">
        <v>325</v>
      </c>
      <c r="C3491" s="26" t="s">
        <v>2979</v>
      </c>
      <c r="D3491" s="26">
        <v>11</v>
      </c>
      <c r="E3491" s="17" t="s">
        <v>2574</v>
      </c>
      <c r="F3491" s="24">
        <v>1586</v>
      </c>
      <c r="G3491" s="24"/>
      <c r="H3491" s="24"/>
      <c r="I3491" s="26" t="s">
        <v>1008</v>
      </c>
      <c r="J3491" s="26" t="s">
        <v>2979</v>
      </c>
      <c r="K3491" s="34" t="s">
        <v>2226</v>
      </c>
    </row>
    <row r="3492" spans="1:11" ht="15.75" thickBot="1" x14ac:dyDescent="0.3">
      <c r="A3492" s="32" t="s">
        <v>851</v>
      </c>
      <c r="B3492" s="24" t="s">
        <v>325</v>
      </c>
      <c r="C3492" s="26" t="s">
        <v>2979</v>
      </c>
      <c r="D3492" s="26">
        <v>11</v>
      </c>
      <c r="E3492" s="17" t="s">
        <v>4014</v>
      </c>
      <c r="F3492" s="24">
        <v>1596</v>
      </c>
      <c r="G3492" s="24"/>
      <c r="H3492" s="24"/>
      <c r="I3492" s="26" t="s">
        <v>1008</v>
      </c>
      <c r="J3492" s="26" t="s">
        <v>2979</v>
      </c>
      <c r="K3492" s="34" t="s">
        <v>2226</v>
      </c>
    </row>
    <row r="3493" spans="1:11" ht="15.75" thickBot="1" x14ac:dyDescent="0.3">
      <c r="A3493" s="32" t="s">
        <v>851</v>
      </c>
      <c r="B3493" s="24" t="s">
        <v>325</v>
      </c>
      <c r="C3493" s="26" t="s">
        <v>2979</v>
      </c>
      <c r="D3493" s="26">
        <v>11</v>
      </c>
      <c r="E3493" s="17" t="s">
        <v>4015</v>
      </c>
      <c r="F3493" s="24">
        <v>1609</v>
      </c>
      <c r="G3493" s="24"/>
      <c r="H3493" s="24"/>
      <c r="I3493" s="26" t="s">
        <v>1008</v>
      </c>
      <c r="J3493" s="26" t="s">
        <v>2979</v>
      </c>
      <c r="K3493" s="34" t="s">
        <v>3230</v>
      </c>
    </row>
    <row r="3494" spans="1:11" ht="15.75" thickBot="1" x14ac:dyDescent="0.3">
      <c r="A3494" s="32" t="s">
        <v>851</v>
      </c>
      <c r="B3494" s="24" t="s">
        <v>325</v>
      </c>
      <c r="C3494" s="26" t="s">
        <v>2979</v>
      </c>
      <c r="D3494" s="26">
        <v>11</v>
      </c>
      <c r="E3494" s="17" t="s">
        <v>1746</v>
      </c>
      <c r="F3494" s="24">
        <v>1619</v>
      </c>
      <c r="G3494" s="24"/>
      <c r="H3494" s="24"/>
      <c r="I3494" s="26" t="s">
        <v>1008</v>
      </c>
      <c r="J3494" s="26" t="s">
        <v>2979</v>
      </c>
      <c r="K3494" s="34" t="s">
        <v>2226</v>
      </c>
    </row>
    <row r="3495" spans="1:11" ht="15.75" thickBot="1" x14ac:dyDescent="0.3">
      <c r="A3495" s="32" t="s">
        <v>851</v>
      </c>
      <c r="B3495" s="24" t="s">
        <v>325</v>
      </c>
      <c r="C3495" s="26" t="s">
        <v>2979</v>
      </c>
      <c r="D3495" s="26">
        <v>11</v>
      </c>
      <c r="E3495" s="17" t="s">
        <v>4016</v>
      </c>
      <c r="F3495" s="24">
        <v>1623</v>
      </c>
      <c r="G3495" s="24"/>
      <c r="H3495" s="24"/>
      <c r="I3495" s="26" t="s">
        <v>1008</v>
      </c>
      <c r="J3495" s="26" t="s">
        <v>2979</v>
      </c>
      <c r="K3495" s="34" t="s">
        <v>2226</v>
      </c>
    </row>
    <row r="3496" spans="1:11" ht="15.75" thickBot="1" x14ac:dyDescent="0.3">
      <c r="A3496" s="32" t="s">
        <v>851</v>
      </c>
      <c r="B3496" s="24" t="s">
        <v>325</v>
      </c>
      <c r="C3496" s="26" t="s">
        <v>2979</v>
      </c>
      <c r="D3496" s="26">
        <v>11</v>
      </c>
      <c r="E3496" s="17" t="s">
        <v>2414</v>
      </c>
      <c r="F3496" s="24">
        <v>1713</v>
      </c>
      <c r="G3496" s="24"/>
      <c r="H3496" s="24"/>
      <c r="I3496" s="26" t="s">
        <v>1008</v>
      </c>
      <c r="J3496" s="26" t="s">
        <v>2979</v>
      </c>
      <c r="K3496" s="34" t="s">
        <v>2226</v>
      </c>
    </row>
    <row r="3497" spans="1:11" ht="15.75" thickBot="1" x14ac:dyDescent="0.3">
      <c r="A3497" s="32" t="s">
        <v>851</v>
      </c>
      <c r="B3497" s="24" t="s">
        <v>325</v>
      </c>
      <c r="C3497" s="26" t="s">
        <v>2979</v>
      </c>
      <c r="D3497" s="26">
        <v>11</v>
      </c>
      <c r="E3497" s="17" t="s">
        <v>4017</v>
      </c>
      <c r="F3497" s="24">
        <v>1637</v>
      </c>
      <c r="G3497" s="24"/>
      <c r="H3497" s="24"/>
      <c r="I3497" s="26" t="s">
        <v>1008</v>
      </c>
      <c r="J3497" s="26" t="s">
        <v>2979</v>
      </c>
      <c r="K3497" s="34" t="s">
        <v>2226</v>
      </c>
    </row>
    <row r="3498" spans="1:11" ht="15.75" thickBot="1" x14ac:dyDescent="0.3">
      <c r="A3498" s="32" t="s">
        <v>851</v>
      </c>
      <c r="B3498" s="24" t="s">
        <v>325</v>
      </c>
      <c r="C3498" s="26" t="s">
        <v>2979</v>
      </c>
      <c r="D3498" s="26">
        <v>11</v>
      </c>
      <c r="E3498" s="17" t="s">
        <v>4018</v>
      </c>
      <c r="F3498" s="24">
        <v>1641</v>
      </c>
      <c r="G3498" s="24"/>
      <c r="H3498" s="24"/>
      <c r="I3498" s="26" t="s">
        <v>1008</v>
      </c>
      <c r="J3498" s="26" t="s">
        <v>2979</v>
      </c>
      <c r="K3498" s="34" t="s">
        <v>2226</v>
      </c>
    </row>
    <row r="3499" spans="1:11" ht="15.75" thickBot="1" x14ac:dyDescent="0.3">
      <c r="A3499" s="32" t="s">
        <v>851</v>
      </c>
      <c r="B3499" s="24" t="s">
        <v>325</v>
      </c>
      <c r="C3499" s="26" t="s">
        <v>2979</v>
      </c>
      <c r="D3499" s="26">
        <v>11</v>
      </c>
      <c r="E3499" s="17" t="s">
        <v>1624</v>
      </c>
      <c r="F3499" s="24">
        <v>1651</v>
      </c>
      <c r="G3499" s="24"/>
      <c r="H3499" s="24"/>
      <c r="I3499" s="26" t="s">
        <v>1008</v>
      </c>
      <c r="J3499" s="26" t="s">
        <v>2979</v>
      </c>
      <c r="K3499" s="34" t="s">
        <v>3230</v>
      </c>
    </row>
    <row r="3500" spans="1:11" ht="15.75" thickBot="1" x14ac:dyDescent="0.3">
      <c r="A3500" s="32" t="s">
        <v>851</v>
      </c>
      <c r="B3500" s="24" t="s">
        <v>325</v>
      </c>
      <c r="C3500" s="26" t="s">
        <v>2979</v>
      </c>
      <c r="D3500" s="26">
        <v>11</v>
      </c>
      <c r="E3500" s="17" t="s">
        <v>4019</v>
      </c>
      <c r="F3500" s="24">
        <v>1653</v>
      </c>
      <c r="G3500" s="24"/>
      <c r="H3500" s="24"/>
      <c r="I3500" s="26" t="s">
        <v>1008</v>
      </c>
      <c r="J3500" s="26" t="s">
        <v>2979</v>
      </c>
      <c r="K3500" s="34" t="s">
        <v>3230</v>
      </c>
    </row>
    <row r="3501" spans="1:11" ht="15.75" thickBot="1" x14ac:dyDescent="0.3">
      <c r="A3501" s="32" t="s">
        <v>851</v>
      </c>
      <c r="B3501" s="24" t="s">
        <v>325</v>
      </c>
      <c r="C3501" s="26" t="s">
        <v>2979</v>
      </c>
      <c r="D3501" s="26">
        <v>11</v>
      </c>
      <c r="E3501" s="17" t="s">
        <v>4020</v>
      </c>
      <c r="F3501" s="24">
        <v>1428</v>
      </c>
      <c r="G3501" s="24"/>
      <c r="H3501" s="24"/>
      <c r="I3501" s="26" t="s">
        <v>1008</v>
      </c>
      <c r="J3501" s="26" t="s">
        <v>2979</v>
      </c>
      <c r="K3501" s="34" t="s">
        <v>2226</v>
      </c>
    </row>
    <row r="3502" spans="1:11" ht="15.75" thickBot="1" x14ac:dyDescent="0.3">
      <c r="A3502" s="32" t="s">
        <v>851</v>
      </c>
      <c r="B3502" s="24" t="s">
        <v>325</v>
      </c>
      <c r="C3502" s="26" t="s">
        <v>2979</v>
      </c>
      <c r="D3502" s="26">
        <v>12</v>
      </c>
      <c r="E3502" s="17" t="s">
        <v>4021</v>
      </c>
      <c r="F3502" s="24">
        <v>6139</v>
      </c>
      <c r="G3502" s="24"/>
      <c r="H3502" s="24"/>
      <c r="I3502" s="26" t="s">
        <v>1008</v>
      </c>
      <c r="J3502" s="26" t="s">
        <v>2979</v>
      </c>
      <c r="K3502" s="34" t="s">
        <v>3894</v>
      </c>
    </row>
    <row r="3503" spans="1:11" ht="15.75" thickBot="1" x14ac:dyDescent="0.3">
      <c r="A3503" s="32" t="s">
        <v>851</v>
      </c>
      <c r="B3503" s="24" t="s">
        <v>325</v>
      </c>
      <c r="C3503" s="26" t="s">
        <v>2979</v>
      </c>
      <c r="D3503" s="26">
        <v>12</v>
      </c>
      <c r="E3503" s="17" t="s">
        <v>4022</v>
      </c>
      <c r="F3503" s="24">
        <v>1482</v>
      </c>
      <c r="G3503" s="24"/>
      <c r="H3503" s="24"/>
      <c r="I3503" s="26" t="s">
        <v>1008</v>
      </c>
      <c r="J3503" s="26" t="s">
        <v>2979</v>
      </c>
      <c r="K3503" s="34" t="s">
        <v>3894</v>
      </c>
    </row>
    <row r="3504" spans="1:11" ht="15.75" thickBot="1" x14ac:dyDescent="0.3">
      <c r="A3504" s="32" t="s">
        <v>851</v>
      </c>
      <c r="B3504" s="24" t="s">
        <v>325</v>
      </c>
      <c r="C3504" s="26" t="s">
        <v>2979</v>
      </c>
      <c r="D3504" s="26">
        <v>12</v>
      </c>
      <c r="E3504" s="17" t="s">
        <v>4023</v>
      </c>
      <c r="F3504" s="24">
        <v>1399</v>
      </c>
      <c r="G3504" s="24"/>
      <c r="H3504" s="24"/>
      <c r="I3504" s="26" t="s">
        <v>1008</v>
      </c>
      <c r="J3504" s="26" t="s">
        <v>2979</v>
      </c>
      <c r="K3504" s="34" t="s">
        <v>3894</v>
      </c>
    </row>
    <row r="3505" spans="1:11" ht="15.75" thickBot="1" x14ac:dyDescent="0.3">
      <c r="A3505" s="32" t="s">
        <v>851</v>
      </c>
      <c r="B3505" s="24" t="s">
        <v>325</v>
      </c>
      <c r="C3505" s="26" t="s">
        <v>2979</v>
      </c>
      <c r="D3505" s="26">
        <v>12</v>
      </c>
      <c r="E3505" s="17" t="s">
        <v>4024</v>
      </c>
      <c r="F3505" s="24">
        <v>1547</v>
      </c>
      <c r="G3505" s="24"/>
      <c r="H3505" s="24"/>
      <c r="I3505" s="26" t="s">
        <v>1008</v>
      </c>
      <c r="J3505" s="26" t="s">
        <v>2979</v>
      </c>
      <c r="K3505" s="34" t="s">
        <v>3894</v>
      </c>
    </row>
    <row r="3506" spans="1:11" ht="15.75" thickBot="1" x14ac:dyDescent="0.3">
      <c r="A3506" s="32" t="s">
        <v>851</v>
      </c>
      <c r="B3506" s="24" t="s">
        <v>325</v>
      </c>
      <c r="C3506" s="26" t="s">
        <v>2979</v>
      </c>
      <c r="D3506" s="26">
        <v>12</v>
      </c>
      <c r="E3506" s="17" t="s">
        <v>4025</v>
      </c>
      <c r="F3506" s="24">
        <v>1494</v>
      </c>
      <c r="G3506" s="24"/>
      <c r="H3506" s="24"/>
      <c r="I3506" s="26" t="s">
        <v>1008</v>
      </c>
      <c r="J3506" s="26" t="s">
        <v>2979</v>
      </c>
      <c r="K3506" s="34" t="s">
        <v>3894</v>
      </c>
    </row>
    <row r="3507" spans="1:11" ht="15.75" thickBot="1" x14ac:dyDescent="0.3">
      <c r="A3507" s="32" t="s">
        <v>851</v>
      </c>
      <c r="B3507" s="24" t="s">
        <v>325</v>
      </c>
      <c r="C3507" s="26" t="s">
        <v>2979</v>
      </c>
      <c r="D3507" s="26">
        <v>12</v>
      </c>
      <c r="E3507" s="17" t="s">
        <v>4026</v>
      </c>
      <c r="F3507" s="24">
        <v>1460</v>
      </c>
      <c r="G3507" s="24"/>
      <c r="H3507" s="24"/>
      <c r="I3507" s="26" t="s">
        <v>1008</v>
      </c>
      <c r="J3507" s="26" t="s">
        <v>2979</v>
      </c>
      <c r="K3507" s="34" t="s">
        <v>3894</v>
      </c>
    </row>
    <row r="3508" spans="1:11" ht="15.75" thickBot="1" x14ac:dyDescent="0.3">
      <c r="A3508" s="32" t="s">
        <v>851</v>
      </c>
      <c r="B3508" s="24" t="s">
        <v>325</v>
      </c>
      <c r="C3508" s="26" t="s">
        <v>2979</v>
      </c>
      <c r="D3508" s="26">
        <v>12</v>
      </c>
      <c r="E3508" s="17" t="s">
        <v>4027</v>
      </c>
      <c r="F3508" s="24">
        <v>1696</v>
      </c>
      <c r="G3508" s="24"/>
      <c r="H3508" s="24"/>
      <c r="I3508" s="26" t="s">
        <v>1008</v>
      </c>
      <c r="J3508" s="26" t="s">
        <v>2979</v>
      </c>
      <c r="K3508" s="34" t="s">
        <v>3894</v>
      </c>
    </row>
    <row r="3509" spans="1:11" ht="15.75" thickBot="1" x14ac:dyDescent="0.3">
      <c r="A3509" s="32" t="s">
        <v>851</v>
      </c>
      <c r="B3509" s="24" t="s">
        <v>325</v>
      </c>
      <c r="C3509" s="26" t="s">
        <v>2979</v>
      </c>
      <c r="D3509" s="26">
        <v>12</v>
      </c>
      <c r="E3509" s="17" t="s">
        <v>1531</v>
      </c>
      <c r="F3509" s="24">
        <v>1437</v>
      </c>
      <c r="G3509" s="24"/>
      <c r="H3509" s="24"/>
      <c r="I3509" s="26" t="s">
        <v>1008</v>
      </c>
      <c r="J3509" s="26" t="s">
        <v>2979</v>
      </c>
      <c r="K3509" s="34" t="s">
        <v>3894</v>
      </c>
    </row>
    <row r="3510" spans="1:11" ht="15.75" thickBot="1" x14ac:dyDescent="0.3">
      <c r="A3510" s="32" t="s">
        <v>851</v>
      </c>
      <c r="B3510" s="24" t="s">
        <v>325</v>
      </c>
      <c r="C3510" s="26" t="s">
        <v>2979</v>
      </c>
      <c r="D3510" s="26">
        <v>12</v>
      </c>
      <c r="E3510" s="17" t="s">
        <v>3753</v>
      </c>
      <c r="F3510" s="24">
        <v>1503</v>
      </c>
      <c r="G3510" s="24"/>
      <c r="H3510" s="24"/>
      <c r="I3510" s="26" t="s">
        <v>1008</v>
      </c>
      <c r="J3510" s="26" t="s">
        <v>2979</v>
      </c>
      <c r="K3510" s="34" t="s">
        <v>3894</v>
      </c>
    </row>
    <row r="3511" spans="1:11" ht="15.75" thickBot="1" x14ac:dyDescent="0.3">
      <c r="A3511" s="32" t="s">
        <v>851</v>
      </c>
      <c r="B3511" s="24" t="s">
        <v>325</v>
      </c>
      <c r="C3511" s="26" t="s">
        <v>2979</v>
      </c>
      <c r="D3511" s="26">
        <v>12</v>
      </c>
      <c r="E3511" s="17" t="s">
        <v>4028</v>
      </c>
      <c r="F3511" s="24">
        <v>1423</v>
      </c>
      <c r="G3511" s="24"/>
      <c r="H3511" s="24"/>
      <c r="I3511" s="26" t="s">
        <v>1008</v>
      </c>
      <c r="J3511" s="26" t="s">
        <v>2979</v>
      </c>
      <c r="K3511" s="34" t="s">
        <v>3894</v>
      </c>
    </row>
    <row r="3512" spans="1:11" ht="15.75" thickBot="1" x14ac:dyDescent="0.3">
      <c r="A3512" s="32" t="s">
        <v>851</v>
      </c>
      <c r="B3512" s="24" t="s">
        <v>325</v>
      </c>
      <c r="C3512" s="26" t="s">
        <v>2979</v>
      </c>
      <c r="D3512" s="26">
        <v>12</v>
      </c>
      <c r="E3512" s="17" t="s">
        <v>4029</v>
      </c>
      <c r="F3512" s="24">
        <v>1592</v>
      </c>
      <c r="G3512" s="24"/>
      <c r="H3512" s="24"/>
      <c r="I3512" s="26" t="s">
        <v>1008</v>
      </c>
      <c r="J3512" s="26" t="s">
        <v>2979</v>
      </c>
      <c r="K3512" s="34" t="s">
        <v>3933</v>
      </c>
    </row>
    <row r="3513" spans="1:11" ht="15.75" thickBot="1" x14ac:dyDescent="0.3">
      <c r="A3513" s="32" t="s">
        <v>851</v>
      </c>
      <c r="B3513" s="24" t="s">
        <v>325</v>
      </c>
      <c r="C3513" s="26" t="s">
        <v>2979</v>
      </c>
      <c r="D3513" s="26">
        <v>12</v>
      </c>
      <c r="E3513" s="17" t="s">
        <v>4030</v>
      </c>
      <c r="F3513" s="24">
        <v>5333</v>
      </c>
      <c r="G3513" s="24"/>
      <c r="H3513" s="24"/>
      <c r="I3513" s="26" t="s">
        <v>1008</v>
      </c>
      <c r="J3513" s="26" t="s">
        <v>2979</v>
      </c>
      <c r="K3513" s="34" t="s">
        <v>3894</v>
      </c>
    </row>
    <row r="3514" spans="1:11" ht="15.75" thickBot="1" x14ac:dyDescent="0.3">
      <c r="A3514" s="32" t="s">
        <v>851</v>
      </c>
      <c r="B3514" s="24" t="s">
        <v>325</v>
      </c>
      <c r="C3514" s="26" t="s">
        <v>2979</v>
      </c>
      <c r="D3514" s="26">
        <v>12</v>
      </c>
      <c r="E3514" s="17" t="s">
        <v>1617</v>
      </c>
      <c r="F3514" s="24">
        <v>1469</v>
      </c>
      <c r="G3514" s="24"/>
      <c r="H3514" s="24"/>
      <c r="I3514" s="26" t="s">
        <v>1008</v>
      </c>
      <c r="J3514" s="26" t="s">
        <v>2979</v>
      </c>
      <c r="K3514" s="34" t="s">
        <v>3933</v>
      </c>
    </row>
    <row r="3515" spans="1:11" ht="15.75" thickBot="1" x14ac:dyDescent="0.3">
      <c r="A3515" s="32" t="s">
        <v>851</v>
      </c>
      <c r="B3515" s="24" t="s">
        <v>325</v>
      </c>
      <c r="C3515" s="26" t="s">
        <v>2979</v>
      </c>
      <c r="D3515" s="26">
        <v>12</v>
      </c>
      <c r="E3515" s="17" t="s">
        <v>4031</v>
      </c>
      <c r="F3515" s="24">
        <v>1707</v>
      </c>
      <c r="G3515" s="24"/>
      <c r="H3515" s="24"/>
      <c r="I3515" s="26" t="s">
        <v>1008</v>
      </c>
      <c r="J3515" s="26" t="s">
        <v>2979</v>
      </c>
      <c r="K3515" s="34" t="s">
        <v>3933</v>
      </c>
    </row>
    <row r="3516" spans="1:11" ht="15.75" thickBot="1" x14ac:dyDescent="0.3">
      <c r="A3516" s="32" t="s">
        <v>851</v>
      </c>
      <c r="B3516" s="24" t="s">
        <v>325</v>
      </c>
      <c r="C3516" s="26" t="s">
        <v>2979</v>
      </c>
      <c r="D3516" s="26">
        <v>12</v>
      </c>
      <c r="E3516" s="17" t="s">
        <v>3237</v>
      </c>
      <c r="F3516" s="24">
        <v>1614</v>
      </c>
      <c r="G3516" s="24"/>
      <c r="H3516" s="24"/>
      <c r="I3516" s="26" t="s">
        <v>1008</v>
      </c>
      <c r="J3516" s="26" t="s">
        <v>2979</v>
      </c>
      <c r="K3516" s="34" t="s">
        <v>3894</v>
      </c>
    </row>
    <row r="3517" spans="1:11" ht="15.75" thickBot="1" x14ac:dyDescent="0.3">
      <c r="A3517" s="32" t="s">
        <v>851</v>
      </c>
      <c r="B3517" s="24" t="s">
        <v>325</v>
      </c>
      <c r="C3517" s="26" t="s">
        <v>2979</v>
      </c>
      <c r="D3517" s="26">
        <v>12</v>
      </c>
      <c r="E3517" s="17" t="s">
        <v>4032</v>
      </c>
      <c r="F3517" s="24">
        <v>1562</v>
      </c>
      <c r="G3517" s="24"/>
      <c r="H3517" s="24"/>
      <c r="I3517" s="26" t="s">
        <v>1008</v>
      </c>
      <c r="J3517" s="26" t="s">
        <v>2979</v>
      </c>
      <c r="K3517" s="34" t="s">
        <v>3894</v>
      </c>
    </row>
    <row r="3518" spans="1:11" ht="15.75" thickBot="1" x14ac:dyDescent="0.3">
      <c r="A3518" s="32" t="s">
        <v>851</v>
      </c>
      <c r="B3518" s="24" t="s">
        <v>325</v>
      </c>
      <c r="C3518" s="26" t="s">
        <v>2979</v>
      </c>
      <c r="D3518" s="26">
        <v>12</v>
      </c>
      <c r="E3518" s="17" t="s">
        <v>2729</v>
      </c>
      <c r="F3518" s="24">
        <v>1705</v>
      </c>
      <c r="G3518" s="24"/>
      <c r="H3518" s="24"/>
      <c r="I3518" s="26" t="s">
        <v>1008</v>
      </c>
      <c r="J3518" s="26" t="s">
        <v>2979</v>
      </c>
      <c r="K3518" s="34" t="s">
        <v>3894</v>
      </c>
    </row>
    <row r="3519" spans="1:11" ht="15.75" thickBot="1" x14ac:dyDescent="0.3">
      <c r="A3519" s="32" t="s">
        <v>851</v>
      </c>
      <c r="B3519" s="24" t="s">
        <v>325</v>
      </c>
      <c r="C3519" s="26" t="s">
        <v>2979</v>
      </c>
      <c r="D3519" s="26">
        <v>12</v>
      </c>
      <c r="E3519" s="17" t="s">
        <v>945</v>
      </c>
      <c r="F3519" s="24">
        <v>1700</v>
      </c>
      <c r="G3519" s="24"/>
      <c r="H3519" s="24"/>
      <c r="I3519" s="26" t="s">
        <v>1008</v>
      </c>
      <c r="J3519" s="26" t="s">
        <v>2979</v>
      </c>
      <c r="K3519" s="34" t="s">
        <v>3894</v>
      </c>
    </row>
    <row r="3520" spans="1:11" ht="15.75" thickBot="1" x14ac:dyDescent="0.3">
      <c r="A3520" s="32" t="s">
        <v>851</v>
      </c>
      <c r="B3520" s="24" t="s">
        <v>325</v>
      </c>
      <c r="C3520" s="26" t="s">
        <v>2979</v>
      </c>
      <c r="D3520" s="26">
        <v>12</v>
      </c>
      <c r="E3520" s="17" t="s">
        <v>4033</v>
      </c>
      <c r="F3520" s="24">
        <v>1638</v>
      </c>
      <c r="G3520" s="24"/>
      <c r="H3520" s="24"/>
      <c r="I3520" s="26" t="s">
        <v>1008</v>
      </c>
      <c r="J3520" s="26" t="s">
        <v>2979</v>
      </c>
      <c r="K3520" s="34" t="s">
        <v>3933</v>
      </c>
    </row>
    <row r="3521" spans="1:11" ht="15.75" thickBot="1" x14ac:dyDescent="0.3">
      <c r="A3521" s="32" t="s">
        <v>851</v>
      </c>
      <c r="B3521" s="24" t="s">
        <v>325</v>
      </c>
      <c r="C3521" s="26" t="s">
        <v>2979</v>
      </c>
      <c r="D3521" s="26">
        <v>12</v>
      </c>
      <c r="E3521" s="17" t="s">
        <v>4034</v>
      </c>
      <c r="F3521" s="24">
        <v>1458</v>
      </c>
      <c r="G3521" s="24"/>
      <c r="H3521" s="24"/>
      <c r="I3521" s="26" t="s">
        <v>1008</v>
      </c>
      <c r="J3521" s="26" t="s">
        <v>2979</v>
      </c>
      <c r="K3521" s="34" t="s">
        <v>3894</v>
      </c>
    </row>
    <row r="3522" spans="1:11" ht="15.75" thickBot="1" x14ac:dyDescent="0.3">
      <c r="A3522" s="32" t="s">
        <v>851</v>
      </c>
      <c r="B3522" s="24" t="s">
        <v>325</v>
      </c>
      <c r="C3522" s="26" t="s">
        <v>2979</v>
      </c>
      <c r="D3522" s="26">
        <v>13</v>
      </c>
      <c r="E3522" s="17" t="s">
        <v>4035</v>
      </c>
      <c r="F3522" s="24">
        <v>1476</v>
      </c>
      <c r="G3522" s="24"/>
      <c r="H3522" s="24"/>
      <c r="I3522" s="26" t="s">
        <v>1008</v>
      </c>
      <c r="J3522" s="26" t="s">
        <v>2979</v>
      </c>
      <c r="K3522" s="34" t="s">
        <v>3933</v>
      </c>
    </row>
    <row r="3523" spans="1:11" ht="15.75" thickBot="1" x14ac:dyDescent="0.3">
      <c r="A3523" s="32" t="s">
        <v>851</v>
      </c>
      <c r="B3523" s="24" t="s">
        <v>325</v>
      </c>
      <c r="C3523" s="26" t="s">
        <v>2979</v>
      </c>
      <c r="D3523" s="26">
        <v>13</v>
      </c>
      <c r="E3523" s="17" t="s">
        <v>4036</v>
      </c>
      <c r="F3523" s="24">
        <v>1381</v>
      </c>
      <c r="G3523" s="24"/>
      <c r="H3523" s="24"/>
      <c r="I3523" s="26" t="s">
        <v>1008</v>
      </c>
      <c r="J3523" s="26" t="s">
        <v>2979</v>
      </c>
      <c r="K3523" s="34" t="s">
        <v>3933</v>
      </c>
    </row>
    <row r="3524" spans="1:11" ht="15.75" thickBot="1" x14ac:dyDescent="0.3">
      <c r="A3524" s="32" t="s">
        <v>851</v>
      </c>
      <c r="B3524" s="24" t="s">
        <v>325</v>
      </c>
      <c r="C3524" s="26" t="s">
        <v>2979</v>
      </c>
      <c r="D3524" s="26">
        <v>13</v>
      </c>
      <c r="E3524" s="17" t="s">
        <v>4037</v>
      </c>
      <c r="F3524" s="24">
        <v>1493</v>
      </c>
      <c r="G3524" s="24"/>
      <c r="H3524" s="24"/>
      <c r="I3524" s="26" t="s">
        <v>1008</v>
      </c>
      <c r="J3524" s="26" t="s">
        <v>2979</v>
      </c>
      <c r="K3524" s="34" t="s">
        <v>3933</v>
      </c>
    </row>
    <row r="3525" spans="1:11" ht="15.75" thickBot="1" x14ac:dyDescent="0.3">
      <c r="A3525" s="32" t="s">
        <v>851</v>
      </c>
      <c r="B3525" s="24" t="s">
        <v>325</v>
      </c>
      <c r="C3525" s="26" t="s">
        <v>2979</v>
      </c>
      <c r="D3525" s="26">
        <v>13</v>
      </c>
      <c r="E3525" s="17" t="s">
        <v>4038</v>
      </c>
      <c r="F3525" s="24">
        <v>1470</v>
      </c>
      <c r="G3525" s="24"/>
      <c r="H3525" s="24"/>
      <c r="I3525" s="26" t="s">
        <v>1008</v>
      </c>
      <c r="J3525" s="26" t="s">
        <v>2979</v>
      </c>
      <c r="K3525" s="34" t="s">
        <v>3933</v>
      </c>
    </row>
    <row r="3526" spans="1:11" ht="15.75" thickBot="1" x14ac:dyDescent="0.3">
      <c r="A3526" s="32" t="s">
        <v>851</v>
      </c>
      <c r="B3526" s="24" t="s">
        <v>325</v>
      </c>
      <c r="C3526" s="26" t="s">
        <v>2979</v>
      </c>
      <c r="D3526" s="26">
        <v>13</v>
      </c>
      <c r="E3526" s="17" t="s">
        <v>4039</v>
      </c>
      <c r="F3526" s="24">
        <v>1697</v>
      </c>
      <c r="G3526" s="24"/>
      <c r="H3526" s="24"/>
      <c r="I3526" s="26" t="s">
        <v>1008</v>
      </c>
      <c r="J3526" s="26" t="s">
        <v>2979</v>
      </c>
      <c r="K3526" s="34" t="s">
        <v>3933</v>
      </c>
    </row>
    <row r="3527" spans="1:11" ht="15.75" thickBot="1" x14ac:dyDescent="0.3">
      <c r="A3527" s="32" t="s">
        <v>851</v>
      </c>
      <c r="B3527" s="24" t="s">
        <v>325</v>
      </c>
      <c r="C3527" s="26" t="s">
        <v>2979</v>
      </c>
      <c r="D3527" s="26">
        <v>13</v>
      </c>
      <c r="E3527" s="17" t="s">
        <v>4040</v>
      </c>
      <c r="F3527" s="24">
        <v>1571</v>
      </c>
      <c r="G3527" s="24"/>
      <c r="H3527" s="24"/>
      <c r="I3527" s="26" t="s">
        <v>1008</v>
      </c>
      <c r="J3527" s="26" t="s">
        <v>2979</v>
      </c>
      <c r="K3527" s="34" t="s">
        <v>3933</v>
      </c>
    </row>
    <row r="3528" spans="1:11" ht="15.75" thickBot="1" x14ac:dyDescent="0.3">
      <c r="A3528" s="32" t="s">
        <v>851</v>
      </c>
      <c r="B3528" s="24" t="s">
        <v>325</v>
      </c>
      <c r="C3528" s="26" t="s">
        <v>2979</v>
      </c>
      <c r="D3528" s="26">
        <v>13</v>
      </c>
      <c r="E3528" s="17" t="s">
        <v>4041</v>
      </c>
      <c r="F3528" s="24">
        <v>1572</v>
      </c>
      <c r="G3528" s="24"/>
      <c r="H3528" s="24"/>
      <c r="I3528" s="26" t="s">
        <v>1008</v>
      </c>
      <c r="J3528" s="26" t="s">
        <v>2979</v>
      </c>
      <c r="K3528" s="34" t="s">
        <v>3933</v>
      </c>
    </row>
    <row r="3529" spans="1:11" ht="15.75" thickBot="1" x14ac:dyDescent="0.3">
      <c r="A3529" s="32" t="s">
        <v>851</v>
      </c>
      <c r="B3529" s="24" t="s">
        <v>325</v>
      </c>
      <c r="C3529" s="26" t="s">
        <v>2979</v>
      </c>
      <c r="D3529" s="26">
        <v>13</v>
      </c>
      <c r="E3529" s="17" t="s">
        <v>4042</v>
      </c>
      <c r="F3529" s="24">
        <v>1560</v>
      </c>
      <c r="G3529" s="24"/>
      <c r="H3529" s="24"/>
      <c r="I3529" s="26" t="s">
        <v>1008</v>
      </c>
      <c r="J3529" s="26" t="s">
        <v>2979</v>
      </c>
      <c r="K3529" s="34" t="s">
        <v>3933</v>
      </c>
    </row>
    <row r="3530" spans="1:11" ht="15.75" thickBot="1" x14ac:dyDescent="0.3">
      <c r="A3530" s="32" t="s">
        <v>851</v>
      </c>
      <c r="B3530" s="24" t="s">
        <v>325</v>
      </c>
      <c r="C3530" s="26" t="s">
        <v>2979</v>
      </c>
      <c r="D3530" s="26">
        <v>13</v>
      </c>
      <c r="E3530" s="17" t="s">
        <v>4043</v>
      </c>
      <c r="F3530" s="24">
        <v>1594</v>
      </c>
      <c r="G3530" s="24"/>
      <c r="H3530" s="24"/>
      <c r="I3530" s="26" t="s">
        <v>1008</v>
      </c>
      <c r="J3530" s="26" t="s">
        <v>2979</v>
      </c>
      <c r="K3530" s="34" t="s">
        <v>3933</v>
      </c>
    </row>
    <row r="3531" spans="1:11" ht="15.75" thickBot="1" x14ac:dyDescent="0.3">
      <c r="A3531" s="32" t="s">
        <v>851</v>
      </c>
      <c r="B3531" s="24" t="s">
        <v>325</v>
      </c>
      <c r="C3531" s="26" t="s">
        <v>2979</v>
      </c>
      <c r="D3531" s="26">
        <v>13</v>
      </c>
      <c r="E3531" s="17" t="s">
        <v>4044</v>
      </c>
      <c r="F3531" s="24">
        <v>1485</v>
      </c>
      <c r="G3531" s="24"/>
      <c r="H3531" s="24"/>
      <c r="I3531" s="26" t="s">
        <v>1008</v>
      </c>
      <c r="J3531" s="26" t="s">
        <v>2979</v>
      </c>
      <c r="K3531" s="34" t="s">
        <v>3933</v>
      </c>
    </row>
    <row r="3532" spans="1:11" ht="15.75" thickBot="1" x14ac:dyDescent="0.3">
      <c r="A3532" s="32" t="s">
        <v>851</v>
      </c>
      <c r="B3532" s="24" t="s">
        <v>325</v>
      </c>
      <c r="C3532" s="26" t="s">
        <v>2979</v>
      </c>
      <c r="D3532" s="26">
        <v>13</v>
      </c>
      <c r="E3532" s="17" t="s">
        <v>1739</v>
      </c>
      <c r="F3532" s="24">
        <v>1475</v>
      </c>
      <c r="G3532" s="24"/>
      <c r="H3532" s="24"/>
      <c r="I3532" s="26" t="s">
        <v>1008</v>
      </c>
      <c r="J3532" s="26" t="s">
        <v>2979</v>
      </c>
      <c r="K3532" s="34" t="s">
        <v>3933</v>
      </c>
    </row>
    <row r="3533" spans="1:11" ht="15.75" thickBot="1" x14ac:dyDescent="0.3">
      <c r="A3533" s="32" t="s">
        <v>851</v>
      </c>
      <c r="B3533" s="24" t="s">
        <v>325</v>
      </c>
      <c r="C3533" s="26" t="s">
        <v>2979</v>
      </c>
      <c r="D3533" s="26">
        <v>13</v>
      </c>
      <c r="E3533" s="17" t="s">
        <v>4045</v>
      </c>
      <c r="F3533" s="24">
        <v>1463</v>
      </c>
      <c r="G3533" s="24"/>
      <c r="H3533" s="24"/>
      <c r="I3533" s="26" t="s">
        <v>1008</v>
      </c>
      <c r="J3533" s="26" t="s">
        <v>2979</v>
      </c>
      <c r="K3533" s="34" t="s">
        <v>3933</v>
      </c>
    </row>
    <row r="3534" spans="1:11" ht="15.75" thickBot="1" x14ac:dyDescent="0.3">
      <c r="A3534" s="32" t="s">
        <v>851</v>
      </c>
      <c r="B3534" s="24" t="s">
        <v>325</v>
      </c>
      <c r="C3534" s="26" t="s">
        <v>2979</v>
      </c>
      <c r="D3534" s="26">
        <v>13</v>
      </c>
      <c r="E3534" s="17" t="s">
        <v>2434</v>
      </c>
      <c r="F3534" s="24">
        <v>1674</v>
      </c>
      <c r="G3534" s="24"/>
      <c r="H3534" s="24"/>
      <c r="I3534" s="26" t="s">
        <v>1008</v>
      </c>
      <c r="J3534" s="26" t="s">
        <v>2979</v>
      </c>
      <c r="K3534" s="34" t="s">
        <v>3933</v>
      </c>
    </row>
    <row r="3535" spans="1:11" ht="15.75" thickBot="1" x14ac:dyDescent="0.3">
      <c r="A3535" s="32" t="s">
        <v>851</v>
      </c>
      <c r="B3535" s="24" t="s">
        <v>325</v>
      </c>
      <c r="C3535" s="26" t="s">
        <v>2979</v>
      </c>
      <c r="D3535" s="26">
        <v>13</v>
      </c>
      <c r="E3535" s="17" t="s">
        <v>4046</v>
      </c>
      <c r="F3535" s="24">
        <v>1587</v>
      </c>
      <c r="G3535" s="24"/>
      <c r="H3535" s="24"/>
      <c r="I3535" s="26" t="s">
        <v>1008</v>
      </c>
      <c r="J3535" s="26" t="s">
        <v>2979</v>
      </c>
      <c r="K3535" s="34" t="s">
        <v>3933</v>
      </c>
    </row>
    <row r="3536" spans="1:11" ht="15.75" thickBot="1" x14ac:dyDescent="0.3">
      <c r="A3536" s="32" t="s">
        <v>851</v>
      </c>
      <c r="B3536" s="24" t="s">
        <v>325</v>
      </c>
      <c r="C3536" s="26" t="s">
        <v>2979</v>
      </c>
      <c r="D3536" s="26">
        <v>13</v>
      </c>
      <c r="E3536" s="17" t="s">
        <v>4047</v>
      </c>
      <c r="F3536" s="24">
        <v>1573</v>
      </c>
      <c r="G3536" s="24"/>
      <c r="H3536" s="24"/>
      <c r="I3536" s="26" t="s">
        <v>1008</v>
      </c>
      <c r="J3536" s="26" t="s">
        <v>2979</v>
      </c>
      <c r="K3536" s="34" t="s">
        <v>3933</v>
      </c>
    </row>
    <row r="3537" spans="1:11" ht="15.75" thickBot="1" x14ac:dyDescent="0.3">
      <c r="A3537" s="32" t="s">
        <v>851</v>
      </c>
      <c r="B3537" s="24" t="s">
        <v>325</v>
      </c>
      <c r="C3537" s="26" t="s">
        <v>2979</v>
      </c>
      <c r="D3537" s="26">
        <v>14</v>
      </c>
      <c r="E3537" s="17" t="s">
        <v>4048</v>
      </c>
      <c r="F3537" s="24">
        <v>1533</v>
      </c>
      <c r="G3537" s="24"/>
      <c r="H3537" s="24"/>
      <c r="I3537" s="26" t="s">
        <v>1008</v>
      </c>
      <c r="J3537" s="26" t="s">
        <v>2979</v>
      </c>
      <c r="K3537" s="34" t="s">
        <v>3861</v>
      </c>
    </row>
    <row r="3538" spans="1:11" ht="15.75" thickBot="1" x14ac:dyDescent="0.3">
      <c r="A3538" s="32" t="s">
        <v>851</v>
      </c>
      <c r="B3538" s="24" t="s">
        <v>325</v>
      </c>
      <c r="C3538" s="26" t="s">
        <v>2979</v>
      </c>
      <c r="D3538" s="26">
        <v>14</v>
      </c>
      <c r="E3538" s="17" t="s">
        <v>960</v>
      </c>
      <c r="F3538" s="24">
        <v>1444</v>
      </c>
      <c r="G3538" s="24"/>
      <c r="H3538" s="24"/>
      <c r="I3538" s="26" t="s">
        <v>1008</v>
      </c>
      <c r="J3538" s="26" t="s">
        <v>2979</v>
      </c>
      <c r="K3538" s="34" t="s">
        <v>3246</v>
      </c>
    </row>
    <row r="3539" spans="1:11" ht="15.75" thickBot="1" x14ac:dyDescent="0.3">
      <c r="A3539" s="32" t="s">
        <v>851</v>
      </c>
      <c r="B3539" s="24" t="s">
        <v>325</v>
      </c>
      <c r="C3539" s="26" t="s">
        <v>2979</v>
      </c>
      <c r="D3539" s="26">
        <v>14</v>
      </c>
      <c r="E3539" s="17" t="s">
        <v>4049</v>
      </c>
      <c r="F3539" s="24">
        <v>1496</v>
      </c>
      <c r="G3539" s="24"/>
      <c r="H3539" s="24"/>
      <c r="I3539" s="26" t="s">
        <v>1008</v>
      </c>
      <c r="J3539" s="26" t="s">
        <v>2979</v>
      </c>
      <c r="K3539" s="34" t="s">
        <v>3861</v>
      </c>
    </row>
    <row r="3540" spans="1:11" ht="15.75" thickBot="1" x14ac:dyDescent="0.3">
      <c r="A3540" s="32" t="s">
        <v>851</v>
      </c>
      <c r="B3540" s="24" t="s">
        <v>325</v>
      </c>
      <c r="C3540" s="26" t="s">
        <v>2979</v>
      </c>
      <c r="D3540" s="26">
        <v>14</v>
      </c>
      <c r="E3540" s="17" t="s">
        <v>4050</v>
      </c>
      <c r="F3540" s="24">
        <v>6218</v>
      </c>
      <c r="G3540" s="24"/>
      <c r="H3540" s="24"/>
      <c r="I3540" s="26" t="s">
        <v>1008</v>
      </c>
      <c r="J3540" s="26" t="s">
        <v>2979</v>
      </c>
      <c r="K3540" s="34" t="s">
        <v>3861</v>
      </c>
    </row>
    <row r="3541" spans="1:11" ht="15.75" thickBot="1" x14ac:dyDescent="0.3">
      <c r="A3541" s="32" t="s">
        <v>851</v>
      </c>
      <c r="B3541" s="24" t="s">
        <v>325</v>
      </c>
      <c r="C3541" s="26" t="s">
        <v>2979</v>
      </c>
      <c r="D3541" s="26">
        <v>14</v>
      </c>
      <c r="E3541" s="17" t="s">
        <v>4051</v>
      </c>
      <c r="F3541" s="24">
        <v>1540</v>
      </c>
      <c r="G3541" s="24"/>
      <c r="H3541" s="24"/>
      <c r="I3541" s="26" t="s">
        <v>1008</v>
      </c>
      <c r="J3541" s="26" t="s">
        <v>2979</v>
      </c>
      <c r="K3541" s="34" t="s">
        <v>3861</v>
      </c>
    </row>
    <row r="3542" spans="1:11" ht="15.75" thickBot="1" x14ac:dyDescent="0.3">
      <c r="A3542" s="32" t="s">
        <v>851</v>
      </c>
      <c r="B3542" s="24" t="s">
        <v>325</v>
      </c>
      <c r="C3542" s="26" t="s">
        <v>2979</v>
      </c>
      <c r="D3542" s="26">
        <v>14</v>
      </c>
      <c r="E3542" s="17" t="s">
        <v>4051</v>
      </c>
      <c r="F3542" s="24">
        <v>4515</v>
      </c>
      <c r="G3542" s="24"/>
      <c r="H3542" s="24"/>
      <c r="I3542" s="26" t="s">
        <v>1008</v>
      </c>
      <c r="J3542" s="26" t="s">
        <v>2979</v>
      </c>
      <c r="K3542" s="34" t="s">
        <v>3861</v>
      </c>
    </row>
    <row r="3543" spans="1:11" ht="15.75" thickBot="1" x14ac:dyDescent="0.3">
      <c r="A3543" s="32" t="s">
        <v>851</v>
      </c>
      <c r="B3543" s="24" t="s">
        <v>325</v>
      </c>
      <c r="C3543" s="26" t="s">
        <v>2979</v>
      </c>
      <c r="D3543" s="26">
        <v>14</v>
      </c>
      <c r="E3543" s="17" t="s">
        <v>4052</v>
      </c>
      <c r="F3543" s="24">
        <v>1712</v>
      </c>
      <c r="G3543" s="24"/>
      <c r="H3543" s="24"/>
      <c r="I3543" s="26" t="s">
        <v>1008</v>
      </c>
      <c r="J3543" s="26" t="s">
        <v>2979</v>
      </c>
      <c r="K3543" s="34" t="s">
        <v>3861</v>
      </c>
    </row>
    <row r="3544" spans="1:11" ht="15.75" thickBot="1" x14ac:dyDescent="0.3">
      <c r="A3544" s="32" t="s">
        <v>851</v>
      </c>
      <c r="B3544" s="24" t="s">
        <v>325</v>
      </c>
      <c r="C3544" s="26" t="s">
        <v>2979</v>
      </c>
      <c r="D3544" s="26">
        <v>14</v>
      </c>
      <c r="E3544" s="17" t="s">
        <v>2241</v>
      </c>
      <c r="F3544" s="24">
        <v>1568</v>
      </c>
      <c r="G3544" s="24"/>
      <c r="H3544" s="24"/>
      <c r="I3544" s="26" t="s">
        <v>1008</v>
      </c>
      <c r="J3544" s="26" t="s">
        <v>2979</v>
      </c>
      <c r="K3544" s="34" t="s">
        <v>3861</v>
      </c>
    </row>
    <row r="3545" spans="1:11" ht="15.75" thickBot="1" x14ac:dyDescent="0.3">
      <c r="A3545" s="32" t="s">
        <v>851</v>
      </c>
      <c r="B3545" s="24" t="s">
        <v>325</v>
      </c>
      <c r="C3545" s="26" t="s">
        <v>2979</v>
      </c>
      <c r="D3545" s="26">
        <v>14</v>
      </c>
      <c r="E3545" s="17" t="s">
        <v>4053</v>
      </c>
      <c r="F3545" s="24">
        <v>1606</v>
      </c>
      <c r="G3545" s="24"/>
      <c r="H3545" s="24"/>
      <c r="I3545" s="26" t="s">
        <v>1008</v>
      </c>
      <c r="J3545" s="26" t="s">
        <v>2979</v>
      </c>
      <c r="K3545" s="34" t="s">
        <v>3861</v>
      </c>
    </row>
    <row r="3546" spans="1:11" ht="15.75" thickBot="1" x14ac:dyDescent="0.3">
      <c r="A3546" s="32" t="s">
        <v>851</v>
      </c>
      <c r="B3546" s="24" t="s">
        <v>325</v>
      </c>
      <c r="C3546" s="26" t="s">
        <v>2979</v>
      </c>
      <c r="D3546" s="26">
        <v>14</v>
      </c>
      <c r="E3546" s="17" t="s">
        <v>4054</v>
      </c>
      <c r="F3546" s="24">
        <v>1721</v>
      </c>
      <c r="G3546" s="24"/>
      <c r="H3546" s="24"/>
      <c r="I3546" s="26" t="s">
        <v>1008</v>
      </c>
      <c r="J3546" s="26" t="s">
        <v>2979</v>
      </c>
      <c r="K3546" s="34" t="s">
        <v>3861</v>
      </c>
    </row>
    <row r="3547" spans="1:11" ht="15.75" thickBot="1" x14ac:dyDescent="0.3">
      <c r="A3547" s="32" t="s">
        <v>851</v>
      </c>
      <c r="B3547" s="24" t="s">
        <v>325</v>
      </c>
      <c r="C3547" s="26" t="s">
        <v>2979</v>
      </c>
      <c r="D3547" s="26">
        <v>14</v>
      </c>
      <c r="E3547" s="17" t="s">
        <v>4055</v>
      </c>
      <c r="F3547" s="24">
        <v>1630</v>
      </c>
      <c r="G3547" s="24"/>
      <c r="H3547" s="24"/>
      <c r="I3547" s="26" t="s">
        <v>1008</v>
      </c>
      <c r="J3547" s="26" t="s">
        <v>2979</v>
      </c>
      <c r="K3547" s="34" t="s">
        <v>3861</v>
      </c>
    </row>
    <row r="3548" spans="1:11" ht="15.75" thickBot="1" x14ac:dyDescent="0.3">
      <c r="A3548" s="32" t="s">
        <v>851</v>
      </c>
      <c r="B3548" s="24" t="s">
        <v>325</v>
      </c>
      <c r="C3548" s="26" t="s">
        <v>2979</v>
      </c>
      <c r="D3548" s="26">
        <v>14</v>
      </c>
      <c r="E3548" s="17" t="s">
        <v>4056</v>
      </c>
      <c r="F3548" s="24">
        <v>1515</v>
      </c>
      <c r="G3548" s="24"/>
      <c r="H3548" s="24"/>
      <c r="I3548" s="26" t="s">
        <v>1008</v>
      </c>
      <c r="J3548" s="26" t="s">
        <v>2979</v>
      </c>
      <c r="K3548" s="34" t="s">
        <v>3861</v>
      </c>
    </row>
    <row r="3549" spans="1:11" ht="15.75" thickBot="1" x14ac:dyDescent="0.3">
      <c r="A3549" s="32" t="s">
        <v>851</v>
      </c>
      <c r="B3549" s="24" t="s">
        <v>325</v>
      </c>
      <c r="C3549" s="26" t="s">
        <v>2979</v>
      </c>
      <c r="D3549" s="26">
        <v>14</v>
      </c>
      <c r="E3549" s="17" t="s">
        <v>4057</v>
      </c>
      <c r="F3549" s="24">
        <v>1636</v>
      </c>
      <c r="G3549" s="24"/>
      <c r="H3549" s="24"/>
      <c r="I3549" s="26" t="s">
        <v>1008</v>
      </c>
      <c r="J3549" s="26" t="s">
        <v>2979</v>
      </c>
      <c r="K3549" s="34" t="s">
        <v>3861</v>
      </c>
    </row>
    <row r="3550" spans="1:11" ht="15.75" thickBot="1" x14ac:dyDescent="0.3">
      <c r="A3550" s="32" t="s">
        <v>851</v>
      </c>
      <c r="B3550" s="24" t="s">
        <v>325</v>
      </c>
      <c r="C3550" s="26" t="s">
        <v>2979</v>
      </c>
      <c r="D3550" s="26">
        <v>14</v>
      </c>
      <c r="E3550" s="17" t="s">
        <v>4058</v>
      </c>
      <c r="F3550" s="24">
        <v>1639</v>
      </c>
      <c r="G3550" s="24"/>
      <c r="H3550" s="24"/>
      <c r="I3550" s="26" t="s">
        <v>1008</v>
      </c>
      <c r="J3550" s="26" t="s">
        <v>2979</v>
      </c>
      <c r="K3550" s="34" t="s">
        <v>3861</v>
      </c>
    </row>
    <row r="3551" spans="1:11" ht="15.75" thickBot="1" x14ac:dyDescent="0.3">
      <c r="A3551" s="32" t="s">
        <v>851</v>
      </c>
      <c r="B3551" s="24" t="s">
        <v>325</v>
      </c>
      <c r="C3551" s="26" t="s">
        <v>2979</v>
      </c>
      <c r="D3551" s="26">
        <v>14</v>
      </c>
      <c r="E3551" s="17" t="s">
        <v>4059</v>
      </c>
      <c r="F3551" s="24">
        <v>1605</v>
      </c>
      <c r="G3551" s="24"/>
      <c r="H3551" s="24"/>
      <c r="I3551" s="26" t="s">
        <v>1008</v>
      </c>
      <c r="J3551" s="26" t="s">
        <v>2979</v>
      </c>
      <c r="K3551" s="34" t="s">
        <v>3861</v>
      </c>
    </row>
    <row r="3552" spans="1:11" ht="15.75" thickBot="1" x14ac:dyDescent="0.3">
      <c r="A3552" s="32" t="s">
        <v>851</v>
      </c>
      <c r="B3552" s="24" t="s">
        <v>325</v>
      </c>
      <c r="C3552" s="26" t="s">
        <v>2979</v>
      </c>
      <c r="D3552" s="26">
        <v>14</v>
      </c>
      <c r="E3552" s="17" t="s">
        <v>915</v>
      </c>
      <c r="F3552" s="24">
        <v>1648</v>
      </c>
      <c r="G3552" s="24"/>
      <c r="H3552" s="24"/>
      <c r="I3552" s="26" t="s">
        <v>1008</v>
      </c>
      <c r="J3552" s="26" t="s">
        <v>2979</v>
      </c>
      <c r="K3552" s="34" t="s">
        <v>3861</v>
      </c>
    </row>
    <row r="3553" spans="1:11" ht="15.75" thickBot="1" x14ac:dyDescent="0.3">
      <c r="A3553" s="32" t="s">
        <v>851</v>
      </c>
      <c r="B3553" s="24" t="s">
        <v>325</v>
      </c>
      <c r="C3553" s="26" t="s">
        <v>1304</v>
      </c>
      <c r="D3553" s="26">
        <v>1</v>
      </c>
      <c r="E3553" s="17" t="s">
        <v>4060</v>
      </c>
      <c r="F3553" s="24">
        <v>321</v>
      </c>
      <c r="G3553" s="24"/>
      <c r="H3553" s="24"/>
      <c r="I3553" s="26" t="s">
        <v>854</v>
      </c>
      <c r="J3553" s="26" t="s">
        <v>854</v>
      </c>
      <c r="K3553" s="34" t="s">
        <v>1325</v>
      </c>
    </row>
    <row r="3554" spans="1:11" ht="15.75" thickBot="1" x14ac:dyDescent="0.3">
      <c r="A3554" s="32" t="s">
        <v>851</v>
      </c>
      <c r="B3554" s="24" t="s">
        <v>325</v>
      </c>
      <c r="C3554" s="26" t="s">
        <v>1304</v>
      </c>
      <c r="D3554" s="26">
        <v>1</v>
      </c>
      <c r="E3554" s="17" t="s">
        <v>4061</v>
      </c>
      <c r="F3554" s="24">
        <v>4357</v>
      </c>
      <c r="G3554" s="24"/>
      <c r="H3554" s="24"/>
      <c r="I3554" s="26" t="s">
        <v>854</v>
      </c>
      <c r="J3554" s="26" t="s">
        <v>854</v>
      </c>
      <c r="K3554" s="34" t="s">
        <v>1306</v>
      </c>
    </row>
    <row r="3555" spans="1:11" ht="15.75" thickBot="1" x14ac:dyDescent="0.3">
      <c r="A3555" s="32" t="s">
        <v>851</v>
      </c>
      <c r="B3555" s="24" t="s">
        <v>325</v>
      </c>
      <c r="C3555" s="26" t="s">
        <v>1304</v>
      </c>
      <c r="D3555" s="26">
        <v>1</v>
      </c>
      <c r="E3555" s="17" t="s">
        <v>4062</v>
      </c>
      <c r="F3555" s="24">
        <v>568</v>
      </c>
      <c r="G3555" s="24"/>
      <c r="H3555" s="24"/>
      <c r="I3555" s="26" t="s">
        <v>854</v>
      </c>
      <c r="J3555" s="26" t="s">
        <v>854</v>
      </c>
      <c r="K3555" s="34" t="s">
        <v>1306</v>
      </c>
    </row>
    <row r="3556" spans="1:11" ht="15.75" thickBot="1" x14ac:dyDescent="0.3">
      <c r="A3556" s="32" t="s">
        <v>851</v>
      </c>
      <c r="B3556" s="24" t="s">
        <v>325</v>
      </c>
      <c r="C3556" s="26" t="s">
        <v>1304</v>
      </c>
      <c r="D3556" s="26">
        <v>1</v>
      </c>
      <c r="E3556" s="17" t="s">
        <v>3804</v>
      </c>
      <c r="F3556" s="24">
        <v>387</v>
      </c>
      <c r="G3556" s="24"/>
      <c r="H3556" s="24"/>
      <c r="I3556" s="26" t="s">
        <v>854</v>
      </c>
      <c r="J3556" s="26" t="s">
        <v>854</v>
      </c>
      <c r="K3556" s="34" t="s">
        <v>1308</v>
      </c>
    </row>
    <row r="3557" spans="1:11" ht="15.75" thickBot="1" x14ac:dyDescent="0.3">
      <c r="A3557" s="32" t="s">
        <v>851</v>
      </c>
      <c r="B3557" s="24" t="s">
        <v>325</v>
      </c>
      <c r="C3557" s="26" t="s">
        <v>1304</v>
      </c>
      <c r="D3557" s="26">
        <v>1</v>
      </c>
      <c r="E3557" s="17" t="s">
        <v>3087</v>
      </c>
      <c r="F3557" s="24">
        <v>397</v>
      </c>
      <c r="G3557" s="24"/>
      <c r="H3557" s="24"/>
      <c r="I3557" s="26" t="s">
        <v>854</v>
      </c>
      <c r="J3557" s="26" t="s">
        <v>854</v>
      </c>
      <c r="K3557" s="34" t="s">
        <v>1308</v>
      </c>
    </row>
    <row r="3558" spans="1:11" ht="15.75" thickBot="1" x14ac:dyDescent="0.3">
      <c r="A3558" s="32" t="s">
        <v>851</v>
      </c>
      <c r="B3558" s="24" t="s">
        <v>325</v>
      </c>
      <c r="C3558" s="26" t="s">
        <v>1304</v>
      </c>
      <c r="D3558" s="26">
        <v>1</v>
      </c>
      <c r="E3558" s="17" t="s">
        <v>3087</v>
      </c>
      <c r="F3558" s="24">
        <v>4278</v>
      </c>
      <c r="G3558" s="24"/>
      <c r="H3558" s="24"/>
      <c r="I3558" s="26" t="s">
        <v>854</v>
      </c>
      <c r="J3558" s="26" t="s">
        <v>854</v>
      </c>
      <c r="K3558" s="34" t="s">
        <v>1308</v>
      </c>
    </row>
    <row r="3559" spans="1:11" ht="15.75" thickBot="1" x14ac:dyDescent="0.3">
      <c r="A3559" s="32" t="s">
        <v>851</v>
      </c>
      <c r="B3559" s="24" t="s">
        <v>325</v>
      </c>
      <c r="C3559" s="26" t="s">
        <v>1304</v>
      </c>
      <c r="D3559" s="26">
        <v>1</v>
      </c>
      <c r="E3559" s="17" t="s">
        <v>4063</v>
      </c>
      <c r="F3559" s="24">
        <v>4356</v>
      </c>
      <c r="G3559" s="24"/>
      <c r="H3559" s="24"/>
      <c r="I3559" s="26" t="s">
        <v>854</v>
      </c>
      <c r="J3559" s="26" t="s">
        <v>854</v>
      </c>
      <c r="K3559" s="34" t="s">
        <v>1306</v>
      </c>
    </row>
    <row r="3560" spans="1:11" ht="15.75" thickBot="1" x14ac:dyDescent="0.3">
      <c r="A3560" s="32" t="s">
        <v>851</v>
      </c>
      <c r="B3560" s="24" t="s">
        <v>325</v>
      </c>
      <c r="C3560" s="26" t="s">
        <v>1304</v>
      </c>
      <c r="D3560" s="26">
        <v>1</v>
      </c>
      <c r="E3560" s="17" t="s">
        <v>4064</v>
      </c>
      <c r="F3560" s="24">
        <v>542</v>
      </c>
      <c r="G3560" s="24"/>
      <c r="H3560" s="24"/>
      <c r="I3560" s="26" t="s">
        <v>854</v>
      </c>
      <c r="J3560" s="26" t="s">
        <v>854</v>
      </c>
      <c r="K3560" s="34" t="s">
        <v>1306</v>
      </c>
    </row>
    <row r="3561" spans="1:11" ht="15.75" thickBot="1" x14ac:dyDescent="0.3">
      <c r="A3561" s="32" t="s">
        <v>851</v>
      </c>
      <c r="B3561" s="24" t="s">
        <v>325</v>
      </c>
      <c r="C3561" s="26" t="s">
        <v>1304</v>
      </c>
      <c r="D3561" s="26">
        <v>1</v>
      </c>
      <c r="E3561" s="17" t="s">
        <v>4065</v>
      </c>
      <c r="F3561" s="24">
        <v>413</v>
      </c>
      <c r="G3561" s="24"/>
      <c r="H3561" s="24"/>
      <c r="I3561" s="26" t="s">
        <v>854</v>
      </c>
      <c r="J3561" s="26" t="s">
        <v>854</v>
      </c>
      <c r="K3561" s="34" t="s">
        <v>1308</v>
      </c>
    </row>
    <row r="3562" spans="1:11" ht="15.75" thickBot="1" x14ac:dyDescent="0.3">
      <c r="A3562" s="32" t="s">
        <v>851</v>
      </c>
      <c r="B3562" s="24" t="s">
        <v>325</v>
      </c>
      <c r="C3562" s="26" t="s">
        <v>1304</v>
      </c>
      <c r="D3562" s="26">
        <v>1</v>
      </c>
      <c r="E3562" s="17" t="s">
        <v>1839</v>
      </c>
      <c r="F3562" s="24">
        <v>414</v>
      </c>
      <c r="G3562" s="24"/>
      <c r="H3562" s="24"/>
      <c r="I3562" s="26" t="s">
        <v>854</v>
      </c>
      <c r="J3562" s="26" t="s">
        <v>854</v>
      </c>
      <c r="K3562" s="34" t="s">
        <v>1310</v>
      </c>
    </row>
    <row r="3563" spans="1:11" ht="15.75" thickBot="1" x14ac:dyDescent="0.3">
      <c r="A3563" s="32" t="s">
        <v>851</v>
      </c>
      <c r="B3563" s="24" t="s">
        <v>325</v>
      </c>
      <c r="C3563" s="26" t="s">
        <v>1304</v>
      </c>
      <c r="D3563" s="26">
        <v>1</v>
      </c>
      <c r="E3563" s="17" t="s">
        <v>1494</v>
      </c>
      <c r="F3563" s="24">
        <v>5558</v>
      </c>
      <c r="G3563" s="24"/>
      <c r="H3563" s="24"/>
      <c r="I3563" s="26" t="s">
        <v>854</v>
      </c>
      <c r="J3563" s="26" t="s">
        <v>854</v>
      </c>
      <c r="K3563" s="34" t="s">
        <v>1308</v>
      </c>
    </row>
    <row r="3564" spans="1:11" ht="15.75" thickBot="1" x14ac:dyDescent="0.3">
      <c r="A3564" s="32" t="s">
        <v>851</v>
      </c>
      <c r="B3564" s="24" t="s">
        <v>325</v>
      </c>
      <c r="C3564" s="26" t="s">
        <v>1304</v>
      </c>
      <c r="D3564" s="26">
        <v>2</v>
      </c>
      <c r="E3564" s="17" t="s">
        <v>4066</v>
      </c>
      <c r="F3564" s="24">
        <v>315</v>
      </c>
      <c r="G3564" s="24"/>
      <c r="H3564" s="24"/>
      <c r="I3564" s="26" t="s">
        <v>854</v>
      </c>
      <c r="J3564" s="26" t="s">
        <v>854</v>
      </c>
      <c r="K3564" s="34" t="s">
        <v>1317</v>
      </c>
    </row>
    <row r="3565" spans="1:11" ht="15.75" thickBot="1" x14ac:dyDescent="0.3">
      <c r="A3565" s="32" t="s">
        <v>851</v>
      </c>
      <c r="B3565" s="24" t="s">
        <v>325</v>
      </c>
      <c r="C3565" s="26" t="s">
        <v>1304</v>
      </c>
      <c r="D3565" s="26">
        <v>2</v>
      </c>
      <c r="E3565" s="17" t="s">
        <v>4066</v>
      </c>
      <c r="F3565" s="24">
        <v>4254</v>
      </c>
      <c r="G3565" s="24"/>
      <c r="H3565" s="24"/>
      <c r="I3565" s="26" t="s">
        <v>854</v>
      </c>
      <c r="J3565" s="26" t="s">
        <v>854</v>
      </c>
      <c r="K3565" s="34" t="s">
        <v>1317</v>
      </c>
    </row>
    <row r="3566" spans="1:11" ht="15.75" thickBot="1" x14ac:dyDescent="0.3">
      <c r="A3566" s="32" t="s">
        <v>851</v>
      </c>
      <c r="B3566" s="24" t="s">
        <v>325</v>
      </c>
      <c r="C3566" s="26" t="s">
        <v>1304</v>
      </c>
      <c r="D3566" s="26">
        <v>2</v>
      </c>
      <c r="E3566" s="17" t="s">
        <v>2704</v>
      </c>
      <c r="F3566" s="24">
        <v>344</v>
      </c>
      <c r="G3566" s="24"/>
      <c r="H3566" s="24"/>
      <c r="I3566" s="26" t="s">
        <v>854</v>
      </c>
      <c r="J3566" s="26" t="s">
        <v>854</v>
      </c>
      <c r="K3566" s="34" t="s">
        <v>1310</v>
      </c>
    </row>
    <row r="3567" spans="1:11" ht="15.75" thickBot="1" x14ac:dyDescent="0.3">
      <c r="A3567" s="32" t="s">
        <v>851</v>
      </c>
      <c r="B3567" s="24" t="s">
        <v>325</v>
      </c>
      <c r="C3567" s="26" t="s">
        <v>1304</v>
      </c>
      <c r="D3567" s="26">
        <v>2</v>
      </c>
      <c r="E3567" s="17" t="s">
        <v>2780</v>
      </c>
      <c r="F3567" s="24">
        <v>347</v>
      </c>
      <c r="G3567" s="24"/>
      <c r="H3567" s="24"/>
      <c r="I3567" s="26" t="s">
        <v>854</v>
      </c>
      <c r="J3567" s="26" t="s">
        <v>854</v>
      </c>
      <c r="K3567" s="34" t="s">
        <v>1310</v>
      </c>
    </row>
    <row r="3568" spans="1:11" ht="15.75" thickBot="1" x14ac:dyDescent="0.3">
      <c r="A3568" s="32" t="s">
        <v>851</v>
      </c>
      <c r="B3568" s="24" t="s">
        <v>325</v>
      </c>
      <c r="C3568" s="26" t="s">
        <v>1304</v>
      </c>
      <c r="D3568" s="26">
        <v>2</v>
      </c>
      <c r="E3568" s="17" t="s">
        <v>4067</v>
      </c>
      <c r="F3568" s="24">
        <v>394</v>
      </c>
      <c r="G3568" s="24"/>
      <c r="H3568" s="24"/>
      <c r="I3568" s="26" t="s">
        <v>854</v>
      </c>
      <c r="J3568" s="26" t="s">
        <v>854</v>
      </c>
      <c r="K3568" s="34" t="s">
        <v>1310</v>
      </c>
    </row>
    <row r="3569" spans="1:11" ht="15.75" thickBot="1" x14ac:dyDescent="0.3">
      <c r="A3569" s="32" t="s">
        <v>851</v>
      </c>
      <c r="B3569" s="24" t="s">
        <v>325</v>
      </c>
      <c r="C3569" s="26" t="s">
        <v>1304</v>
      </c>
      <c r="D3569" s="26">
        <v>2</v>
      </c>
      <c r="E3569" s="17" t="s">
        <v>4068</v>
      </c>
      <c r="F3569" s="24">
        <v>410</v>
      </c>
      <c r="G3569" s="24"/>
      <c r="H3569" s="24"/>
      <c r="I3569" s="26" t="s">
        <v>854</v>
      </c>
      <c r="J3569" s="26" t="s">
        <v>854</v>
      </c>
      <c r="K3569" s="34" t="s">
        <v>1310</v>
      </c>
    </row>
    <row r="3570" spans="1:11" ht="15.75" thickBot="1" x14ac:dyDescent="0.3">
      <c r="A3570" s="32" t="s">
        <v>851</v>
      </c>
      <c r="B3570" s="24" t="s">
        <v>325</v>
      </c>
      <c r="C3570" s="26" t="s">
        <v>1304</v>
      </c>
      <c r="D3570" s="26">
        <v>2</v>
      </c>
      <c r="E3570" s="17" t="s">
        <v>4069</v>
      </c>
      <c r="F3570" s="24">
        <v>5516</v>
      </c>
      <c r="G3570" s="24"/>
      <c r="H3570" s="24"/>
      <c r="I3570" s="26" t="s">
        <v>854</v>
      </c>
      <c r="J3570" s="26" t="s">
        <v>854</v>
      </c>
      <c r="K3570" s="34" t="s">
        <v>1317</v>
      </c>
    </row>
    <row r="3571" spans="1:11" ht="15.75" thickBot="1" x14ac:dyDescent="0.3">
      <c r="A3571" s="32" t="s">
        <v>851</v>
      </c>
      <c r="B3571" s="24" t="s">
        <v>325</v>
      </c>
      <c r="C3571" s="26" t="s">
        <v>1304</v>
      </c>
      <c r="D3571" s="26">
        <v>3</v>
      </c>
      <c r="E3571" s="17" t="s">
        <v>4070</v>
      </c>
      <c r="F3571" s="24">
        <v>369</v>
      </c>
      <c r="G3571" s="24"/>
      <c r="H3571" s="24"/>
      <c r="I3571" s="26" t="s">
        <v>854</v>
      </c>
      <c r="J3571" s="26" t="s">
        <v>854</v>
      </c>
      <c r="K3571" s="34" t="s">
        <v>1319</v>
      </c>
    </row>
    <row r="3572" spans="1:11" ht="15.75" thickBot="1" x14ac:dyDescent="0.3">
      <c r="A3572" s="32" t="s">
        <v>851</v>
      </c>
      <c r="B3572" s="24" t="s">
        <v>325</v>
      </c>
      <c r="C3572" s="26" t="s">
        <v>1304</v>
      </c>
      <c r="D3572" s="26">
        <v>3</v>
      </c>
      <c r="E3572" s="17" t="s">
        <v>4071</v>
      </c>
      <c r="F3572" s="24">
        <v>447</v>
      </c>
      <c r="G3572" s="24"/>
      <c r="H3572" s="24"/>
      <c r="I3572" s="26" t="s">
        <v>854</v>
      </c>
      <c r="J3572" s="26" t="s">
        <v>854</v>
      </c>
      <c r="K3572" s="34" t="s">
        <v>1319</v>
      </c>
    </row>
    <row r="3573" spans="1:11" ht="15.75" thickBot="1" x14ac:dyDescent="0.3">
      <c r="A3573" s="32" t="s">
        <v>851</v>
      </c>
      <c r="B3573" s="24" t="s">
        <v>325</v>
      </c>
      <c r="C3573" s="26" t="s">
        <v>1304</v>
      </c>
      <c r="D3573" s="26">
        <v>3</v>
      </c>
      <c r="E3573" s="17" t="s">
        <v>4072</v>
      </c>
      <c r="F3573" s="24">
        <v>426</v>
      </c>
      <c r="G3573" s="24"/>
      <c r="H3573" s="24"/>
      <c r="I3573" s="26" t="s">
        <v>854</v>
      </c>
      <c r="J3573" s="26" t="s">
        <v>854</v>
      </c>
      <c r="K3573" s="34" t="s">
        <v>1321</v>
      </c>
    </row>
    <row r="3574" spans="1:11" ht="15.75" thickBot="1" x14ac:dyDescent="0.3">
      <c r="A3574" s="32" t="s">
        <v>851</v>
      </c>
      <c r="B3574" s="24" t="s">
        <v>325</v>
      </c>
      <c r="C3574" s="26" t="s">
        <v>1304</v>
      </c>
      <c r="D3574" s="26">
        <v>3</v>
      </c>
      <c r="E3574" s="17" t="s">
        <v>1413</v>
      </c>
      <c r="F3574" s="24">
        <v>462</v>
      </c>
      <c r="G3574" s="24"/>
      <c r="H3574" s="24"/>
      <c r="I3574" s="26" t="s">
        <v>854</v>
      </c>
      <c r="J3574" s="26" t="s">
        <v>854</v>
      </c>
      <c r="K3574" s="34" t="s">
        <v>1321</v>
      </c>
    </row>
    <row r="3575" spans="1:11" ht="15.75" thickBot="1" x14ac:dyDescent="0.3">
      <c r="A3575" s="32" t="s">
        <v>851</v>
      </c>
      <c r="B3575" s="24" t="s">
        <v>325</v>
      </c>
      <c r="C3575" s="26" t="s">
        <v>1304</v>
      </c>
      <c r="D3575" s="26">
        <v>4</v>
      </c>
      <c r="E3575" s="17" t="s">
        <v>4073</v>
      </c>
      <c r="F3575" s="24">
        <v>4301</v>
      </c>
      <c r="G3575" s="24"/>
      <c r="H3575" s="24"/>
      <c r="I3575" s="26" t="s">
        <v>854</v>
      </c>
      <c r="J3575" s="26" t="s">
        <v>1323</v>
      </c>
      <c r="K3575" s="34" t="s">
        <v>4074</v>
      </c>
    </row>
    <row r="3576" spans="1:11" ht="15.75" thickBot="1" x14ac:dyDescent="0.3">
      <c r="A3576" s="32" t="s">
        <v>851</v>
      </c>
      <c r="B3576" s="24" t="s">
        <v>325</v>
      </c>
      <c r="C3576" s="26" t="s">
        <v>1304</v>
      </c>
      <c r="D3576" s="26">
        <v>4</v>
      </c>
      <c r="E3576" s="17" t="s">
        <v>4075</v>
      </c>
      <c r="F3576" s="24">
        <v>441</v>
      </c>
      <c r="G3576" s="24"/>
      <c r="H3576" s="24"/>
      <c r="I3576" s="26" t="s">
        <v>854</v>
      </c>
      <c r="J3576" s="26" t="s">
        <v>1323</v>
      </c>
      <c r="K3576" s="34" t="s">
        <v>4074</v>
      </c>
    </row>
    <row r="3577" spans="1:11" ht="15.75" thickBot="1" x14ac:dyDescent="0.3">
      <c r="A3577" s="32" t="s">
        <v>851</v>
      </c>
      <c r="B3577" s="24" t="s">
        <v>325</v>
      </c>
      <c r="C3577" s="26" t="s">
        <v>1304</v>
      </c>
      <c r="D3577" s="26">
        <v>4</v>
      </c>
      <c r="E3577" s="17" t="s">
        <v>1848</v>
      </c>
      <c r="F3577" s="24">
        <v>457</v>
      </c>
      <c r="G3577" s="24"/>
      <c r="H3577" s="24"/>
      <c r="I3577" s="26" t="s">
        <v>854</v>
      </c>
      <c r="J3577" s="26" t="s">
        <v>1323</v>
      </c>
      <c r="K3577" s="34" t="s">
        <v>1323</v>
      </c>
    </row>
    <row r="3578" spans="1:11" ht="15.75" thickBot="1" x14ac:dyDescent="0.3">
      <c r="A3578" s="32" t="s">
        <v>851</v>
      </c>
      <c r="B3578" s="24" t="s">
        <v>325</v>
      </c>
      <c r="C3578" s="26" t="s">
        <v>1304</v>
      </c>
      <c r="D3578" s="26">
        <v>4</v>
      </c>
      <c r="E3578" s="17" t="s">
        <v>4076</v>
      </c>
      <c r="F3578" s="24">
        <v>438</v>
      </c>
      <c r="G3578" s="24"/>
      <c r="H3578" s="24"/>
      <c r="I3578" s="26" t="s">
        <v>854</v>
      </c>
      <c r="J3578" s="26" t="s">
        <v>1323</v>
      </c>
      <c r="K3578" s="34" t="s">
        <v>4077</v>
      </c>
    </row>
    <row r="3579" spans="1:11" ht="15.75" thickBot="1" x14ac:dyDescent="0.3">
      <c r="A3579" s="32" t="s">
        <v>851</v>
      </c>
      <c r="B3579" s="24" t="s">
        <v>325</v>
      </c>
      <c r="C3579" s="26" t="s">
        <v>1304</v>
      </c>
      <c r="D3579" s="26">
        <v>4</v>
      </c>
      <c r="E3579" s="17" t="s">
        <v>4076</v>
      </c>
      <c r="F3579" s="24">
        <v>4318</v>
      </c>
      <c r="G3579" s="24"/>
      <c r="H3579" s="24"/>
      <c r="I3579" s="26" t="s">
        <v>854</v>
      </c>
      <c r="J3579" s="26" t="s">
        <v>1323</v>
      </c>
      <c r="K3579" s="34" t="s">
        <v>4077</v>
      </c>
    </row>
    <row r="3580" spans="1:11" ht="15.75" thickBot="1" x14ac:dyDescent="0.3">
      <c r="A3580" s="32" t="s">
        <v>851</v>
      </c>
      <c r="B3580" s="24" t="s">
        <v>325</v>
      </c>
      <c r="C3580" s="26" t="s">
        <v>1304</v>
      </c>
      <c r="D3580" s="26">
        <v>4</v>
      </c>
      <c r="E3580" s="17" t="s">
        <v>4078</v>
      </c>
      <c r="F3580" s="24">
        <v>349</v>
      </c>
      <c r="G3580" s="24"/>
      <c r="H3580" s="24"/>
      <c r="I3580" s="26" t="s">
        <v>854</v>
      </c>
      <c r="J3580" s="26" t="s">
        <v>1323</v>
      </c>
      <c r="K3580" s="34" t="s">
        <v>4079</v>
      </c>
    </row>
    <row r="3581" spans="1:11" ht="15.75" thickBot="1" x14ac:dyDescent="0.3">
      <c r="A3581" s="32" t="s">
        <v>851</v>
      </c>
      <c r="B3581" s="24" t="s">
        <v>325</v>
      </c>
      <c r="C3581" s="26" t="s">
        <v>1304</v>
      </c>
      <c r="D3581" s="26">
        <v>4</v>
      </c>
      <c r="E3581" s="17" t="s">
        <v>2208</v>
      </c>
      <c r="F3581" s="24">
        <v>471</v>
      </c>
      <c r="G3581" s="24"/>
      <c r="H3581" s="24"/>
      <c r="I3581" s="26" t="s">
        <v>854</v>
      </c>
      <c r="J3581" s="26" t="s">
        <v>1323</v>
      </c>
      <c r="K3581" s="34" t="s">
        <v>1323</v>
      </c>
    </row>
    <row r="3582" spans="1:11" ht="15.75" thickBot="1" x14ac:dyDescent="0.3">
      <c r="A3582" s="32" t="s">
        <v>851</v>
      </c>
      <c r="B3582" s="24" t="s">
        <v>325</v>
      </c>
      <c r="C3582" s="26" t="s">
        <v>1304</v>
      </c>
      <c r="D3582" s="26">
        <v>4</v>
      </c>
      <c r="E3582" s="17" t="s">
        <v>4080</v>
      </c>
      <c r="F3582" s="24">
        <v>436</v>
      </c>
      <c r="G3582" s="24"/>
      <c r="H3582" s="24"/>
      <c r="I3582" s="26" t="s">
        <v>854</v>
      </c>
      <c r="J3582" s="26" t="s">
        <v>1323</v>
      </c>
      <c r="K3582" s="34" t="s">
        <v>4079</v>
      </c>
    </row>
    <row r="3583" spans="1:11" ht="15.75" thickBot="1" x14ac:dyDescent="0.3">
      <c r="A3583" s="32" t="s">
        <v>851</v>
      </c>
      <c r="B3583" s="24" t="s">
        <v>325</v>
      </c>
      <c r="C3583" s="26" t="s">
        <v>1304</v>
      </c>
      <c r="D3583" s="26">
        <v>4</v>
      </c>
      <c r="E3583" s="17" t="s">
        <v>4081</v>
      </c>
      <c r="F3583" s="24">
        <v>4249</v>
      </c>
      <c r="G3583" s="24"/>
      <c r="H3583" s="24"/>
      <c r="I3583" s="26" t="s">
        <v>854</v>
      </c>
      <c r="J3583" s="26" t="s">
        <v>1323</v>
      </c>
      <c r="K3583" s="34" t="s">
        <v>1323</v>
      </c>
    </row>
    <row r="3584" spans="1:11" ht="15.75" thickBot="1" x14ac:dyDescent="0.3">
      <c r="A3584" s="32" t="s">
        <v>851</v>
      </c>
      <c r="B3584" s="24" t="s">
        <v>325</v>
      </c>
      <c r="C3584" s="26" t="s">
        <v>1304</v>
      </c>
      <c r="D3584" s="26">
        <v>4</v>
      </c>
      <c r="E3584" s="17" t="s">
        <v>1536</v>
      </c>
      <c r="F3584" s="24">
        <v>335</v>
      </c>
      <c r="G3584" s="24"/>
      <c r="H3584" s="24"/>
      <c r="I3584" s="26" t="s">
        <v>854</v>
      </c>
      <c r="J3584" s="26" t="s">
        <v>1323</v>
      </c>
      <c r="K3584" s="34" t="s">
        <v>1323</v>
      </c>
    </row>
    <row r="3585" spans="1:11" ht="15.75" thickBot="1" x14ac:dyDescent="0.3">
      <c r="A3585" s="32" t="s">
        <v>851</v>
      </c>
      <c r="B3585" s="24" t="s">
        <v>325</v>
      </c>
      <c r="C3585" s="26" t="s">
        <v>1304</v>
      </c>
      <c r="D3585" s="26">
        <v>4</v>
      </c>
      <c r="E3585" s="17" t="s">
        <v>4082</v>
      </c>
      <c r="F3585" s="24">
        <v>459</v>
      </c>
      <c r="G3585" s="24"/>
      <c r="H3585" s="24"/>
      <c r="I3585" s="26" t="s">
        <v>854</v>
      </c>
      <c r="J3585" s="26" t="s">
        <v>1323</v>
      </c>
      <c r="K3585" s="34" t="s">
        <v>1323</v>
      </c>
    </row>
    <row r="3586" spans="1:11" ht="15.75" thickBot="1" x14ac:dyDescent="0.3">
      <c r="A3586" s="32" t="s">
        <v>851</v>
      </c>
      <c r="B3586" s="24" t="s">
        <v>325</v>
      </c>
      <c r="C3586" s="26" t="s">
        <v>1304</v>
      </c>
      <c r="D3586" s="26">
        <v>4</v>
      </c>
      <c r="E3586" s="17" t="s">
        <v>4083</v>
      </c>
      <c r="F3586" s="24">
        <v>415</v>
      </c>
      <c r="G3586" s="24"/>
      <c r="H3586" s="24"/>
      <c r="I3586" s="26" t="s">
        <v>854</v>
      </c>
      <c r="J3586" s="26" t="s">
        <v>1323</v>
      </c>
      <c r="K3586" s="34" t="s">
        <v>4074</v>
      </c>
    </row>
    <row r="3587" spans="1:11" ht="15.75" thickBot="1" x14ac:dyDescent="0.3">
      <c r="A3587" s="32" t="s">
        <v>851</v>
      </c>
      <c r="B3587" s="24" t="s">
        <v>325</v>
      </c>
      <c r="C3587" s="26" t="s">
        <v>1304</v>
      </c>
      <c r="D3587" s="26">
        <v>4</v>
      </c>
      <c r="E3587" s="17" t="s">
        <v>4083</v>
      </c>
      <c r="F3587" s="24">
        <v>4300</v>
      </c>
      <c r="G3587" s="24"/>
      <c r="H3587" s="24"/>
      <c r="I3587" s="26" t="s">
        <v>854</v>
      </c>
      <c r="J3587" s="26" t="s">
        <v>1323</v>
      </c>
      <c r="K3587" s="34" t="s">
        <v>4074</v>
      </c>
    </row>
    <row r="3588" spans="1:11" ht="15.75" thickBot="1" x14ac:dyDescent="0.3">
      <c r="A3588" s="32" t="s">
        <v>851</v>
      </c>
      <c r="B3588" s="24" t="s">
        <v>325</v>
      </c>
      <c r="C3588" s="26" t="s">
        <v>1304</v>
      </c>
      <c r="D3588" s="26">
        <v>5</v>
      </c>
      <c r="E3588" s="17" t="s">
        <v>4084</v>
      </c>
      <c r="F3588" s="24">
        <v>388</v>
      </c>
      <c r="G3588" s="24"/>
      <c r="H3588" s="24"/>
      <c r="I3588" s="26" t="s">
        <v>854</v>
      </c>
      <c r="J3588" s="26" t="s">
        <v>854</v>
      </c>
      <c r="K3588" s="34" t="s">
        <v>1325</v>
      </c>
    </row>
    <row r="3589" spans="1:11" ht="15.75" thickBot="1" x14ac:dyDescent="0.3">
      <c r="A3589" s="32" t="s">
        <v>851</v>
      </c>
      <c r="B3589" s="24" t="s">
        <v>325</v>
      </c>
      <c r="C3589" s="26" t="s">
        <v>1304</v>
      </c>
      <c r="D3589" s="26">
        <v>5</v>
      </c>
      <c r="E3589" s="17" t="s">
        <v>4085</v>
      </c>
      <c r="F3589" s="24">
        <v>463</v>
      </c>
      <c r="G3589" s="24"/>
      <c r="H3589" s="24"/>
      <c r="I3589" s="26" t="s">
        <v>854</v>
      </c>
      <c r="J3589" s="26" t="s">
        <v>854</v>
      </c>
      <c r="K3589" s="34" t="s">
        <v>1325</v>
      </c>
    </row>
    <row r="3590" spans="1:11" ht="15.75" thickBot="1" x14ac:dyDescent="0.3">
      <c r="A3590" s="32" t="s">
        <v>851</v>
      </c>
      <c r="B3590" s="24" t="s">
        <v>325</v>
      </c>
      <c r="C3590" s="26" t="s">
        <v>1304</v>
      </c>
      <c r="D3590" s="26">
        <v>5</v>
      </c>
      <c r="E3590" s="17" t="s">
        <v>4086</v>
      </c>
      <c r="F3590" s="24">
        <v>469</v>
      </c>
      <c r="G3590" s="24"/>
      <c r="H3590" s="24"/>
      <c r="I3590" s="26" t="s">
        <v>854</v>
      </c>
      <c r="J3590" s="26" t="s">
        <v>854</v>
      </c>
      <c r="K3590" s="34" t="s">
        <v>1325</v>
      </c>
    </row>
    <row r="3591" spans="1:11" ht="15.75" thickBot="1" x14ac:dyDescent="0.3">
      <c r="A3591" s="32" t="s">
        <v>851</v>
      </c>
      <c r="B3591" s="24" t="s">
        <v>325</v>
      </c>
      <c r="C3591" s="26" t="s">
        <v>1304</v>
      </c>
      <c r="D3591" s="26">
        <v>5</v>
      </c>
      <c r="E3591" s="17" t="s">
        <v>4086</v>
      </c>
      <c r="F3591" s="24">
        <v>5226</v>
      </c>
      <c r="G3591" s="24"/>
      <c r="H3591" s="24"/>
      <c r="I3591" s="26" t="s">
        <v>854</v>
      </c>
      <c r="J3591" s="26" t="s">
        <v>854</v>
      </c>
      <c r="K3591" s="34" t="s">
        <v>1325</v>
      </c>
    </row>
    <row r="3592" spans="1:11" ht="15.75" thickBot="1" x14ac:dyDescent="0.3">
      <c r="A3592" s="32" t="s">
        <v>851</v>
      </c>
      <c r="B3592" s="24" t="s">
        <v>325</v>
      </c>
      <c r="C3592" s="26" t="s">
        <v>1304</v>
      </c>
      <c r="D3592" s="26">
        <v>5</v>
      </c>
      <c r="E3592" s="17" t="s">
        <v>4087</v>
      </c>
      <c r="F3592" s="24">
        <v>454</v>
      </c>
      <c r="G3592" s="24"/>
      <c r="H3592" s="24"/>
      <c r="I3592" s="26" t="s">
        <v>854</v>
      </c>
      <c r="J3592" s="26" t="s">
        <v>854</v>
      </c>
      <c r="K3592" s="34" t="s">
        <v>1325</v>
      </c>
    </row>
    <row r="3593" spans="1:11" ht="15.75" thickBot="1" x14ac:dyDescent="0.3">
      <c r="A3593" s="32" t="s">
        <v>851</v>
      </c>
      <c r="B3593" s="24" t="s">
        <v>325</v>
      </c>
      <c r="C3593" s="26" t="s">
        <v>1304</v>
      </c>
      <c r="D3593" s="26">
        <v>5</v>
      </c>
      <c r="E3593" s="17" t="s">
        <v>4088</v>
      </c>
      <c r="F3593" s="24">
        <v>4250</v>
      </c>
      <c r="G3593" s="24"/>
      <c r="H3593" s="24"/>
      <c r="I3593" s="26" t="s">
        <v>854</v>
      </c>
      <c r="J3593" s="26" t="s">
        <v>854</v>
      </c>
      <c r="K3593" s="34" t="s">
        <v>1325</v>
      </c>
    </row>
    <row r="3594" spans="1:11" ht="15.75" thickBot="1" x14ac:dyDescent="0.3">
      <c r="A3594" s="32" t="s">
        <v>851</v>
      </c>
      <c r="B3594" s="24" t="s">
        <v>325</v>
      </c>
      <c r="C3594" s="26" t="s">
        <v>1304</v>
      </c>
      <c r="D3594" s="26">
        <v>5</v>
      </c>
      <c r="E3594" s="17" t="s">
        <v>4089</v>
      </c>
      <c r="F3594" s="24">
        <v>379</v>
      </c>
      <c r="G3594" s="24"/>
      <c r="H3594" s="24"/>
      <c r="I3594" s="26" t="s">
        <v>854</v>
      </c>
      <c r="J3594" s="26" t="s">
        <v>854</v>
      </c>
      <c r="K3594" s="34" t="s">
        <v>1325</v>
      </c>
    </row>
    <row r="3595" spans="1:11" ht="15.75" thickBot="1" x14ac:dyDescent="0.3">
      <c r="A3595" s="32" t="s">
        <v>851</v>
      </c>
      <c r="B3595" s="24" t="s">
        <v>325</v>
      </c>
      <c r="C3595" s="26" t="s">
        <v>1304</v>
      </c>
      <c r="D3595" s="26">
        <v>5</v>
      </c>
      <c r="E3595" s="17" t="s">
        <v>4090</v>
      </c>
      <c r="F3595" s="24">
        <v>329</v>
      </c>
      <c r="G3595" s="24"/>
      <c r="H3595" s="24"/>
      <c r="I3595" s="26" t="s">
        <v>854</v>
      </c>
      <c r="J3595" s="26" t="s">
        <v>854</v>
      </c>
      <c r="K3595" s="34" t="s">
        <v>1325</v>
      </c>
    </row>
    <row r="3596" spans="1:11" ht="15.75" thickBot="1" x14ac:dyDescent="0.3">
      <c r="A3596" s="32" t="s">
        <v>851</v>
      </c>
      <c r="B3596" s="24" t="s">
        <v>325</v>
      </c>
      <c r="C3596" s="26" t="s">
        <v>1304</v>
      </c>
      <c r="D3596" s="26">
        <v>5</v>
      </c>
      <c r="E3596" s="17" t="s">
        <v>4090</v>
      </c>
      <c r="F3596" s="24">
        <v>4306</v>
      </c>
      <c r="G3596" s="24"/>
      <c r="H3596" s="24"/>
      <c r="I3596" s="26" t="s">
        <v>854</v>
      </c>
      <c r="J3596" s="26" t="s">
        <v>854</v>
      </c>
      <c r="K3596" s="34" t="s">
        <v>1325</v>
      </c>
    </row>
    <row r="3597" spans="1:11" ht="15.75" thickBot="1" x14ac:dyDescent="0.3">
      <c r="A3597" s="32" t="s">
        <v>851</v>
      </c>
      <c r="B3597" s="24" t="s">
        <v>325</v>
      </c>
      <c r="C3597" s="26" t="s">
        <v>1304</v>
      </c>
      <c r="D3597" s="26">
        <v>5</v>
      </c>
      <c r="E3597" s="17" t="s">
        <v>3771</v>
      </c>
      <c r="F3597" s="24">
        <v>363</v>
      </c>
      <c r="G3597" s="24"/>
      <c r="H3597" s="24"/>
      <c r="I3597" s="26" t="s">
        <v>854</v>
      </c>
      <c r="J3597" s="26" t="s">
        <v>854</v>
      </c>
      <c r="K3597" s="34" t="s">
        <v>1325</v>
      </c>
    </row>
    <row r="3598" spans="1:11" ht="15.75" thickBot="1" x14ac:dyDescent="0.3">
      <c r="A3598" s="32" t="s">
        <v>851</v>
      </c>
      <c r="B3598" s="24" t="s">
        <v>325</v>
      </c>
      <c r="C3598" s="26" t="s">
        <v>1304</v>
      </c>
      <c r="D3598" s="26">
        <v>5</v>
      </c>
      <c r="E3598" s="17" t="s">
        <v>4091</v>
      </c>
      <c r="F3598" s="24">
        <v>4283</v>
      </c>
      <c r="G3598" s="24"/>
      <c r="H3598" s="24"/>
      <c r="I3598" s="26" t="s">
        <v>854</v>
      </c>
      <c r="J3598" s="26" t="s">
        <v>854</v>
      </c>
      <c r="K3598" s="34" t="s">
        <v>1325</v>
      </c>
    </row>
    <row r="3599" spans="1:11" ht="15.75" thickBot="1" x14ac:dyDescent="0.3">
      <c r="A3599" s="32" t="s">
        <v>851</v>
      </c>
      <c r="B3599" s="24" t="s">
        <v>325</v>
      </c>
      <c r="C3599" s="26" t="s">
        <v>1304</v>
      </c>
      <c r="D3599" s="26">
        <v>6</v>
      </c>
      <c r="E3599" s="17" t="s">
        <v>4092</v>
      </c>
      <c r="F3599" s="24">
        <v>358</v>
      </c>
      <c r="G3599" s="24"/>
      <c r="H3599" s="24"/>
      <c r="I3599" s="26" t="s">
        <v>854</v>
      </c>
      <c r="J3599" s="26" t="s">
        <v>1330</v>
      </c>
      <c r="K3599" s="34" t="s">
        <v>1330</v>
      </c>
    </row>
    <row r="3600" spans="1:11" ht="15.75" thickBot="1" x14ac:dyDescent="0.3">
      <c r="A3600" s="32" t="s">
        <v>851</v>
      </c>
      <c r="B3600" s="24" t="s">
        <v>325</v>
      </c>
      <c r="C3600" s="26" t="s">
        <v>1304</v>
      </c>
      <c r="D3600" s="26">
        <v>6</v>
      </c>
      <c r="E3600" s="17" t="s">
        <v>4092</v>
      </c>
      <c r="F3600" s="24">
        <v>4269</v>
      </c>
      <c r="G3600" s="24"/>
      <c r="H3600" s="24"/>
      <c r="I3600" s="26" t="s">
        <v>854</v>
      </c>
      <c r="J3600" s="26" t="s">
        <v>1330</v>
      </c>
      <c r="K3600" s="34" t="s">
        <v>1330</v>
      </c>
    </row>
    <row r="3601" spans="1:11" ht="15.75" thickBot="1" x14ac:dyDescent="0.3">
      <c r="A3601" s="32" t="s">
        <v>851</v>
      </c>
      <c r="B3601" s="24" t="s">
        <v>325</v>
      </c>
      <c r="C3601" s="26" t="s">
        <v>1304</v>
      </c>
      <c r="D3601" s="26">
        <v>6</v>
      </c>
      <c r="E3601" s="17" t="s">
        <v>4093</v>
      </c>
      <c r="F3601" s="24">
        <v>393</v>
      </c>
      <c r="G3601" s="24"/>
      <c r="H3601" s="24"/>
      <c r="I3601" s="26" t="s">
        <v>854</v>
      </c>
      <c r="J3601" s="26" t="s">
        <v>1330</v>
      </c>
      <c r="K3601" s="34" t="s">
        <v>1334</v>
      </c>
    </row>
    <row r="3602" spans="1:11" ht="15.75" thickBot="1" x14ac:dyDescent="0.3">
      <c r="A3602" s="32" t="s">
        <v>851</v>
      </c>
      <c r="B3602" s="24" t="s">
        <v>325</v>
      </c>
      <c r="C3602" s="26" t="s">
        <v>1304</v>
      </c>
      <c r="D3602" s="26">
        <v>6</v>
      </c>
      <c r="E3602" s="17" t="s">
        <v>3443</v>
      </c>
      <c r="F3602" s="24">
        <v>311</v>
      </c>
      <c r="G3602" s="24"/>
      <c r="H3602" s="24"/>
      <c r="I3602" s="26" t="s">
        <v>854</v>
      </c>
      <c r="J3602" s="26" t="s">
        <v>1330</v>
      </c>
      <c r="K3602" s="34" t="s">
        <v>1331</v>
      </c>
    </row>
    <row r="3603" spans="1:11" ht="15.75" thickBot="1" x14ac:dyDescent="0.3">
      <c r="A3603" s="32" t="s">
        <v>851</v>
      </c>
      <c r="B3603" s="24" t="s">
        <v>325</v>
      </c>
      <c r="C3603" s="26" t="s">
        <v>1304</v>
      </c>
      <c r="D3603" s="26">
        <v>6</v>
      </c>
      <c r="E3603" s="17" t="s">
        <v>3443</v>
      </c>
      <c r="F3603" s="24">
        <v>4350</v>
      </c>
      <c r="G3603" s="24"/>
      <c r="H3603" s="24"/>
      <c r="I3603" s="26" t="s">
        <v>854</v>
      </c>
      <c r="J3603" s="26" t="s">
        <v>1330</v>
      </c>
      <c r="K3603" s="34" t="s">
        <v>1331</v>
      </c>
    </row>
    <row r="3604" spans="1:11" ht="15.75" thickBot="1" x14ac:dyDescent="0.3">
      <c r="A3604" s="32" t="s">
        <v>851</v>
      </c>
      <c r="B3604" s="24" t="s">
        <v>325</v>
      </c>
      <c r="C3604" s="26" t="s">
        <v>1304</v>
      </c>
      <c r="D3604" s="26">
        <v>6</v>
      </c>
      <c r="E3604" s="17" t="s">
        <v>4094</v>
      </c>
      <c r="F3604" s="24">
        <v>356</v>
      </c>
      <c r="G3604" s="24"/>
      <c r="H3604" s="24"/>
      <c r="I3604" s="26" t="s">
        <v>854</v>
      </c>
      <c r="J3604" s="26" t="s">
        <v>1330</v>
      </c>
      <c r="K3604" s="34" t="s">
        <v>4095</v>
      </c>
    </row>
    <row r="3605" spans="1:11" ht="15.75" thickBot="1" x14ac:dyDescent="0.3">
      <c r="A3605" s="32" t="s">
        <v>851</v>
      </c>
      <c r="B3605" s="24" t="s">
        <v>325</v>
      </c>
      <c r="C3605" s="26" t="s">
        <v>1304</v>
      </c>
      <c r="D3605" s="26">
        <v>6</v>
      </c>
      <c r="E3605" s="17" t="s">
        <v>2691</v>
      </c>
      <c r="F3605" s="24">
        <v>4284</v>
      </c>
      <c r="G3605" s="24"/>
      <c r="H3605" s="24"/>
      <c r="I3605" s="26" t="s">
        <v>854</v>
      </c>
      <c r="J3605" s="26" t="s">
        <v>1330</v>
      </c>
      <c r="K3605" s="34" t="s">
        <v>1331</v>
      </c>
    </row>
    <row r="3606" spans="1:11" ht="15.75" thickBot="1" x14ac:dyDescent="0.3">
      <c r="A3606" s="32" t="s">
        <v>851</v>
      </c>
      <c r="B3606" s="24" t="s">
        <v>325</v>
      </c>
      <c r="C3606" s="26" t="s">
        <v>1304</v>
      </c>
      <c r="D3606" s="26">
        <v>6</v>
      </c>
      <c r="E3606" s="17" t="s">
        <v>2068</v>
      </c>
      <c r="F3606" s="24">
        <v>330</v>
      </c>
      <c r="G3606" s="24"/>
      <c r="H3606" s="24"/>
      <c r="I3606" s="26" t="s">
        <v>854</v>
      </c>
      <c r="J3606" s="26" t="s">
        <v>1330</v>
      </c>
      <c r="K3606" s="34" t="s">
        <v>1331</v>
      </c>
    </row>
    <row r="3607" spans="1:11" ht="15.75" thickBot="1" x14ac:dyDescent="0.3">
      <c r="A3607" s="32" t="s">
        <v>851</v>
      </c>
      <c r="B3607" s="24" t="s">
        <v>325</v>
      </c>
      <c r="C3607" s="26" t="s">
        <v>1304</v>
      </c>
      <c r="D3607" s="26">
        <v>6</v>
      </c>
      <c r="E3607" s="17" t="s">
        <v>3357</v>
      </c>
      <c r="F3607" s="24">
        <v>340</v>
      </c>
      <c r="G3607" s="24"/>
      <c r="H3607" s="24"/>
      <c r="I3607" s="26" t="s">
        <v>854</v>
      </c>
      <c r="J3607" s="26" t="s">
        <v>1330</v>
      </c>
      <c r="K3607" s="34" t="s">
        <v>1218</v>
      </c>
    </row>
    <row r="3608" spans="1:11" ht="15.75" thickBot="1" x14ac:dyDescent="0.3">
      <c r="A3608" s="32" t="s">
        <v>851</v>
      </c>
      <c r="B3608" s="24" t="s">
        <v>325</v>
      </c>
      <c r="C3608" s="26" t="s">
        <v>1304</v>
      </c>
      <c r="D3608" s="26">
        <v>6</v>
      </c>
      <c r="E3608" s="17" t="s">
        <v>4096</v>
      </c>
      <c r="F3608" s="24">
        <v>431</v>
      </c>
      <c r="G3608" s="24"/>
      <c r="H3608" s="24"/>
      <c r="I3608" s="26" t="s">
        <v>854</v>
      </c>
      <c r="J3608" s="26" t="s">
        <v>1330</v>
      </c>
      <c r="K3608" s="34" t="s">
        <v>1334</v>
      </c>
    </row>
    <row r="3609" spans="1:11" ht="15.75" thickBot="1" x14ac:dyDescent="0.3">
      <c r="A3609" s="32" t="s">
        <v>851</v>
      </c>
      <c r="B3609" s="24" t="s">
        <v>325</v>
      </c>
      <c r="C3609" s="26" t="s">
        <v>1304</v>
      </c>
      <c r="D3609" s="26">
        <v>6</v>
      </c>
      <c r="E3609" s="17" t="s">
        <v>4097</v>
      </c>
      <c r="F3609" s="24">
        <v>5342</v>
      </c>
      <c r="G3609" s="24"/>
      <c r="H3609" s="24"/>
      <c r="I3609" s="26" t="s">
        <v>854</v>
      </c>
      <c r="J3609" s="26" t="s">
        <v>1330</v>
      </c>
      <c r="K3609" s="34" t="s">
        <v>1334</v>
      </c>
    </row>
    <row r="3610" spans="1:11" ht="15.75" thickBot="1" x14ac:dyDescent="0.3">
      <c r="A3610" s="32" t="s">
        <v>851</v>
      </c>
      <c r="B3610" s="24" t="s">
        <v>325</v>
      </c>
      <c r="C3610" s="26" t="s">
        <v>1304</v>
      </c>
      <c r="D3610" s="26">
        <v>6</v>
      </c>
      <c r="E3610" s="17" t="s">
        <v>2490</v>
      </c>
      <c r="F3610" s="24">
        <v>472</v>
      </c>
      <c r="G3610" s="24"/>
      <c r="H3610" s="24"/>
      <c r="I3610" s="26" t="s">
        <v>854</v>
      </c>
      <c r="J3610" s="26" t="s">
        <v>1330</v>
      </c>
      <c r="K3610" s="34" t="s">
        <v>4095</v>
      </c>
    </row>
    <row r="3611" spans="1:11" ht="15.75" thickBot="1" x14ac:dyDescent="0.3">
      <c r="A3611" s="32" t="s">
        <v>851</v>
      </c>
      <c r="B3611" s="24" t="s">
        <v>325</v>
      </c>
      <c r="C3611" s="26" t="s">
        <v>1304</v>
      </c>
      <c r="D3611" s="26">
        <v>6</v>
      </c>
      <c r="E3611" s="17" t="s">
        <v>4098</v>
      </c>
      <c r="F3611" s="24">
        <v>428</v>
      </c>
      <c r="G3611" s="24"/>
      <c r="H3611" s="24"/>
      <c r="I3611" s="26" t="s">
        <v>854</v>
      </c>
      <c r="J3611" s="26" t="s">
        <v>1330</v>
      </c>
      <c r="K3611" s="34" t="s">
        <v>4095</v>
      </c>
    </row>
    <row r="3612" spans="1:11" ht="15.75" thickBot="1" x14ac:dyDescent="0.3">
      <c r="A3612" s="32" t="s">
        <v>851</v>
      </c>
      <c r="B3612" s="24" t="s">
        <v>325</v>
      </c>
      <c r="C3612" s="26" t="s">
        <v>1304</v>
      </c>
      <c r="D3612" s="26">
        <v>6</v>
      </c>
      <c r="E3612" s="17" t="s">
        <v>4098</v>
      </c>
      <c r="F3612" s="24">
        <v>4319</v>
      </c>
      <c r="G3612" s="24"/>
      <c r="H3612" s="24"/>
      <c r="I3612" s="26" t="s">
        <v>854</v>
      </c>
      <c r="J3612" s="26" t="s">
        <v>1330</v>
      </c>
      <c r="K3612" s="34" t="s">
        <v>4095</v>
      </c>
    </row>
    <row r="3613" spans="1:11" ht="15.75" thickBot="1" x14ac:dyDescent="0.3">
      <c r="A3613" s="32" t="s">
        <v>851</v>
      </c>
      <c r="B3613" s="24" t="s">
        <v>325</v>
      </c>
      <c r="C3613" s="26" t="s">
        <v>1304</v>
      </c>
      <c r="D3613" s="26">
        <v>6</v>
      </c>
      <c r="E3613" s="17" t="s">
        <v>4099</v>
      </c>
      <c r="F3613" s="24">
        <v>353</v>
      </c>
      <c r="G3613" s="24"/>
      <c r="H3613" s="24"/>
      <c r="I3613" s="26" t="s">
        <v>854</v>
      </c>
      <c r="J3613" s="26" t="s">
        <v>1330</v>
      </c>
      <c r="K3613" s="34" t="s">
        <v>4095</v>
      </c>
    </row>
    <row r="3614" spans="1:11" ht="15.75" thickBot="1" x14ac:dyDescent="0.3">
      <c r="A3614" s="32" t="s">
        <v>851</v>
      </c>
      <c r="B3614" s="24" t="s">
        <v>325</v>
      </c>
      <c r="C3614" s="26" t="s">
        <v>1337</v>
      </c>
      <c r="D3614" s="26">
        <v>1</v>
      </c>
      <c r="E3614" s="17" t="s">
        <v>4100</v>
      </c>
      <c r="F3614" s="24">
        <v>4265</v>
      </c>
      <c r="G3614" s="24"/>
      <c r="H3614" s="24"/>
      <c r="I3614" s="26" t="s">
        <v>854</v>
      </c>
      <c r="J3614" s="26" t="s">
        <v>1339</v>
      </c>
      <c r="K3614" s="34" t="s">
        <v>1233</v>
      </c>
    </row>
    <row r="3615" spans="1:11" ht="15.75" thickBot="1" x14ac:dyDescent="0.3">
      <c r="A3615" s="32" t="s">
        <v>851</v>
      </c>
      <c r="B3615" s="24" t="s">
        <v>325</v>
      </c>
      <c r="C3615" s="26" t="s">
        <v>1337</v>
      </c>
      <c r="D3615" s="26">
        <v>1</v>
      </c>
      <c r="E3615" s="17" t="s">
        <v>4101</v>
      </c>
      <c r="F3615" s="24">
        <v>351</v>
      </c>
      <c r="G3615" s="24"/>
      <c r="H3615" s="24"/>
      <c r="I3615" s="26" t="s">
        <v>854</v>
      </c>
      <c r="J3615" s="26" t="s">
        <v>1339</v>
      </c>
      <c r="K3615" s="34" t="s">
        <v>1233</v>
      </c>
    </row>
    <row r="3616" spans="1:11" ht="15.75" thickBot="1" x14ac:dyDescent="0.3">
      <c r="A3616" s="32" t="s">
        <v>851</v>
      </c>
      <c r="B3616" s="24" t="s">
        <v>325</v>
      </c>
      <c r="C3616" s="26" t="s">
        <v>1337</v>
      </c>
      <c r="D3616" s="26">
        <v>1</v>
      </c>
      <c r="E3616" s="17" t="s">
        <v>4102</v>
      </c>
      <c r="F3616" s="24">
        <v>4261</v>
      </c>
      <c r="G3616" s="24"/>
      <c r="H3616" s="24"/>
      <c r="I3616" s="26" t="s">
        <v>854</v>
      </c>
      <c r="J3616" s="26" t="s">
        <v>1339</v>
      </c>
      <c r="K3616" s="34" t="s">
        <v>2637</v>
      </c>
    </row>
    <row r="3617" spans="1:11" ht="15.75" thickBot="1" x14ac:dyDescent="0.3">
      <c r="A3617" s="32" t="s">
        <v>851</v>
      </c>
      <c r="B3617" s="24" t="s">
        <v>325</v>
      </c>
      <c r="C3617" s="26" t="s">
        <v>1337</v>
      </c>
      <c r="D3617" s="26">
        <v>1</v>
      </c>
      <c r="E3617" s="17" t="s">
        <v>4103</v>
      </c>
      <c r="F3617" s="24">
        <v>346</v>
      </c>
      <c r="G3617" s="24"/>
      <c r="H3617" s="24"/>
      <c r="I3617" s="26" t="s">
        <v>854</v>
      </c>
      <c r="J3617" s="26" t="s">
        <v>1339</v>
      </c>
      <c r="K3617" s="34" t="s">
        <v>2637</v>
      </c>
    </row>
    <row r="3618" spans="1:11" ht="15.75" thickBot="1" x14ac:dyDescent="0.3">
      <c r="A3618" s="32" t="s">
        <v>851</v>
      </c>
      <c r="B3618" s="24" t="s">
        <v>325</v>
      </c>
      <c r="C3618" s="26" t="s">
        <v>1337</v>
      </c>
      <c r="D3618" s="26">
        <v>1</v>
      </c>
      <c r="E3618" s="17" t="s">
        <v>4104</v>
      </c>
      <c r="F3618" s="24">
        <v>345</v>
      </c>
      <c r="G3618" s="24"/>
      <c r="H3618" s="24"/>
      <c r="I3618" s="26" t="s">
        <v>854</v>
      </c>
      <c r="J3618" s="26" t="s">
        <v>1339</v>
      </c>
      <c r="K3618" s="34" t="s">
        <v>4105</v>
      </c>
    </row>
    <row r="3619" spans="1:11" ht="15.75" thickBot="1" x14ac:dyDescent="0.3">
      <c r="A3619" s="32" t="s">
        <v>851</v>
      </c>
      <c r="B3619" s="24" t="s">
        <v>325</v>
      </c>
      <c r="C3619" s="26" t="s">
        <v>1337</v>
      </c>
      <c r="D3619" s="26">
        <v>1</v>
      </c>
      <c r="E3619" s="17" t="s">
        <v>4106</v>
      </c>
      <c r="F3619" s="24">
        <v>352</v>
      </c>
      <c r="G3619" s="24"/>
      <c r="H3619" s="24"/>
      <c r="I3619" s="26" t="s">
        <v>854</v>
      </c>
      <c r="J3619" s="26" t="s">
        <v>1339</v>
      </c>
      <c r="K3619" s="34" t="s">
        <v>1233</v>
      </c>
    </row>
    <row r="3620" spans="1:11" ht="15.75" thickBot="1" x14ac:dyDescent="0.3">
      <c r="A3620" s="32" t="s">
        <v>851</v>
      </c>
      <c r="B3620" s="24" t="s">
        <v>325</v>
      </c>
      <c r="C3620" s="26" t="s">
        <v>1337</v>
      </c>
      <c r="D3620" s="26">
        <v>1</v>
      </c>
      <c r="E3620" s="17" t="s">
        <v>1494</v>
      </c>
      <c r="F3620" s="24">
        <v>5558</v>
      </c>
      <c r="G3620" s="24"/>
      <c r="H3620" s="24"/>
      <c r="I3620" s="26" t="s">
        <v>854</v>
      </c>
      <c r="J3620" s="26" t="s">
        <v>1339</v>
      </c>
      <c r="K3620" s="34" t="s">
        <v>1233</v>
      </c>
    </row>
    <row r="3621" spans="1:11" ht="15.75" thickBot="1" x14ac:dyDescent="0.3">
      <c r="A3621" s="32" t="s">
        <v>851</v>
      </c>
      <c r="B3621" s="24" t="s">
        <v>325</v>
      </c>
      <c r="C3621" s="26" t="s">
        <v>1337</v>
      </c>
      <c r="D3621" s="26">
        <v>2</v>
      </c>
      <c r="E3621" s="17" t="s">
        <v>4107</v>
      </c>
      <c r="F3621" s="24">
        <v>444</v>
      </c>
      <c r="G3621" s="24"/>
      <c r="H3621" s="24"/>
      <c r="I3621" s="26" t="s">
        <v>854</v>
      </c>
      <c r="J3621" s="26" t="s">
        <v>1339</v>
      </c>
      <c r="K3621" s="34" t="s">
        <v>4108</v>
      </c>
    </row>
    <row r="3622" spans="1:11" ht="15.75" thickBot="1" x14ac:dyDescent="0.3">
      <c r="A3622" s="32" t="s">
        <v>851</v>
      </c>
      <c r="B3622" s="24" t="s">
        <v>325</v>
      </c>
      <c r="C3622" s="26" t="s">
        <v>1337</v>
      </c>
      <c r="D3622" s="26">
        <v>2</v>
      </c>
      <c r="E3622" s="17" t="s">
        <v>4109</v>
      </c>
      <c r="F3622" s="24">
        <v>4334</v>
      </c>
      <c r="G3622" s="24"/>
      <c r="H3622" s="24"/>
      <c r="I3622" s="26" t="s">
        <v>854</v>
      </c>
      <c r="J3622" s="26" t="s">
        <v>1339</v>
      </c>
      <c r="K3622" s="34" t="s">
        <v>4110</v>
      </c>
    </row>
    <row r="3623" spans="1:11" ht="15.75" thickBot="1" x14ac:dyDescent="0.3">
      <c r="A3623" s="32" t="s">
        <v>851</v>
      </c>
      <c r="B3623" s="24" t="s">
        <v>325</v>
      </c>
      <c r="C3623" s="26" t="s">
        <v>1337</v>
      </c>
      <c r="D3623" s="26">
        <v>2</v>
      </c>
      <c r="E3623" s="17" t="s">
        <v>4111</v>
      </c>
      <c r="F3623" s="24">
        <v>390</v>
      </c>
      <c r="G3623" s="24"/>
      <c r="H3623" s="24"/>
      <c r="I3623" s="26" t="s">
        <v>854</v>
      </c>
      <c r="J3623" s="26" t="s">
        <v>1339</v>
      </c>
      <c r="K3623" s="34" t="s">
        <v>4110</v>
      </c>
    </row>
    <row r="3624" spans="1:11" ht="15.75" thickBot="1" x14ac:dyDescent="0.3">
      <c r="A3624" s="32" t="s">
        <v>851</v>
      </c>
      <c r="B3624" s="24" t="s">
        <v>325</v>
      </c>
      <c r="C3624" s="26" t="s">
        <v>1337</v>
      </c>
      <c r="D3624" s="26">
        <v>2</v>
      </c>
      <c r="E3624" s="17" t="s">
        <v>4112</v>
      </c>
      <c r="F3624" s="24">
        <v>408</v>
      </c>
      <c r="G3624" s="24"/>
      <c r="H3624" s="24"/>
      <c r="I3624" s="26" t="s">
        <v>854</v>
      </c>
      <c r="J3624" s="26" t="s">
        <v>1339</v>
      </c>
      <c r="K3624" s="34" t="s">
        <v>4108</v>
      </c>
    </row>
    <row r="3625" spans="1:11" ht="15.75" thickBot="1" x14ac:dyDescent="0.3">
      <c r="A3625" s="32" t="s">
        <v>851</v>
      </c>
      <c r="B3625" s="24" t="s">
        <v>325</v>
      </c>
      <c r="C3625" s="26" t="s">
        <v>1337</v>
      </c>
      <c r="D3625" s="26">
        <v>2</v>
      </c>
      <c r="E3625" s="17" t="s">
        <v>4113</v>
      </c>
      <c r="F3625" s="24">
        <v>4919</v>
      </c>
      <c r="G3625" s="24"/>
      <c r="H3625" s="24"/>
      <c r="I3625" s="26" t="s">
        <v>854</v>
      </c>
      <c r="J3625" s="26" t="s">
        <v>1339</v>
      </c>
      <c r="K3625" s="34" t="s">
        <v>1341</v>
      </c>
    </row>
    <row r="3626" spans="1:11" ht="15.75" thickBot="1" x14ac:dyDescent="0.3">
      <c r="A3626" s="32" t="s">
        <v>851</v>
      </c>
      <c r="B3626" s="24" t="s">
        <v>325</v>
      </c>
      <c r="C3626" s="26" t="s">
        <v>1337</v>
      </c>
      <c r="D3626" s="26">
        <v>2</v>
      </c>
      <c r="E3626" s="17" t="s">
        <v>4113</v>
      </c>
      <c r="F3626" s="24">
        <v>5220</v>
      </c>
      <c r="G3626" s="24"/>
      <c r="H3626" s="24"/>
      <c r="I3626" s="26" t="s">
        <v>854</v>
      </c>
      <c r="J3626" s="26" t="s">
        <v>1339</v>
      </c>
      <c r="K3626" s="34" t="s">
        <v>1341</v>
      </c>
    </row>
    <row r="3627" spans="1:11" ht="15.75" thickBot="1" x14ac:dyDescent="0.3">
      <c r="A3627" s="32" t="s">
        <v>851</v>
      </c>
      <c r="B3627" s="24" t="s">
        <v>325</v>
      </c>
      <c r="C3627" s="26" t="s">
        <v>1337</v>
      </c>
      <c r="D3627" s="26">
        <v>2</v>
      </c>
      <c r="E3627" s="17" t="s">
        <v>4114</v>
      </c>
      <c r="F3627" s="24">
        <v>366</v>
      </c>
      <c r="G3627" s="24"/>
      <c r="H3627" s="24"/>
      <c r="I3627" s="26" t="s">
        <v>854</v>
      </c>
      <c r="J3627" s="26" t="s">
        <v>1339</v>
      </c>
      <c r="K3627" s="34" t="s">
        <v>1343</v>
      </c>
    </row>
    <row r="3628" spans="1:11" ht="15.75" thickBot="1" x14ac:dyDescent="0.3">
      <c r="A3628" s="32" t="s">
        <v>851</v>
      </c>
      <c r="B3628" s="24" t="s">
        <v>325</v>
      </c>
      <c r="C3628" s="26" t="s">
        <v>1337</v>
      </c>
      <c r="D3628" s="26">
        <v>2</v>
      </c>
      <c r="E3628" s="17" t="s">
        <v>1089</v>
      </c>
      <c r="F3628" s="24">
        <v>383</v>
      </c>
      <c r="G3628" s="24"/>
      <c r="H3628" s="24"/>
      <c r="I3628" s="26" t="s">
        <v>854</v>
      </c>
      <c r="J3628" s="26" t="s">
        <v>1339</v>
      </c>
      <c r="K3628" s="34" t="s">
        <v>1343</v>
      </c>
    </row>
    <row r="3629" spans="1:11" ht="15.75" thickBot="1" x14ac:dyDescent="0.3">
      <c r="A3629" s="32" t="s">
        <v>851</v>
      </c>
      <c r="B3629" s="24" t="s">
        <v>325</v>
      </c>
      <c r="C3629" s="26" t="s">
        <v>1337</v>
      </c>
      <c r="D3629" s="26">
        <v>2</v>
      </c>
      <c r="E3629" s="17" t="s">
        <v>4115</v>
      </c>
      <c r="F3629" s="24">
        <v>360</v>
      </c>
      <c r="G3629" s="24"/>
      <c r="H3629" s="24"/>
      <c r="I3629" s="26" t="s">
        <v>854</v>
      </c>
      <c r="J3629" s="26" t="s">
        <v>1339</v>
      </c>
      <c r="K3629" s="34" t="s">
        <v>1341</v>
      </c>
    </row>
    <row r="3630" spans="1:11" ht="15.75" thickBot="1" x14ac:dyDescent="0.3">
      <c r="A3630" s="32" t="s">
        <v>851</v>
      </c>
      <c r="B3630" s="24" t="s">
        <v>325</v>
      </c>
      <c r="C3630" s="26" t="s">
        <v>1337</v>
      </c>
      <c r="D3630" s="26">
        <v>2</v>
      </c>
      <c r="E3630" s="17" t="s">
        <v>4115</v>
      </c>
      <c r="F3630" s="24">
        <v>5224</v>
      </c>
      <c r="G3630" s="24"/>
      <c r="H3630" s="24"/>
      <c r="I3630" s="26" t="s">
        <v>854</v>
      </c>
      <c r="J3630" s="26" t="s">
        <v>1339</v>
      </c>
      <c r="K3630" s="34" t="s">
        <v>1341</v>
      </c>
    </row>
    <row r="3631" spans="1:11" ht="15.75" thickBot="1" x14ac:dyDescent="0.3">
      <c r="A3631" s="32" t="s">
        <v>851</v>
      </c>
      <c r="B3631" s="24" t="s">
        <v>325</v>
      </c>
      <c r="C3631" s="26" t="s">
        <v>1337</v>
      </c>
      <c r="D3631" s="26">
        <v>2</v>
      </c>
      <c r="E3631" s="17" t="s">
        <v>4116</v>
      </c>
      <c r="F3631" s="24">
        <v>418</v>
      </c>
      <c r="G3631" s="24"/>
      <c r="H3631" s="24"/>
      <c r="I3631" s="26" t="s">
        <v>854</v>
      </c>
      <c r="J3631" s="26" t="s">
        <v>1339</v>
      </c>
      <c r="K3631" s="34" t="s">
        <v>1343</v>
      </c>
    </row>
    <row r="3632" spans="1:11" ht="15.75" thickBot="1" x14ac:dyDescent="0.3">
      <c r="A3632" s="32" t="s">
        <v>851</v>
      </c>
      <c r="B3632" s="24" t="s">
        <v>325</v>
      </c>
      <c r="C3632" s="26" t="s">
        <v>1337</v>
      </c>
      <c r="D3632" s="26">
        <v>2</v>
      </c>
      <c r="E3632" s="17" t="s">
        <v>4116</v>
      </c>
      <c r="F3632" s="24">
        <v>4247</v>
      </c>
      <c r="G3632" s="24"/>
      <c r="H3632" s="24"/>
      <c r="I3632" s="26" t="s">
        <v>854</v>
      </c>
      <c r="J3632" s="26" t="s">
        <v>1339</v>
      </c>
      <c r="K3632" s="34" t="s">
        <v>1343</v>
      </c>
    </row>
    <row r="3633" spans="1:11" ht="15.75" thickBot="1" x14ac:dyDescent="0.3">
      <c r="A3633" s="32" t="s">
        <v>851</v>
      </c>
      <c r="B3633" s="24" t="s">
        <v>325</v>
      </c>
      <c r="C3633" s="26" t="s">
        <v>1337</v>
      </c>
      <c r="D3633" s="26">
        <v>3</v>
      </c>
      <c r="E3633" s="17" t="s">
        <v>4117</v>
      </c>
      <c r="F3633" s="24">
        <v>460</v>
      </c>
      <c r="G3633" s="24"/>
      <c r="H3633" s="24"/>
      <c r="I3633" s="26" t="s">
        <v>854</v>
      </c>
      <c r="J3633" s="26" t="s">
        <v>1345</v>
      </c>
      <c r="K3633" s="34" t="s">
        <v>1221</v>
      </c>
    </row>
    <row r="3634" spans="1:11" ht="15.75" thickBot="1" x14ac:dyDescent="0.3">
      <c r="A3634" s="32" t="s">
        <v>851</v>
      </c>
      <c r="B3634" s="24" t="s">
        <v>325</v>
      </c>
      <c r="C3634" s="26" t="s">
        <v>1337</v>
      </c>
      <c r="D3634" s="26">
        <v>3</v>
      </c>
      <c r="E3634" s="17" t="s">
        <v>872</v>
      </c>
      <c r="F3634" s="24">
        <v>309</v>
      </c>
      <c r="G3634" s="24"/>
      <c r="H3634" s="24"/>
      <c r="I3634" s="26" t="s">
        <v>854</v>
      </c>
      <c r="J3634" s="26" t="s">
        <v>1345</v>
      </c>
      <c r="K3634" s="34" t="s">
        <v>1611</v>
      </c>
    </row>
    <row r="3635" spans="1:11" ht="15.75" thickBot="1" x14ac:dyDescent="0.3">
      <c r="A3635" s="32" t="s">
        <v>851</v>
      </c>
      <c r="B3635" s="24" t="s">
        <v>325</v>
      </c>
      <c r="C3635" s="26" t="s">
        <v>1337</v>
      </c>
      <c r="D3635" s="26">
        <v>3</v>
      </c>
      <c r="E3635" s="17" t="s">
        <v>4118</v>
      </c>
      <c r="F3635" s="24">
        <v>455</v>
      </c>
      <c r="G3635" s="24"/>
      <c r="H3635" s="24"/>
      <c r="I3635" s="26" t="s">
        <v>854</v>
      </c>
      <c r="J3635" s="26" t="s">
        <v>1345</v>
      </c>
      <c r="K3635" s="34" t="s">
        <v>1516</v>
      </c>
    </row>
    <row r="3636" spans="1:11" ht="15.75" thickBot="1" x14ac:dyDescent="0.3">
      <c r="A3636" s="32" t="s">
        <v>851</v>
      </c>
      <c r="B3636" s="24" t="s">
        <v>325</v>
      </c>
      <c r="C3636" s="26" t="s">
        <v>1337</v>
      </c>
      <c r="D3636" s="26">
        <v>3</v>
      </c>
      <c r="E3636" s="17" t="s">
        <v>4119</v>
      </c>
      <c r="F3636" s="24">
        <v>386</v>
      </c>
      <c r="G3636" s="24"/>
      <c r="H3636" s="24"/>
      <c r="I3636" s="26" t="s">
        <v>854</v>
      </c>
      <c r="J3636" s="26" t="s">
        <v>1345</v>
      </c>
      <c r="K3636" s="34" t="s">
        <v>1221</v>
      </c>
    </row>
    <row r="3637" spans="1:11" ht="15.75" thickBot="1" x14ac:dyDescent="0.3">
      <c r="A3637" s="32" t="s">
        <v>851</v>
      </c>
      <c r="B3637" s="24" t="s">
        <v>325</v>
      </c>
      <c r="C3637" s="26" t="s">
        <v>1337</v>
      </c>
      <c r="D3637" s="26">
        <v>3</v>
      </c>
      <c r="E3637" s="17" t="s">
        <v>4120</v>
      </c>
      <c r="F3637" s="24">
        <v>432</v>
      </c>
      <c r="G3637" s="24"/>
      <c r="H3637" s="24"/>
      <c r="I3637" s="26" t="s">
        <v>854</v>
      </c>
      <c r="J3637" s="26" t="s">
        <v>1345</v>
      </c>
      <c r="K3637" s="34" t="s">
        <v>1221</v>
      </c>
    </row>
    <row r="3638" spans="1:11" ht="15.75" thickBot="1" x14ac:dyDescent="0.3">
      <c r="A3638" s="32" t="s">
        <v>851</v>
      </c>
      <c r="B3638" s="24" t="s">
        <v>325</v>
      </c>
      <c r="C3638" s="26" t="s">
        <v>1337</v>
      </c>
      <c r="D3638" s="26">
        <v>3</v>
      </c>
      <c r="E3638" s="17" t="s">
        <v>4120</v>
      </c>
      <c r="F3638" s="24">
        <v>4259</v>
      </c>
      <c r="G3638" s="24"/>
      <c r="H3638" s="24"/>
      <c r="I3638" s="26" t="s">
        <v>854</v>
      </c>
      <c r="J3638" s="26" t="s">
        <v>1345</v>
      </c>
      <c r="K3638" s="34" t="s">
        <v>1221</v>
      </c>
    </row>
    <row r="3639" spans="1:11" ht="15.75" thickBot="1" x14ac:dyDescent="0.3">
      <c r="A3639" s="32" t="s">
        <v>851</v>
      </c>
      <c r="B3639" s="24" t="s">
        <v>325</v>
      </c>
      <c r="C3639" s="26" t="s">
        <v>1337</v>
      </c>
      <c r="D3639" s="26">
        <v>3</v>
      </c>
      <c r="E3639" s="17" t="s">
        <v>4121</v>
      </c>
      <c r="F3639" s="24">
        <v>435</v>
      </c>
      <c r="G3639" s="24"/>
      <c r="H3639" s="24"/>
      <c r="I3639" s="26" t="s">
        <v>854</v>
      </c>
      <c r="J3639" s="26" t="s">
        <v>1345</v>
      </c>
      <c r="K3639" s="34" t="s">
        <v>1010</v>
      </c>
    </row>
    <row r="3640" spans="1:11" ht="15.75" thickBot="1" x14ac:dyDescent="0.3">
      <c r="A3640" s="32" t="s">
        <v>851</v>
      </c>
      <c r="B3640" s="24" t="s">
        <v>325</v>
      </c>
      <c r="C3640" s="26" t="s">
        <v>1337</v>
      </c>
      <c r="D3640" s="26">
        <v>3</v>
      </c>
      <c r="E3640" s="17" t="s">
        <v>4121</v>
      </c>
      <c r="F3640" s="24">
        <v>4299</v>
      </c>
      <c r="G3640" s="24"/>
      <c r="H3640" s="24"/>
      <c r="I3640" s="26" t="s">
        <v>854</v>
      </c>
      <c r="J3640" s="26" t="s">
        <v>1345</v>
      </c>
      <c r="K3640" s="34" t="s">
        <v>1010</v>
      </c>
    </row>
    <row r="3641" spans="1:11" ht="15.75" thickBot="1" x14ac:dyDescent="0.3">
      <c r="A3641" s="32" t="s">
        <v>851</v>
      </c>
      <c r="B3641" s="24" t="s">
        <v>325</v>
      </c>
      <c r="C3641" s="26" t="s">
        <v>1337</v>
      </c>
      <c r="D3641" s="26">
        <v>3</v>
      </c>
      <c r="E3641" s="17" t="s">
        <v>2640</v>
      </c>
      <c r="F3641" s="24">
        <v>421</v>
      </c>
      <c r="G3641" s="24"/>
      <c r="H3641" s="24"/>
      <c r="I3641" s="26" t="s">
        <v>854</v>
      </c>
      <c r="J3641" s="26" t="s">
        <v>1345</v>
      </c>
      <c r="K3641" s="34" t="s">
        <v>1516</v>
      </c>
    </row>
    <row r="3642" spans="1:11" ht="15.75" thickBot="1" x14ac:dyDescent="0.3">
      <c r="A3642" s="32" t="s">
        <v>851</v>
      </c>
      <c r="B3642" s="24" t="s">
        <v>325</v>
      </c>
      <c r="C3642" s="26" t="s">
        <v>1337</v>
      </c>
      <c r="D3642" s="26">
        <v>3</v>
      </c>
      <c r="E3642" s="17" t="s">
        <v>4122</v>
      </c>
      <c r="F3642" s="24">
        <v>314</v>
      </c>
      <c r="G3642" s="24"/>
      <c r="H3642" s="24"/>
      <c r="I3642" s="26" t="s">
        <v>854</v>
      </c>
      <c r="J3642" s="26" t="s">
        <v>1345</v>
      </c>
      <c r="K3642" s="34" t="s">
        <v>1221</v>
      </c>
    </row>
    <row r="3643" spans="1:11" ht="15.75" thickBot="1" x14ac:dyDescent="0.3">
      <c r="A3643" s="32" t="s">
        <v>851</v>
      </c>
      <c r="B3643" s="24" t="s">
        <v>325</v>
      </c>
      <c r="C3643" s="26" t="s">
        <v>1337</v>
      </c>
      <c r="D3643" s="26">
        <v>3</v>
      </c>
      <c r="E3643" s="17" t="s">
        <v>1413</v>
      </c>
      <c r="F3643" s="24">
        <v>461</v>
      </c>
      <c r="G3643" s="24"/>
      <c r="H3643" s="24"/>
      <c r="I3643" s="26" t="s">
        <v>854</v>
      </c>
      <c r="J3643" s="26" t="s">
        <v>1345</v>
      </c>
      <c r="K3643" s="34" t="s">
        <v>1221</v>
      </c>
    </row>
    <row r="3644" spans="1:11" ht="15.75" thickBot="1" x14ac:dyDescent="0.3">
      <c r="A3644" s="32" t="s">
        <v>851</v>
      </c>
      <c r="B3644" s="24" t="s">
        <v>325</v>
      </c>
      <c r="C3644" s="26" t="s">
        <v>1337</v>
      </c>
      <c r="D3644" s="26">
        <v>4</v>
      </c>
      <c r="E3644" s="17" t="s">
        <v>4123</v>
      </c>
      <c r="F3644" s="24">
        <v>325</v>
      </c>
      <c r="G3644" s="24"/>
      <c r="H3644" s="24"/>
      <c r="I3644" s="26" t="s">
        <v>854</v>
      </c>
      <c r="J3644" s="26" t="s">
        <v>1348</v>
      </c>
      <c r="K3644" s="34" t="s">
        <v>1349</v>
      </c>
    </row>
    <row r="3645" spans="1:11" ht="15.75" thickBot="1" x14ac:dyDescent="0.3">
      <c r="A3645" s="32" t="s">
        <v>851</v>
      </c>
      <c r="B3645" s="24" t="s">
        <v>325</v>
      </c>
      <c r="C3645" s="26" t="s">
        <v>1337</v>
      </c>
      <c r="D3645" s="26">
        <v>4</v>
      </c>
      <c r="E3645" s="17" t="s">
        <v>4124</v>
      </c>
      <c r="F3645" s="24">
        <v>4302</v>
      </c>
      <c r="G3645" s="24"/>
      <c r="H3645" s="24"/>
      <c r="I3645" s="26" t="s">
        <v>854</v>
      </c>
      <c r="J3645" s="26" t="s">
        <v>1348</v>
      </c>
      <c r="K3645" s="34" t="s">
        <v>1286</v>
      </c>
    </row>
    <row r="3646" spans="1:11" ht="15.75" thickBot="1" x14ac:dyDescent="0.3">
      <c r="A3646" s="32" t="s">
        <v>851</v>
      </c>
      <c r="B3646" s="24" t="s">
        <v>325</v>
      </c>
      <c r="C3646" s="26" t="s">
        <v>1337</v>
      </c>
      <c r="D3646" s="26">
        <v>4</v>
      </c>
      <c r="E3646" s="17" t="s">
        <v>2548</v>
      </c>
      <c r="F3646" s="24">
        <v>319</v>
      </c>
      <c r="G3646" s="24"/>
      <c r="H3646" s="24"/>
      <c r="I3646" s="26" t="s">
        <v>854</v>
      </c>
      <c r="J3646" s="26" t="s">
        <v>1348</v>
      </c>
      <c r="K3646" s="34" t="s">
        <v>1286</v>
      </c>
    </row>
    <row r="3647" spans="1:11" ht="15.75" thickBot="1" x14ac:dyDescent="0.3">
      <c r="A3647" s="32" t="s">
        <v>851</v>
      </c>
      <c r="B3647" s="24" t="s">
        <v>325</v>
      </c>
      <c r="C3647" s="26" t="s">
        <v>1337</v>
      </c>
      <c r="D3647" s="26">
        <v>4</v>
      </c>
      <c r="E3647" s="17" t="s">
        <v>4125</v>
      </c>
      <c r="F3647" s="24">
        <v>373</v>
      </c>
      <c r="G3647" s="24"/>
      <c r="H3647" s="24"/>
      <c r="I3647" s="26" t="s">
        <v>854</v>
      </c>
      <c r="J3647" s="26" t="s">
        <v>1348</v>
      </c>
      <c r="K3647" s="34" t="s">
        <v>1286</v>
      </c>
    </row>
    <row r="3648" spans="1:11" ht="15.75" thickBot="1" x14ac:dyDescent="0.3">
      <c r="A3648" s="32" t="s">
        <v>851</v>
      </c>
      <c r="B3648" s="24" t="s">
        <v>325</v>
      </c>
      <c r="C3648" s="26" t="s">
        <v>1337</v>
      </c>
      <c r="D3648" s="26">
        <v>4</v>
      </c>
      <c r="E3648" s="17" t="s">
        <v>1505</v>
      </c>
      <c r="F3648" s="24">
        <v>4258</v>
      </c>
      <c r="G3648" s="24"/>
      <c r="H3648" s="24"/>
      <c r="I3648" s="26" t="s">
        <v>854</v>
      </c>
      <c r="J3648" s="26" t="s">
        <v>1348</v>
      </c>
      <c r="K3648" s="34" t="s">
        <v>1286</v>
      </c>
    </row>
    <row r="3649" spans="1:11" ht="15.75" thickBot="1" x14ac:dyDescent="0.3">
      <c r="A3649" s="32" t="s">
        <v>851</v>
      </c>
      <c r="B3649" s="24" t="s">
        <v>325</v>
      </c>
      <c r="C3649" s="26" t="s">
        <v>1337</v>
      </c>
      <c r="D3649" s="26">
        <v>4</v>
      </c>
      <c r="E3649" s="17" t="s">
        <v>1506</v>
      </c>
      <c r="F3649" s="24">
        <v>465</v>
      </c>
      <c r="G3649" s="24"/>
      <c r="H3649" s="24"/>
      <c r="I3649" s="26" t="s">
        <v>854</v>
      </c>
      <c r="J3649" s="26" t="s">
        <v>1348</v>
      </c>
      <c r="K3649" s="34" t="s">
        <v>1286</v>
      </c>
    </row>
    <row r="3650" spans="1:11" ht="15.75" thickBot="1" x14ac:dyDescent="0.3">
      <c r="A3650" s="32" t="s">
        <v>851</v>
      </c>
      <c r="B3650" s="24" t="s">
        <v>325</v>
      </c>
      <c r="C3650" s="26" t="s">
        <v>1337</v>
      </c>
      <c r="D3650" s="26">
        <v>4</v>
      </c>
      <c r="E3650" s="17" t="s">
        <v>4126</v>
      </c>
      <c r="F3650" s="24">
        <v>382</v>
      </c>
      <c r="G3650" s="24"/>
      <c r="H3650" s="24"/>
      <c r="I3650" s="26" t="s">
        <v>854</v>
      </c>
      <c r="J3650" s="26" t="s">
        <v>1348</v>
      </c>
      <c r="K3650" s="34" t="s">
        <v>1351</v>
      </c>
    </row>
    <row r="3651" spans="1:11" ht="15.75" thickBot="1" x14ac:dyDescent="0.3">
      <c r="A3651" s="32" t="s">
        <v>851</v>
      </c>
      <c r="B3651" s="24" t="s">
        <v>325</v>
      </c>
      <c r="C3651" s="26" t="s">
        <v>1337</v>
      </c>
      <c r="D3651" s="26">
        <v>4</v>
      </c>
      <c r="E3651" s="17" t="s">
        <v>4127</v>
      </c>
      <c r="F3651" s="24">
        <v>312</v>
      </c>
      <c r="G3651" s="24"/>
      <c r="H3651" s="24"/>
      <c r="I3651" s="26" t="s">
        <v>854</v>
      </c>
      <c r="J3651" s="26" t="s">
        <v>1348</v>
      </c>
      <c r="K3651" s="34" t="s">
        <v>1349</v>
      </c>
    </row>
    <row r="3652" spans="1:11" ht="15.75" thickBot="1" x14ac:dyDescent="0.3">
      <c r="A3652" s="32" t="s">
        <v>851</v>
      </c>
      <c r="B3652" s="24" t="s">
        <v>325</v>
      </c>
      <c r="C3652" s="26" t="s">
        <v>1337</v>
      </c>
      <c r="D3652" s="26">
        <v>5</v>
      </c>
      <c r="E3652" s="17" t="s">
        <v>4128</v>
      </c>
      <c r="F3652" s="24">
        <v>338</v>
      </c>
      <c r="G3652" s="24"/>
      <c r="H3652" s="24"/>
      <c r="I3652" s="26" t="s">
        <v>1259</v>
      </c>
      <c r="J3652" s="26" t="s">
        <v>1268</v>
      </c>
      <c r="K3652" s="34" t="s">
        <v>4129</v>
      </c>
    </row>
    <row r="3653" spans="1:11" ht="15.75" thickBot="1" x14ac:dyDescent="0.3">
      <c r="A3653" s="32" t="s">
        <v>851</v>
      </c>
      <c r="B3653" s="24" t="s">
        <v>325</v>
      </c>
      <c r="C3653" s="26" t="s">
        <v>1337</v>
      </c>
      <c r="D3653" s="26">
        <v>5</v>
      </c>
      <c r="E3653" s="17" t="s">
        <v>2036</v>
      </c>
      <c r="F3653" s="24">
        <v>374</v>
      </c>
      <c r="G3653" s="24"/>
      <c r="H3653" s="24"/>
      <c r="I3653" s="26" t="s">
        <v>854</v>
      </c>
      <c r="J3653" s="26" t="s">
        <v>1355</v>
      </c>
      <c r="K3653" s="34" t="s">
        <v>1356</v>
      </c>
    </row>
    <row r="3654" spans="1:11" ht="15.75" thickBot="1" x14ac:dyDescent="0.3">
      <c r="A3654" s="32" t="s">
        <v>851</v>
      </c>
      <c r="B3654" s="24" t="s">
        <v>325</v>
      </c>
      <c r="C3654" s="26" t="s">
        <v>1337</v>
      </c>
      <c r="D3654" s="26">
        <v>5</v>
      </c>
      <c r="E3654" s="17" t="s">
        <v>2239</v>
      </c>
      <c r="F3654" s="24">
        <v>376</v>
      </c>
      <c r="G3654" s="24"/>
      <c r="H3654" s="24"/>
      <c r="I3654" s="26" t="s">
        <v>854</v>
      </c>
      <c r="J3654" s="26" t="s">
        <v>1355</v>
      </c>
      <c r="K3654" s="34" t="s">
        <v>4130</v>
      </c>
    </row>
    <row r="3655" spans="1:11" ht="15.75" thickBot="1" x14ac:dyDescent="0.3">
      <c r="A3655" s="32" t="s">
        <v>851</v>
      </c>
      <c r="B3655" s="24" t="s">
        <v>325</v>
      </c>
      <c r="C3655" s="26" t="s">
        <v>1337</v>
      </c>
      <c r="D3655" s="26">
        <v>5</v>
      </c>
      <c r="E3655" s="17" t="s">
        <v>4131</v>
      </c>
      <c r="F3655" s="24">
        <v>348</v>
      </c>
      <c r="G3655" s="24"/>
      <c r="H3655" s="24"/>
      <c r="I3655" s="26" t="s">
        <v>854</v>
      </c>
      <c r="J3655" s="26" t="s">
        <v>1355</v>
      </c>
      <c r="K3655" s="34" t="s">
        <v>4130</v>
      </c>
    </row>
    <row r="3656" spans="1:11" ht="15.75" thickBot="1" x14ac:dyDescent="0.3">
      <c r="A3656" s="32" t="s">
        <v>851</v>
      </c>
      <c r="B3656" s="24" t="s">
        <v>325</v>
      </c>
      <c r="C3656" s="26" t="s">
        <v>1337</v>
      </c>
      <c r="D3656" s="26">
        <v>5</v>
      </c>
      <c r="E3656" s="17" t="s">
        <v>2320</v>
      </c>
      <c r="F3656" s="24">
        <v>333</v>
      </c>
      <c r="G3656" s="24"/>
      <c r="H3656" s="24"/>
      <c r="I3656" s="26" t="s">
        <v>854</v>
      </c>
      <c r="J3656" s="26" t="s">
        <v>1355</v>
      </c>
      <c r="K3656" s="34" t="s">
        <v>3361</v>
      </c>
    </row>
    <row r="3657" spans="1:11" ht="15.75" thickBot="1" x14ac:dyDescent="0.3">
      <c r="A3657" s="32" t="s">
        <v>851</v>
      </c>
      <c r="B3657" s="24" t="s">
        <v>325</v>
      </c>
      <c r="C3657" s="26" t="s">
        <v>1337</v>
      </c>
      <c r="D3657" s="26">
        <v>5</v>
      </c>
      <c r="E3657" s="17" t="s">
        <v>4132</v>
      </c>
      <c r="F3657" s="24">
        <v>401</v>
      </c>
      <c r="G3657" s="24"/>
      <c r="H3657" s="24"/>
      <c r="I3657" s="26" t="s">
        <v>854</v>
      </c>
      <c r="J3657" s="26" t="s">
        <v>1355</v>
      </c>
      <c r="K3657" s="34" t="s">
        <v>1356</v>
      </c>
    </row>
    <row r="3658" spans="1:11" ht="15.75" thickBot="1" x14ac:dyDescent="0.3">
      <c r="A3658" s="32" t="s">
        <v>851</v>
      </c>
      <c r="B3658" s="24" t="s">
        <v>325</v>
      </c>
      <c r="C3658" s="26" t="s">
        <v>1337</v>
      </c>
      <c r="D3658" s="26">
        <v>5</v>
      </c>
      <c r="E3658" s="17" t="s">
        <v>4132</v>
      </c>
      <c r="F3658" s="24">
        <v>4271</v>
      </c>
      <c r="G3658" s="24"/>
      <c r="H3658" s="24"/>
      <c r="I3658" s="26" t="s">
        <v>854</v>
      </c>
      <c r="J3658" s="26" t="s">
        <v>1355</v>
      </c>
      <c r="K3658" s="34" t="s">
        <v>1356</v>
      </c>
    </row>
    <row r="3659" spans="1:11" ht="15.75" thickBot="1" x14ac:dyDescent="0.3">
      <c r="A3659" s="32" t="s">
        <v>851</v>
      </c>
      <c r="B3659" s="24" t="s">
        <v>325</v>
      </c>
      <c r="C3659" s="26" t="s">
        <v>1337</v>
      </c>
      <c r="D3659" s="26">
        <v>5</v>
      </c>
      <c r="E3659" s="17" t="s">
        <v>1795</v>
      </c>
      <c r="F3659" s="24">
        <v>425</v>
      </c>
      <c r="G3659" s="24"/>
      <c r="H3659" s="24"/>
      <c r="I3659" s="26" t="s">
        <v>854</v>
      </c>
      <c r="J3659" s="26" t="s">
        <v>1355</v>
      </c>
      <c r="K3659" s="34" t="s">
        <v>1356</v>
      </c>
    </row>
    <row r="3660" spans="1:11" ht="15.75" thickBot="1" x14ac:dyDescent="0.3">
      <c r="A3660" s="32" t="s">
        <v>851</v>
      </c>
      <c r="B3660" s="24" t="s">
        <v>325</v>
      </c>
      <c r="C3660" s="26" t="s">
        <v>1337</v>
      </c>
      <c r="D3660" s="26">
        <v>5</v>
      </c>
      <c r="E3660" s="17" t="s">
        <v>1795</v>
      </c>
      <c r="F3660" s="24">
        <v>4286</v>
      </c>
      <c r="G3660" s="24"/>
      <c r="H3660" s="24"/>
      <c r="I3660" s="26" t="s">
        <v>854</v>
      </c>
      <c r="J3660" s="26" t="s">
        <v>1355</v>
      </c>
      <c r="K3660" s="34" t="s">
        <v>1356</v>
      </c>
    </row>
    <row r="3661" spans="1:11" ht="15.75" thickBot="1" x14ac:dyDescent="0.3">
      <c r="A3661" s="32" t="s">
        <v>851</v>
      </c>
      <c r="B3661" s="24" t="s">
        <v>325</v>
      </c>
      <c r="C3661" s="26" t="s">
        <v>1337</v>
      </c>
      <c r="D3661" s="26">
        <v>5</v>
      </c>
      <c r="E3661" s="17" t="s">
        <v>1658</v>
      </c>
      <c r="F3661" s="24">
        <v>429</v>
      </c>
      <c r="G3661" s="24"/>
      <c r="H3661" s="24"/>
      <c r="I3661" s="26" t="s">
        <v>854</v>
      </c>
      <c r="J3661" s="26" t="s">
        <v>1355</v>
      </c>
      <c r="K3661" s="34" t="s">
        <v>3361</v>
      </c>
    </row>
    <row r="3662" spans="1:11" ht="15.75" thickBot="1" x14ac:dyDescent="0.3">
      <c r="A3662" s="32" t="s">
        <v>851</v>
      </c>
      <c r="B3662" s="24" t="s">
        <v>325</v>
      </c>
      <c r="C3662" s="26" t="s">
        <v>1337</v>
      </c>
      <c r="D3662" s="26">
        <v>6</v>
      </c>
      <c r="E3662" s="17" t="s">
        <v>1636</v>
      </c>
      <c r="F3662" s="24">
        <v>339</v>
      </c>
      <c r="G3662" s="24"/>
      <c r="H3662" s="24"/>
      <c r="I3662" s="26" t="s">
        <v>854</v>
      </c>
      <c r="J3662" s="26" t="s">
        <v>1358</v>
      </c>
      <c r="K3662" s="34" t="s">
        <v>1359</v>
      </c>
    </row>
    <row r="3663" spans="1:11" ht="15.75" thickBot="1" x14ac:dyDescent="0.3">
      <c r="A3663" s="32" t="s">
        <v>851</v>
      </c>
      <c r="B3663" s="24" t="s">
        <v>325</v>
      </c>
      <c r="C3663" s="26" t="s">
        <v>1337</v>
      </c>
      <c r="D3663" s="26">
        <v>6</v>
      </c>
      <c r="E3663" s="17" t="s">
        <v>4133</v>
      </c>
      <c r="F3663" s="24">
        <v>380</v>
      </c>
      <c r="G3663" s="24"/>
      <c r="H3663" s="24"/>
      <c r="I3663" s="26" t="s">
        <v>854</v>
      </c>
      <c r="J3663" s="26" t="s">
        <v>1358</v>
      </c>
      <c r="K3663" s="34" t="s">
        <v>4134</v>
      </c>
    </row>
    <row r="3664" spans="1:11" ht="15.75" thickBot="1" x14ac:dyDescent="0.3">
      <c r="A3664" s="32" t="s">
        <v>851</v>
      </c>
      <c r="B3664" s="24" t="s">
        <v>325</v>
      </c>
      <c r="C3664" s="26" t="s">
        <v>1337</v>
      </c>
      <c r="D3664" s="26">
        <v>6</v>
      </c>
      <c r="E3664" s="17" t="s">
        <v>4133</v>
      </c>
      <c r="F3664" s="24">
        <v>4290</v>
      </c>
      <c r="G3664" s="24"/>
      <c r="H3664" s="24"/>
      <c r="I3664" s="26" t="s">
        <v>854</v>
      </c>
      <c r="J3664" s="26" t="s">
        <v>1358</v>
      </c>
      <c r="K3664" s="34" t="s">
        <v>4134</v>
      </c>
    </row>
    <row r="3665" spans="1:11" ht="15.75" thickBot="1" x14ac:dyDescent="0.3">
      <c r="A3665" s="32" t="s">
        <v>851</v>
      </c>
      <c r="B3665" s="24" t="s">
        <v>325</v>
      </c>
      <c r="C3665" s="26" t="s">
        <v>1337</v>
      </c>
      <c r="D3665" s="26">
        <v>6</v>
      </c>
      <c r="E3665" s="17" t="s">
        <v>4135</v>
      </c>
      <c r="F3665" s="24">
        <v>4291</v>
      </c>
      <c r="G3665" s="24"/>
      <c r="H3665" s="24"/>
      <c r="I3665" s="26" t="s">
        <v>854</v>
      </c>
      <c r="J3665" s="26" t="s">
        <v>1358</v>
      </c>
      <c r="K3665" s="34" t="s">
        <v>1272</v>
      </c>
    </row>
    <row r="3666" spans="1:11" ht="15.75" thickBot="1" x14ac:dyDescent="0.3">
      <c r="A3666" s="32" t="s">
        <v>851</v>
      </c>
      <c r="B3666" s="24" t="s">
        <v>325</v>
      </c>
      <c r="C3666" s="26" t="s">
        <v>1337</v>
      </c>
      <c r="D3666" s="26">
        <v>6</v>
      </c>
      <c r="E3666" s="17" t="s">
        <v>4136</v>
      </c>
      <c r="F3666" s="24">
        <v>439</v>
      </c>
      <c r="G3666" s="24"/>
      <c r="H3666" s="24"/>
      <c r="I3666" s="26" t="s">
        <v>854</v>
      </c>
      <c r="J3666" s="26" t="s">
        <v>1358</v>
      </c>
      <c r="K3666" s="34" t="s">
        <v>1272</v>
      </c>
    </row>
    <row r="3667" spans="1:11" ht="15.75" thickBot="1" x14ac:dyDescent="0.3">
      <c r="A3667" s="32" t="s">
        <v>851</v>
      </c>
      <c r="B3667" s="24" t="s">
        <v>325</v>
      </c>
      <c r="C3667" s="26" t="s">
        <v>1337</v>
      </c>
      <c r="D3667" s="26">
        <v>6</v>
      </c>
      <c r="E3667" s="17" t="s">
        <v>1781</v>
      </c>
      <c r="F3667" s="24">
        <v>381</v>
      </c>
      <c r="G3667" s="24"/>
      <c r="H3667" s="24"/>
      <c r="I3667" s="26" t="s">
        <v>854</v>
      </c>
      <c r="J3667" s="26" t="s">
        <v>1358</v>
      </c>
      <c r="K3667" s="34" t="s">
        <v>1010</v>
      </c>
    </row>
    <row r="3668" spans="1:11" ht="15.75" thickBot="1" x14ac:dyDescent="0.3">
      <c r="A3668" s="32" t="s">
        <v>851</v>
      </c>
      <c r="B3668" s="24" t="s">
        <v>325</v>
      </c>
      <c r="C3668" s="26" t="s">
        <v>1337</v>
      </c>
      <c r="D3668" s="26">
        <v>6</v>
      </c>
      <c r="E3668" s="17" t="s">
        <v>4137</v>
      </c>
      <c r="F3668" s="24">
        <v>4296</v>
      </c>
      <c r="G3668" s="24"/>
      <c r="H3668" s="24"/>
      <c r="I3668" s="26" t="s">
        <v>854</v>
      </c>
      <c r="J3668" s="26" t="s">
        <v>1358</v>
      </c>
      <c r="K3668" s="34" t="s">
        <v>4138</v>
      </c>
    </row>
    <row r="3669" spans="1:11" ht="15.75" thickBot="1" x14ac:dyDescent="0.3">
      <c r="A3669" s="32" t="s">
        <v>851</v>
      </c>
      <c r="B3669" s="24" t="s">
        <v>325</v>
      </c>
      <c r="C3669" s="26" t="s">
        <v>1337</v>
      </c>
      <c r="D3669" s="26">
        <v>6</v>
      </c>
      <c r="E3669" s="17" t="s">
        <v>2532</v>
      </c>
      <c r="F3669" s="24">
        <v>433</v>
      </c>
      <c r="G3669" s="24"/>
      <c r="H3669" s="24"/>
      <c r="I3669" s="26" t="s">
        <v>854</v>
      </c>
      <c r="J3669" s="26" t="s">
        <v>1358</v>
      </c>
      <c r="K3669" s="34" t="s">
        <v>4138</v>
      </c>
    </row>
    <row r="3670" spans="1:11" ht="15.75" thickBot="1" x14ac:dyDescent="0.3">
      <c r="A3670" s="32" t="s">
        <v>851</v>
      </c>
      <c r="B3670" s="24" t="s">
        <v>325</v>
      </c>
      <c r="C3670" s="26" t="s">
        <v>1337</v>
      </c>
      <c r="D3670" s="26">
        <v>6</v>
      </c>
      <c r="E3670" s="17" t="s">
        <v>4139</v>
      </c>
      <c r="F3670" s="24">
        <v>359</v>
      </c>
      <c r="G3670" s="24"/>
      <c r="H3670" s="24"/>
      <c r="I3670" s="26" t="s">
        <v>854</v>
      </c>
      <c r="J3670" s="26" t="s">
        <v>1358</v>
      </c>
      <c r="K3670" s="34" t="s">
        <v>4138</v>
      </c>
    </row>
    <row r="3671" spans="1:11" ht="15.75" thickBot="1" x14ac:dyDescent="0.3">
      <c r="A3671" s="32" t="s">
        <v>851</v>
      </c>
      <c r="B3671" s="24" t="s">
        <v>325</v>
      </c>
      <c r="C3671" s="26" t="s">
        <v>1337</v>
      </c>
      <c r="D3671" s="26">
        <v>6</v>
      </c>
      <c r="E3671" s="17" t="s">
        <v>1836</v>
      </c>
      <c r="F3671" s="24">
        <v>313</v>
      </c>
      <c r="G3671" s="24"/>
      <c r="H3671" s="24"/>
      <c r="I3671" s="26" t="s">
        <v>854</v>
      </c>
      <c r="J3671" s="26" t="s">
        <v>1358</v>
      </c>
      <c r="K3671" s="34" t="s">
        <v>1010</v>
      </c>
    </row>
    <row r="3672" spans="1:11" ht="15.75" thickBot="1" x14ac:dyDescent="0.3">
      <c r="A3672" s="32" t="s">
        <v>851</v>
      </c>
      <c r="B3672" s="24" t="s">
        <v>325</v>
      </c>
      <c r="C3672" s="26" t="s">
        <v>1337</v>
      </c>
      <c r="D3672" s="26">
        <v>6</v>
      </c>
      <c r="E3672" s="17" t="s">
        <v>4140</v>
      </c>
      <c r="F3672" s="24">
        <v>322</v>
      </c>
      <c r="G3672" s="24"/>
      <c r="H3672" s="24"/>
      <c r="I3672" s="26" t="s">
        <v>854</v>
      </c>
      <c r="J3672" s="26" t="s">
        <v>1358</v>
      </c>
      <c r="K3672" s="34" t="s">
        <v>4138</v>
      </c>
    </row>
    <row r="3673" spans="1:11" ht="15.75" thickBot="1" x14ac:dyDescent="0.3">
      <c r="A3673" s="32" t="s">
        <v>851</v>
      </c>
      <c r="B3673" s="24" t="s">
        <v>325</v>
      </c>
      <c r="C3673" s="26" t="s">
        <v>1337</v>
      </c>
      <c r="D3673" s="26">
        <v>6</v>
      </c>
      <c r="E3673" s="17" t="s">
        <v>976</v>
      </c>
      <c r="F3673" s="24">
        <v>357</v>
      </c>
      <c r="G3673" s="24"/>
      <c r="H3673" s="24"/>
      <c r="I3673" s="26" t="s">
        <v>854</v>
      </c>
      <c r="J3673" s="26" t="s">
        <v>1358</v>
      </c>
      <c r="K3673" s="34" t="s">
        <v>1272</v>
      </c>
    </row>
    <row r="3674" spans="1:11" ht="15.75" thickBot="1" x14ac:dyDescent="0.3">
      <c r="A3674" s="32" t="s">
        <v>851</v>
      </c>
      <c r="B3674" s="24" t="s">
        <v>325</v>
      </c>
      <c r="C3674" s="26" t="s">
        <v>1337</v>
      </c>
      <c r="D3674" s="26">
        <v>6</v>
      </c>
      <c r="E3674" s="17" t="s">
        <v>4141</v>
      </c>
      <c r="F3674" s="24">
        <v>434</v>
      </c>
      <c r="G3674" s="24"/>
      <c r="H3674" s="24"/>
      <c r="I3674" s="26" t="s">
        <v>854</v>
      </c>
      <c r="J3674" s="26" t="s">
        <v>1358</v>
      </c>
      <c r="K3674" s="34" t="s">
        <v>1010</v>
      </c>
    </row>
    <row r="3675" spans="1:11" ht="15.75" thickBot="1" x14ac:dyDescent="0.3">
      <c r="A3675" s="32" t="s">
        <v>851</v>
      </c>
      <c r="B3675" s="24" t="s">
        <v>325</v>
      </c>
      <c r="C3675" s="26" t="s">
        <v>1361</v>
      </c>
      <c r="D3675" s="26">
        <v>1</v>
      </c>
      <c r="E3675" s="17" t="s">
        <v>4142</v>
      </c>
      <c r="F3675" s="24">
        <v>334</v>
      </c>
      <c r="G3675" s="24"/>
      <c r="H3675" s="24"/>
      <c r="I3675" s="26" t="s">
        <v>854</v>
      </c>
      <c r="J3675" s="26" t="s">
        <v>854</v>
      </c>
      <c r="K3675" s="34" t="s">
        <v>1363</v>
      </c>
    </row>
    <row r="3676" spans="1:11" ht="15.75" thickBot="1" x14ac:dyDescent="0.3">
      <c r="A3676" s="32" t="s">
        <v>851</v>
      </c>
      <c r="B3676" s="24" t="s">
        <v>325</v>
      </c>
      <c r="C3676" s="26" t="s">
        <v>1361</v>
      </c>
      <c r="D3676" s="26">
        <v>1</v>
      </c>
      <c r="E3676" s="17" t="s">
        <v>4143</v>
      </c>
      <c r="F3676" s="24">
        <v>4270</v>
      </c>
      <c r="G3676" s="24"/>
      <c r="H3676" s="24"/>
      <c r="I3676" s="26" t="s">
        <v>854</v>
      </c>
      <c r="J3676" s="26" t="s">
        <v>854</v>
      </c>
      <c r="K3676" s="34" t="s">
        <v>1363</v>
      </c>
    </row>
    <row r="3677" spans="1:11" ht="15.75" thickBot="1" x14ac:dyDescent="0.3">
      <c r="A3677" s="32" t="s">
        <v>851</v>
      </c>
      <c r="B3677" s="24" t="s">
        <v>325</v>
      </c>
      <c r="C3677" s="26" t="s">
        <v>1361</v>
      </c>
      <c r="D3677" s="26">
        <v>1</v>
      </c>
      <c r="E3677" s="17" t="s">
        <v>4144</v>
      </c>
      <c r="F3677" s="24">
        <v>368</v>
      </c>
      <c r="G3677" s="24"/>
      <c r="H3677" s="24"/>
      <c r="I3677" s="26" t="s">
        <v>854</v>
      </c>
      <c r="J3677" s="26" t="s">
        <v>854</v>
      </c>
      <c r="K3677" s="34" t="s">
        <v>1363</v>
      </c>
    </row>
    <row r="3678" spans="1:11" ht="15.75" thickBot="1" x14ac:dyDescent="0.3">
      <c r="A3678" s="32" t="s">
        <v>851</v>
      </c>
      <c r="B3678" s="24" t="s">
        <v>325</v>
      </c>
      <c r="C3678" s="26" t="s">
        <v>1361</v>
      </c>
      <c r="D3678" s="26">
        <v>1</v>
      </c>
      <c r="E3678" s="17" t="s">
        <v>4145</v>
      </c>
      <c r="F3678" s="24">
        <v>370</v>
      </c>
      <c r="G3678" s="24"/>
      <c r="H3678" s="24"/>
      <c r="I3678" s="26" t="s">
        <v>854</v>
      </c>
      <c r="J3678" s="26" t="s">
        <v>854</v>
      </c>
      <c r="K3678" s="34" t="s">
        <v>1363</v>
      </c>
    </row>
    <row r="3679" spans="1:11" ht="15.75" thickBot="1" x14ac:dyDescent="0.3">
      <c r="A3679" s="32" t="s">
        <v>851</v>
      </c>
      <c r="B3679" s="24" t="s">
        <v>325</v>
      </c>
      <c r="C3679" s="26" t="s">
        <v>1361</v>
      </c>
      <c r="D3679" s="26">
        <v>1</v>
      </c>
      <c r="E3679" s="17" t="s">
        <v>4146</v>
      </c>
      <c r="F3679" s="24">
        <v>398</v>
      </c>
      <c r="G3679" s="24"/>
      <c r="H3679" s="24"/>
      <c r="I3679" s="26" t="s">
        <v>854</v>
      </c>
      <c r="J3679" s="26" t="s">
        <v>854</v>
      </c>
      <c r="K3679" s="34" t="s">
        <v>4147</v>
      </c>
    </row>
    <row r="3680" spans="1:11" ht="15.75" thickBot="1" x14ac:dyDescent="0.3">
      <c r="A3680" s="32" t="s">
        <v>851</v>
      </c>
      <c r="B3680" s="24" t="s">
        <v>325</v>
      </c>
      <c r="C3680" s="26" t="s">
        <v>1361</v>
      </c>
      <c r="D3680" s="26">
        <v>1</v>
      </c>
      <c r="E3680" s="17" t="s">
        <v>4146</v>
      </c>
      <c r="F3680" s="24">
        <v>4245</v>
      </c>
      <c r="G3680" s="24"/>
      <c r="H3680" s="24"/>
      <c r="I3680" s="26" t="s">
        <v>854</v>
      </c>
      <c r="J3680" s="26" t="s">
        <v>854</v>
      </c>
      <c r="K3680" s="34" t="s">
        <v>4147</v>
      </c>
    </row>
    <row r="3681" spans="1:11" ht="15.75" thickBot="1" x14ac:dyDescent="0.3">
      <c r="A3681" s="32" t="s">
        <v>851</v>
      </c>
      <c r="B3681" s="24" t="s">
        <v>325</v>
      </c>
      <c r="C3681" s="26" t="s">
        <v>1361</v>
      </c>
      <c r="D3681" s="26">
        <v>1</v>
      </c>
      <c r="E3681" s="17" t="s">
        <v>4148</v>
      </c>
      <c r="F3681" s="24">
        <v>409</v>
      </c>
      <c r="G3681" s="24"/>
      <c r="H3681" s="24"/>
      <c r="I3681" s="26" t="s">
        <v>854</v>
      </c>
      <c r="J3681" s="26" t="s">
        <v>854</v>
      </c>
      <c r="K3681" s="34" t="s">
        <v>1363</v>
      </c>
    </row>
    <row r="3682" spans="1:11" ht="15.75" thickBot="1" x14ac:dyDescent="0.3">
      <c r="A3682" s="32" t="s">
        <v>851</v>
      </c>
      <c r="B3682" s="24" t="s">
        <v>325</v>
      </c>
      <c r="C3682" s="26" t="s">
        <v>1361</v>
      </c>
      <c r="D3682" s="26">
        <v>1</v>
      </c>
      <c r="E3682" s="17" t="s">
        <v>1494</v>
      </c>
      <c r="F3682" s="24">
        <v>5558</v>
      </c>
      <c r="G3682" s="24"/>
      <c r="H3682" s="24"/>
      <c r="I3682" s="26" t="s">
        <v>854</v>
      </c>
      <c r="J3682" s="26" t="s">
        <v>854</v>
      </c>
      <c r="K3682" s="34" t="s">
        <v>1363</v>
      </c>
    </row>
    <row r="3683" spans="1:11" ht="15.75" thickBot="1" x14ac:dyDescent="0.3">
      <c r="A3683" s="32" t="s">
        <v>851</v>
      </c>
      <c r="B3683" s="24" t="s">
        <v>325</v>
      </c>
      <c r="C3683" s="26" t="s">
        <v>1361</v>
      </c>
      <c r="D3683" s="26">
        <v>2</v>
      </c>
      <c r="E3683" s="17" t="s">
        <v>4149</v>
      </c>
      <c r="F3683" s="24">
        <v>320</v>
      </c>
      <c r="G3683" s="24"/>
      <c r="H3683" s="24"/>
      <c r="I3683" s="26" t="s">
        <v>854</v>
      </c>
      <c r="J3683" s="26" t="s">
        <v>854</v>
      </c>
      <c r="K3683" s="34" t="s">
        <v>1366</v>
      </c>
    </row>
    <row r="3684" spans="1:11" ht="15.75" thickBot="1" x14ac:dyDescent="0.3">
      <c r="A3684" s="32" t="s">
        <v>851</v>
      </c>
      <c r="B3684" s="24" t="s">
        <v>325</v>
      </c>
      <c r="C3684" s="26" t="s">
        <v>1361</v>
      </c>
      <c r="D3684" s="26">
        <v>2</v>
      </c>
      <c r="E3684" s="17" t="s">
        <v>4149</v>
      </c>
      <c r="F3684" s="24">
        <v>4275</v>
      </c>
      <c r="G3684" s="24"/>
      <c r="H3684" s="24"/>
      <c r="I3684" s="26" t="s">
        <v>854</v>
      </c>
      <c r="J3684" s="26" t="s">
        <v>854</v>
      </c>
      <c r="K3684" s="34" t="s">
        <v>1366</v>
      </c>
    </row>
    <row r="3685" spans="1:11" ht="15.75" thickBot="1" x14ac:dyDescent="0.3">
      <c r="A3685" s="32" t="s">
        <v>851</v>
      </c>
      <c r="B3685" s="24" t="s">
        <v>325</v>
      </c>
      <c r="C3685" s="26" t="s">
        <v>1361</v>
      </c>
      <c r="D3685" s="26">
        <v>2</v>
      </c>
      <c r="E3685" s="17" t="s">
        <v>4150</v>
      </c>
      <c r="F3685" s="24">
        <v>328</v>
      </c>
      <c r="G3685" s="24"/>
      <c r="H3685" s="24"/>
      <c r="I3685" s="26" t="s">
        <v>854</v>
      </c>
      <c r="J3685" s="26" t="s">
        <v>854</v>
      </c>
      <c r="K3685" s="34" t="s">
        <v>1366</v>
      </c>
    </row>
    <row r="3686" spans="1:11" ht="15.75" thickBot="1" x14ac:dyDescent="0.3">
      <c r="A3686" s="32" t="s">
        <v>851</v>
      </c>
      <c r="B3686" s="24" t="s">
        <v>325</v>
      </c>
      <c r="C3686" s="26" t="s">
        <v>1361</v>
      </c>
      <c r="D3686" s="26">
        <v>2</v>
      </c>
      <c r="E3686" s="17" t="s">
        <v>4150</v>
      </c>
      <c r="F3686" s="24">
        <v>4315</v>
      </c>
      <c r="G3686" s="24"/>
      <c r="H3686" s="24"/>
      <c r="I3686" s="26" t="s">
        <v>854</v>
      </c>
      <c r="J3686" s="26" t="s">
        <v>854</v>
      </c>
      <c r="K3686" s="34" t="s">
        <v>1366</v>
      </c>
    </row>
    <row r="3687" spans="1:11" ht="15.75" thickBot="1" x14ac:dyDescent="0.3">
      <c r="A3687" s="32" t="s">
        <v>851</v>
      </c>
      <c r="B3687" s="24" t="s">
        <v>325</v>
      </c>
      <c r="C3687" s="26" t="s">
        <v>1361</v>
      </c>
      <c r="D3687" s="26">
        <v>2</v>
      </c>
      <c r="E3687" s="17" t="s">
        <v>4151</v>
      </c>
      <c r="F3687" s="24">
        <v>464</v>
      </c>
      <c r="G3687" s="24"/>
      <c r="H3687" s="24"/>
      <c r="I3687" s="26" t="s">
        <v>854</v>
      </c>
      <c r="J3687" s="26" t="s">
        <v>854</v>
      </c>
      <c r="K3687" s="34" t="s">
        <v>1366</v>
      </c>
    </row>
    <row r="3688" spans="1:11" ht="15.75" thickBot="1" x14ac:dyDescent="0.3">
      <c r="A3688" s="32" t="s">
        <v>851</v>
      </c>
      <c r="B3688" s="24" t="s">
        <v>325</v>
      </c>
      <c r="C3688" s="26" t="s">
        <v>1361</v>
      </c>
      <c r="D3688" s="26">
        <v>2</v>
      </c>
      <c r="E3688" s="17" t="s">
        <v>4151</v>
      </c>
      <c r="F3688" s="24">
        <v>4264</v>
      </c>
      <c r="G3688" s="24"/>
      <c r="H3688" s="24"/>
      <c r="I3688" s="26" t="s">
        <v>854</v>
      </c>
      <c r="J3688" s="26" t="s">
        <v>854</v>
      </c>
      <c r="K3688" s="34" t="s">
        <v>1366</v>
      </c>
    </row>
    <row r="3689" spans="1:11" ht="15.75" thickBot="1" x14ac:dyDescent="0.3">
      <c r="A3689" s="32" t="s">
        <v>851</v>
      </c>
      <c r="B3689" s="24" t="s">
        <v>325</v>
      </c>
      <c r="C3689" s="26" t="s">
        <v>1361</v>
      </c>
      <c r="D3689" s="26">
        <v>2</v>
      </c>
      <c r="E3689" s="17" t="s">
        <v>4152</v>
      </c>
      <c r="F3689" s="24">
        <v>466</v>
      </c>
      <c r="G3689" s="24"/>
      <c r="H3689" s="24"/>
      <c r="I3689" s="26" t="s">
        <v>854</v>
      </c>
      <c r="J3689" s="26" t="s">
        <v>854</v>
      </c>
      <c r="K3689" s="34" t="s">
        <v>1366</v>
      </c>
    </row>
    <row r="3690" spans="1:11" ht="15.75" thickBot="1" x14ac:dyDescent="0.3">
      <c r="A3690" s="32" t="s">
        <v>851</v>
      </c>
      <c r="B3690" s="24" t="s">
        <v>325</v>
      </c>
      <c r="C3690" s="26" t="s">
        <v>1361</v>
      </c>
      <c r="D3690" s="26">
        <v>2</v>
      </c>
      <c r="E3690" s="17" t="s">
        <v>4153</v>
      </c>
      <c r="F3690" s="24">
        <v>4303</v>
      </c>
      <c r="G3690" s="24"/>
      <c r="H3690" s="24"/>
      <c r="I3690" s="26" t="s">
        <v>854</v>
      </c>
      <c r="J3690" s="26" t="s">
        <v>854</v>
      </c>
      <c r="K3690" s="34" t="s">
        <v>1366</v>
      </c>
    </row>
    <row r="3691" spans="1:11" ht="15.75" thickBot="1" x14ac:dyDescent="0.3">
      <c r="A3691" s="32" t="s">
        <v>851</v>
      </c>
      <c r="B3691" s="24" t="s">
        <v>325</v>
      </c>
      <c r="C3691" s="26" t="s">
        <v>1361</v>
      </c>
      <c r="D3691" s="26">
        <v>2</v>
      </c>
      <c r="E3691" s="17" t="s">
        <v>4154</v>
      </c>
      <c r="F3691" s="24">
        <v>342</v>
      </c>
      <c r="G3691" s="24"/>
      <c r="H3691" s="24"/>
      <c r="I3691" s="26" t="s">
        <v>854</v>
      </c>
      <c r="J3691" s="26" t="s">
        <v>854</v>
      </c>
      <c r="K3691" s="34" t="s">
        <v>1366</v>
      </c>
    </row>
    <row r="3692" spans="1:11" ht="15.75" thickBot="1" x14ac:dyDescent="0.3">
      <c r="A3692" s="32" t="s">
        <v>851</v>
      </c>
      <c r="B3692" s="24" t="s">
        <v>325</v>
      </c>
      <c r="C3692" s="26" t="s">
        <v>1361</v>
      </c>
      <c r="D3692" s="26">
        <v>2</v>
      </c>
      <c r="E3692" s="17" t="s">
        <v>4155</v>
      </c>
      <c r="F3692" s="24">
        <v>470</v>
      </c>
      <c r="G3692" s="24"/>
      <c r="H3692" s="24"/>
      <c r="I3692" s="26" t="s">
        <v>854</v>
      </c>
      <c r="J3692" s="26" t="s">
        <v>854</v>
      </c>
      <c r="K3692" s="34" t="s">
        <v>1366</v>
      </c>
    </row>
    <row r="3693" spans="1:11" ht="15.75" thickBot="1" x14ac:dyDescent="0.3">
      <c r="A3693" s="32" t="s">
        <v>851</v>
      </c>
      <c r="B3693" s="24" t="s">
        <v>325</v>
      </c>
      <c r="C3693" s="26" t="s">
        <v>1361</v>
      </c>
      <c r="D3693" s="26">
        <v>2</v>
      </c>
      <c r="E3693" s="17" t="s">
        <v>4156</v>
      </c>
      <c r="F3693" s="24">
        <v>4312</v>
      </c>
      <c r="G3693" s="24"/>
      <c r="H3693" s="24"/>
      <c r="I3693" s="26" t="s">
        <v>854</v>
      </c>
      <c r="J3693" s="26" t="s">
        <v>854</v>
      </c>
      <c r="K3693" s="34" t="s">
        <v>1366</v>
      </c>
    </row>
    <row r="3694" spans="1:11" ht="15.75" thickBot="1" x14ac:dyDescent="0.3">
      <c r="A3694" s="32" t="s">
        <v>851</v>
      </c>
      <c r="B3694" s="24" t="s">
        <v>325</v>
      </c>
      <c r="C3694" s="26" t="s">
        <v>1361</v>
      </c>
      <c r="D3694" s="26">
        <v>3</v>
      </c>
      <c r="E3694" s="17" t="s">
        <v>1688</v>
      </c>
      <c r="F3694" s="24">
        <v>308</v>
      </c>
      <c r="G3694" s="24"/>
      <c r="H3694" s="24"/>
      <c r="I3694" s="26" t="s">
        <v>854</v>
      </c>
      <c r="J3694" s="26" t="s">
        <v>1370</v>
      </c>
      <c r="K3694" s="34" t="s">
        <v>1010</v>
      </c>
    </row>
    <row r="3695" spans="1:11" ht="15.75" thickBot="1" x14ac:dyDescent="0.3">
      <c r="A3695" s="32" t="s">
        <v>851</v>
      </c>
      <c r="B3695" s="24" t="s">
        <v>325</v>
      </c>
      <c r="C3695" s="26" t="s">
        <v>1361</v>
      </c>
      <c r="D3695" s="26">
        <v>3</v>
      </c>
      <c r="E3695" s="17" t="s">
        <v>4157</v>
      </c>
      <c r="F3695" s="24">
        <v>4279</v>
      </c>
      <c r="G3695" s="24"/>
      <c r="H3695" s="24"/>
      <c r="I3695" s="26" t="s">
        <v>854</v>
      </c>
      <c r="J3695" s="26" t="s">
        <v>1370</v>
      </c>
      <c r="K3695" s="34" t="s">
        <v>1370</v>
      </c>
    </row>
    <row r="3696" spans="1:11" ht="15.75" thickBot="1" x14ac:dyDescent="0.3">
      <c r="A3696" s="32" t="s">
        <v>851</v>
      </c>
      <c r="B3696" s="24" t="s">
        <v>325</v>
      </c>
      <c r="C3696" s="26" t="s">
        <v>1361</v>
      </c>
      <c r="D3696" s="26">
        <v>3</v>
      </c>
      <c r="E3696" s="17" t="s">
        <v>4158</v>
      </c>
      <c r="F3696" s="24">
        <v>405</v>
      </c>
      <c r="G3696" s="24"/>
      <c r="H3696" s="24"/>
      <c r="I3696" s="26" t="s">
        <v>854</v>
      </c>
      <c r="J3696" s="26" t="s">
        <v>1370</v>
      </c>
      <c r="K3696" s="34" t="s">
        <v>1370</v>
      </c>
    </row>
    <row r="3697" spans="1:11" ht="15.75" thickBot="1" x14ac:dyDescent="0.3">
      <c r="A3697" s="32" t="s">
        <v>851</v>
      </c>
      <c r="B3697" s="24" t="s">
        <v>325</v>
      </c>
      <c r="C3697" s="26" t="s">
        <v>1361</v>
      </c>
      <c r="D3697" s="26">
        <v>3</v>
      </c>
      <c r="E3697" s="17" t="s">
        <v>4159</v>
      </c>
      <c r="F3697" s="24">
        <v>327</v>
      </c>
      <c r="G3697" s="24"/>
      <c r="H3697" s="24"/>
      <c r="I3697" s="26" t="s">
        <v>854</v>
      </c>
      <c r="J3697" s="26" t="s">
        <v>1370</v>
      </c>
      <c r="K3697" s="34" t="s">
        <v>1370</v>
      </c>
    </row>
    <row r="3698" spans="1:11" ht="15.75" thickBot="1" x14ac:dyDescent="0.3">
      <c r="A3698" s="32" t="s">
        <v>851</v>
      </c>
      <c r="B3698" s="24" t="s">
        <v>325</v>
      </c>
      <c r="C3698" s="26" t="s">
        <v>1361</v>
      </c>
      <c r="D3698" s="26">
        <v>3</v>
      </c>
      <c r="E3698" s="17" t="s">
        <v>4160</v>
      </c>
      <c r="F3698" s="24">
        <v>307</v>
      </c>
      <c r="G3698" s="24"/>
      <c r="H3698" s="24"/>
      <c r="I3698" s="26" t="s">
        <v>854</v>
      </c>
      <c r="J3698" s="26" t="s">
        <v>1370</v>
      </c>
      <c r="K3698" s="34" t="s">
        <v>1218</v>
      </c>
    </row>
    <row r="3699" spans="1:11" ht="15.75" thickBot="1" x14ac:dyDescent="0.3">
      <c r="A3699" s="32" t="s">
        <v>851</v>
      </c>
      <c r="B3699" s="24" t="s">
        <v>325</v>
      </c>
      <c r="C3699" s="26" t="s">
        <v>1361</v>
      </c>
      <c r="D3699" s="26">
        <v>3</v>
      </c>
      <c r="E3699" s="17" t="s">
        <v>913</v>
      </c>
      <c r="F3699" s="24">
        <v>306</v>
      </c>
      <c r="G3699" s="24"/>
      <c r="H3699" s="24"/>
      <c r="I3699" s="26" t="s">
        <v>854</v>
      </c>
      <c r="J3699" s="26" t="s">
        <v>1370</v>
      </c>
      <c r="K3699" s="34" t="s">
        <v>1218</v>
      </c>
    </row>
    <row r="3700" spans="1:11" ht="15.75" thickBot="1" x14ac:dyDescent="0.3">
      <c r="A3700" s="32" t="s">
        <v>851</v>
      </c>
      <c r="B3700" s="24" t="s">
        <v>325</v>
      </c>
      <c r="C3700" s="26" t="s">
        <v>1361</v>
      </c>
      <c r="D3700" s="26">
        <v>3</v>
      </c>
      <c r="E3700" s="17" t="s">
        <v>913</v>
      </c>
      <c r="F3700" s="24">
        <v>4335</v>
      </c>
      <c r="G3700" s="24"/>
      <c r="H3700" s="24"/>
      <c r="I3700" s="26" t="s">
        <v>854</v>
      </c>
      <c r="J3700" s="26" t="s">
        <v>1370</v>
      </c>
      <c r="K3700" s="34" t="s">
        <v>1218</v>
      </c>
    </row>
    <row r="3701" spans="1:11" ht="15.75" thickBot="1" x14ac:dyDescent="0.3">
      <c r="A3701" s="32" t="s">
        <v>851</v>
      </c>
      <c r="B3701" s="24" t="s">
        <v>325</v>
      </c>
      <c r="C3701" s="26" t="s">
        <v>1361</v>
      </c>
      <c r="D3701" s="26">
        <v>3</v>
      </c>
      <c r="E3701" s="17" t="s">
        <v>4161</v>
      </c>
      <c r="F3701" s="24">
        <v>350</v>
      </c>
      <c r="G3701" s="24"/>
      <c r="H3701" s="24"/>
      <c r="I3701" s="26" t="s">
        <v>854</v>
      </c>
      <c r="J3701" s="26" t="s">
        <v>1370</v>
      </c>
      <c r="K3701" s="34" t="s">
        <v>1010</v>
      </c>
    </row>
    <row r="3702" spans="1:11" ht="15.75" thickBot="1" x14ac:dyDescent="0.3">
      <c r="A3702" s="32" t="s">
        <v>851</v>
      </c>
      <c r="B3702" s="24" t="s">
        <v>325</v>
      </c>
      <c r="C3702" s="26" t="s">
        <v>1361</v>
      </c>
      <c r="D3702" s="26">
        <v>3</v>
      </c>
      <c r="E3702" s="17" t="s">
        <v>4162</v>
      </c>
      <c r="F3702" s="24">
        <v>423</v>
      </c>
      <c r="G3702" s="24"/>
      <c r="H3702" s="24"/>
      <c r="I3702" s="26" t="s">
        <v>854</v>
      </c>
      <c r="J3702" s="26" t="s">
        <v>1370</v>
      </c>
      <c r="K3702" s="34" t="s">
        <v>1218</v>
      </c>
    </row>
    <row r="3703" spans="1:11" ht="15.75" thickBot="1" x14ac:dyDescent="0.3">
      <c r="A3703" s="32" t="s">
        <v>851</v>
      </c>
      <c r="B3703" s="24" t="s">
        <v>325</v>
      </c>
      <c r="C3703" s="26" t="s">
        <v>1361</v>
      </c>
      <c r="D3703" s="26">
        <v>3</v>
      </c>
      <c r="E3703" s="17" t="s">
        <v>4162</v>
      </c>
      <c r="F3703" s="24">
        <v>4288</v>
      </c>
      <c r="G3703" s="24"/>
      <c r="H3703" s="24"/>
      <c r="I3703" s="26" t="s">
        <v>854</v>
      </c>
      <c r="J3703" s="26" t="s">
        <v>1370</v>
      </c>
      <c r="K3703" s="34" t="s">
        <v>1218</v>
      </c>
    </row>
    <row r="3704" spans="1:11" ht="15.75" thickBot="1" x14ac:dyDescent="0.3">
      <c r="A3704" s="32" t="s">
        <v>851</v>
      </c>
      <c r="B3704" s="24" t="s">
        <v>325</v>
      </c>
      <c r="C3704" s="26" t="s">
        <v>1361</v>
      </c>
      <c r="D3704" s="26">
        <v>3</v>
      </c>
      <c r="E3704" s="17" t="s">
        <v>4163</v>
      </c>
      <c r="F3704" s="24">
        <v>4280</v>
      </c>
      <c r="G3704" s="24"/>
      <c r="H3704" s="24"/>
      <c r="I3704" s="26" t="s">
        <v>854</v>
      </c>
      <c r="J3704" s="26" t="s">
        <v>1370</v>
      </c>
      <c r="K3704" s="34" t="s">
        <v>1010</v>
      </c>
    </row>
    <row r="3705" spans="1:11" ht="15.75" thickBot="1" x14ac:dyDescent="0.3">
      <c r="A3705" s="32" t="s">
        <v>851</v>
      </c>
      <c r="B3705" s="24" t="s">
        <v>325</v>
      </c>
      <c r="C3705" s="26" t="s">
        <v>1361</v>
      </c>
      <c r="D3705" s="26">
        <v>3</v>
      </c>
      <c r="E3705" s="17" t="s">
        <v>4164</v>
      </c>
      <c r="F3705" s="24">
        <v>406</v>
      </c>
      <c r="G3705" s="24"/>
      <c r="H3705" s="24"/>
      <c r="I3705" s="26" t="s">
        <v>854</v>
      </c>
      <c r="J3705" s="26" t="s">
        <v>1370</v>
      </c>
      <c r="K3705" s="34" t="s">
        <v>1010</v>
      </c>
    </row>
    <row r="3706" spans="1:11" ht="15.75" thickBot="1" x14ac:dyDescent="0.3">
      <c r="A3706" s="32" t="s">
        <v>851</v>
      </c>
      <c r="B3706" s="24" t="s">
        <v>325</v>
      </c>
      <c r="C3706" s="26" t="s">
        <v>1361</v>
      </c>
      <c r="D3706" s="26">
        <v>3</v>
      </c>
      <c r="E3706" s="17" t="s">
        <v>4165</v>
      </c>
      <c r="F3706" s="24">
        <v>343</v>
      </c>
      <c r="G3706" s="24"/>
      <c r="H3706" s="24"/>
      <c r="I3706" s="26" t="s">
        <v>854</v>
      </c>
      <c r="J3706" s="26" t="s">
        <v>1370</v>
      </c>
      <c r="K3706" s="34" t="s">
        <v>1370</v>
      </c>
    </row>
    <row r="3707" spans="1:11" ht="15.75" thickBot="1" x14ac:dyDescent="0.3">
      <c r="A3707" s="32" t="s">
        <v>851</v>
      </c>
      <c r="B3707" s="24" t="s">
        <v>325</v>
      </c>
      <c r="C3707" s="26" t="s">
        <v>1361</v>
      </c>
      <c r="D3707" s="26">
        <v>4</v>
      </c>
      <c r="E3707" s="17" t="s">
        <v>4166</v>
      </c>
      <c r="F3707" s="24">
        <v>4263</v>
      </c>
      <c r="G3707" s="24"/>
      <c r="H3707" s="24"/>
      <c r="I3707" s="26" t="s">
        <v>854</v>
      </c>
      <c r="J3707" s="26" t="s">
        <v>1372</v>
      </c>
      <c r="K3707" s="34" t="s">
        <v>1372</v>
      </c>
    </row>
    <row r="3708" spans="1:11" ht="15.75" thickBot="1" x14ac:dyDescent="0.3">
      <c r="A3708" s="32" t="s">
        <v>851</v>
      </c>
      <c r="B3708" s="24" t="s">
        <v>325</v>
      </c>
      <c r="C3708" s="26" t="s">
        <v>1361</v>
      </c>
      <c r="D3708" s="26">
        <v>4</v>
      </c>
      <c r="E3708" s="17" t="s">
        <v>4167</v>
      </c>
      <c r="F3708" s="24">
        <v>361</v>
      </c>
      <c r="G3708" s="24"/>
      <c r="H3708" s="24"/>
      <c r="I3708" s="26" t="s">
        <v>854</v>
      </c>
      <c r="J3708" s="26" t="s">
        <v>1372</v>
      </c>
      <c r="K3708" s="34" t="s">
        <v>1372</v>
      </c>
    </row>
    <row r="3709" spans="1:11" ht="15.75" thickBot="1" x14ac:dyDescent="0.3">
      <c r="A3709" s="32" t="s">
        <v>851</v>
      </c>
      <c r="B3709" s="24" t="s">
        <v>325</v>
      </c>
      <c r="C3709" s="26" t="s">
        <v>1361</v>
      </c>
      <c r="D3709" s="26">
        <v>4</v>
      </c>
      <c r="E3709" s="17" t="s">
        <v>4168</v>
      </c>
      <c r="F3709" s="24">
        <v>310</v>
      </c>
      <c r="G3709" s="24"/>
      <c r="H3709" s="24"/>
      <c r="I3709" s="26" t="s">
        <v>854</v>
      </c>
      <c r="J3709" s="26" t="s">
        <v>1372</v>
      </c>
      <c r="K3709" s="34" t="s">
        <v>4169</v>
      </c>
    </row>
    <row r="3710" spans="1:11" ht="15.75" thickBot="1" x14ac:dyDescent="0.3">
      <c r="A3710" s="32" t="s">
        <v>851</v>
      </c>
      <c r="B3710" s="24" t="s">
        <v>325</v>
      </c>
      <c r="C3710" s="26" t="s">
        <v>1361</v>
      </c>
      <c r="D3710" s="26">
        <v>4</v>
      </c>
      <c r="E3710" s="17" t="s">
        <v>4170</v>
      </c>
      <c r="F3710" s="24">
        <v>400</v>
      </c>
      <c r="G3710" s="24"/>
      <c r="H3710" s="24"/>
      <c r="I3710" s="26" t="s">
        <v>854</v>
      </c>
      <c r="J3710" s="26" t="s">
        <v>1372</v>
      </c>
      <c r="K3710" s="34" t="s">
        <v>4171</v>
      </c>
    </row>
    <row r="3711" spans="1:11" ht="15.75" thickBot="1" x14ac:dyDescent="0.3">
      <c r="A3711" s="32" t="s">
        <v>851</v>
      </c>
      <c r="B3711" s="24" t="s">
        <v>325</v>
      </c>
      <c r="C3711" s="26" t="s">
        <v>1361</v>
      </c>
      <c r="D3711" s="26">
        <v>4</v>
      </c>
      <c r="E3711" s="17" t="s">
        <v>4172</v>
      </c>
      <c r="F3711" s="24">
        <v>354</v>
      </c>
      <c r="G3711" s="24"/>
      <c r="H3711" s="24"/>
      <c r="I3711" s="26" t="s">
        <v>854</v>
      </c>
      <c r="J3711" s="26" t="s">
        <v>1372</v>
      </c>
      <c r="K3711" s="34" t="s">
        <v>4173</v>
      </c>
    </row>
    <row r="3712" spans="1:11" ht="15.75" thickBot="1" x14ac:dyDescent="0.3">
      <c r="A3712" s="32" t="s">
        <v>851</v>
      </c>
      <c r="B3712" s="24" t="s">
        <v>325</v>
      </c>
      <c r="C3712" s="26" t="s">
        <v>1361</v>
      </c>
      <c r="D3712" s="26">
        <v>4</v>
      </c>
      <c r="E3712" s="17" t="s">
        <v>4174</v>
      </c>
      <c r="F3712" s="24">
        <v>4262</v>
      </c>
      <c r="G3712" s="24"/>
      <c r="H3712" s="24"/>
      <c r="I3712" s="26" t="s">
        <v>854</v>
      </c>
      <c r="J3712" s="26" t="s">
        <v>1372</v>
      </c>
      <c r="K3712" s="34" t="s">
        <v>1374</v>
      </c>
    </row>
    <row r="3713" spans="1:11" ht="15.75" thickBot="1" x14ac:dyDescent="0.3">
      <c r="A3713" s="32" t="s">
        <v>851</v>
      </c>
      <c r="B3713" s="24" t="s">
        <v>325</v>
      </c>
      <c r="C3713" s="26" t="s">
        <v>1361</v>
      </c>
      <c r="D3713" s="26">
        <v>4</v>
      </c>
      <c r="E3713" s="17" t="s">
        <v>2277</v>
      </c>
      <c r="F3713" s="24">
        <v>378</v>
      </c>
      <c r="G3713" s="24"/>
      <c r="H3713" s="24"/>
      <c r="I3713" s="26" t="s">
        <v>854</v>
      </c>
      <c r="J3713" s="26" t="s">
        <v>1372</v>
      </c>
      <c r="K3713" s="34" t="s">
        <v>1374</v>
      </c>
    </row>
    <row r="3714" spans="1:11" ht="15.75" thickBot="1" x14ac:dyDescent="0.3">
      <c r="A3714" s="32" t="s">
        <v>851</v>
      </c>
      <c r="B3714" s="24" t="s">
        <v>325</v>
      </c>
      <c r="C3714" s="26" t="s">
        <v>1361</v>
      </c>
      <c r="D3714" s="26">
        <v>4</v>
      </c>
      <c r="E3714" s="17" t="s">
        <v>4175</v>
      </c>
      <c r="F3714" s="24">
        <v>422</v>
      </c>
      <c r="G3714" s="24"/>
      <c r="H3714" s="24"/>
      <c r="I3714" s="26" t="s">
        <v>854</v>
      </c>
      <c r="J3714" s="26" t="s">
        <v>1372</v>
      </c>
      <c r="K3714" s="34" t="s">
        <v>4176</v>
      </c>
    </row>
    <row r="3715" spans="1:11" ht="15.75" thickBot="1" x14ac:dyDescent="0.3">
      <c r="A3715" s="32" t="s">
        <v>851</v>
      </c>
      <c r="B3715" s="24" t="s">
        <v>325</v>
      </c>
      <c r="C3715" s="26" t="s">
        <v>1361</v>
      </c>
      <c r="D3715" s="26">
        <v>4</v>
      </c>
      <c r="E3715" s="17" t="s">
        <v>4177</v>
      </c>
      <c r="F3715" s="24">
        <v>391</v>
      </c>
      <c r="G3715" s="24"/>
      <c r="H3715" s="24"/>
      <c r="I3715" s="26" t="s">
        <v>854</v>
      </c>
      <c r="J3715" s="26" t="s">
        <v>1372</v>
      </c>
      <c r="K3715" s="34" t="s">
        <v>4176</v>
      </c>
    </row>
    <row r="3716" spans="1:11" ht="15.75" thickBot="1" x14ac:dyDescent="0.3">
      <c r="A3716" s="32" t="s">
        <v>851</v>
      </c>
      <c r="B3716" s="24" t="s">
        <v>325</v>
      </c>
      <c r="C3716" s="26" t="s">
        <v>1361</v>
      </c>
      <c r="D3716" s="26">
        <v>4</v>
      </c>
      <c r="E3716" s="17" t="s">
        <v>4178</v>
      </c>
      <c r="F3716" s="24">
        <v>375</v>
      </c>
      <c r="G3716" s="24"/>
      <c r="H3716" s="24"/>
      <c r="I3716" s="26" t="s">
        <v>854</v>
      </c>
      <c r="J3716" s="26" t="s">
        <v>1372</v>
      </c>
      <c r="K3716" s="34" t="s">
        <v>1374</v>
      </c>
    </row>
    <row r="3717" spans="1:11" ht="15.75" thickBot="1" x14ac:dyDescent="0.3">
      <c r="A3717" s="32" t="s">
        <v>851</v>
      </c>
      <c r="B3717" s="24" t="s">
        <v>325</v>
      </c>
      <c r="C3717" s="26" t="s">
        <v>1361</v>
      </c>
      <c r="D3717" s="26">
        <v>4</v>
      </c>
      <c r="E3717" s="17" t="s">
        <v>4179</v>
      </c>
      <c r="F3717" s="24">
        <v>404</v>
      </c>
      <c r="G3717" s="24"/>
      <c r="H3717" s="24"/>
      <c r="I3717" s="26" t="s">
        <v>854</v>
      </c>
      <c r="J3717" s="26" t="s">
        <v>1372</v>
      </c>
      <c r="K3717" s="34" t="s">
        <v>4173</v>
      </c>
    </row>
    <row r="3718" spans="1:11" ht="15.75" thickBot="1" x14ac:dyDescent="0.3">
      <c r="A3718" s="32" t="s">
        <v>851</v>
      </c>
      <c r="B3718" s="24" t="s">
        <v>325</v>
      </c>
      <c r="C3718" s="26" t="s">
        <v>1361</v>
      </c>
      <c r="D3718" s="26">
        <v>4</v>
      </c>
      <c r="E3718" s="17" t="s">
        <v>4180</v>
      </c>
      <c r="F3718" s="24">
        <v>341</v>
      </c>
      <c r="G3718" s="24"/>
      <c r="H3718" s="24"/>
      <c r="I3718" s="26" t="s">
        <v>854</v>
      </c>
      <c r="J3718" s="26" t="s">
        <v>1372</v>
      </c>
      <c r="K3718" s="34" t="s">
        <v>4176</v>
      </c>
    </row>
    <row r="3719" spans="1:11" ht="15.75" thickBot="1" x14ac:dyDescent="0.3">
      <c r="A3719" s="32" t="s">
        <v>851</v>
      </c>
      <c r="B3719" s="24" t="s">
        <v>325</v>
      </c>
      <c r="C3719" s="26" t="s">
        <v>1361</v>
      </c>
      <c r="D3719" s="26">
        <v>4</v>
      </c>
      <c r="E3719" s="17" t="s">
        <v>4181</v>
      </c>
      <c r="F3719" s="24">
        <v>4324</v>
      </c>
      <c r="G3719" s="24"/>
      <c r="H3719" s="24"/>
      <c r="I3719" s="26" t="s">
        <v>854</v>
      </c>
      <c r="J3719" s="26" t="s">
        <v>1372</v>
      </c>
      <c r="K3719" s="34" t="s">
        <v>4173</v>
      </c>
    </row>
    <row r="3720" spans="1:11" ht="15.75" thickBot="1" x14ac:dyDescent="0.3">
      <c r="A3720" s="32" t="s">
        <v>851</v>
      </c>
      <c r="B3720" s="24" t="s">
        <v>325</v>
      </c>
      <c r="C3720" s="26" t="s">
        <v>1361</v>
      </c>
      <c r="D3720" s="26">
        <v>4</v>
      </c>
      <c r="E3720" s="17" t="s">
        <v>4182</v>
      </c>
      <c r="F3720" s="24">
        <v>403</v>
      </c>
      <c r="G3720" s="24"/>
      <c r="H3720" s="24"/>
      <c r="I3720" s="26" t="s">
        <v>854</v>
      </c>
      <c r="J3720" s="26" t="s">
        <v>1372</v>
      </c>
      <c r="K3720" s="34" t="s">
        <v>4173</v>
      </c>
    </row>
    <row r="3721" spans="1:11" ht="15.75" thickBot="1" x14ac:dyDescent="0.3">
      <c r="A3721" s="32" t="s">
        <v>851</v>
      </c>
      <c r="B3721" s="24" t="s">
        <v>325</v>
      </c>
      <c r="C3721" s="26" t="s">
        <v>1361</v>
      </c>
      <c r="D3721" s="26">
        <v>4</v>
      </c>
      <c r="E3721" s="17" t="s">
        <v>1677</v>
      </c>
      <c r="F3721" s="24">
        <v>324</v>
      </c>
      <c r="G3721" s="24"/>
      <c r="H3721" s="24"/>
      <c r="I3721" s="26" t="s">
        <v>854</v>
      </c>
      <c r="J3721" s="26" t="s">
        <v>1372</v>
      </c>
      <c r="K3721" s="34" t="s">
        <v>1372</v>
      </c>
    </row>
    <row r="3722" spans="1:11" ht="15.75" thickBot="1" x14ac:dyDescent="0.3">
      <c r="A3722" s="32" t="s">
        <v>851</v>
      </c>
      <c r="B3722" s="24" t="s">
        <v>325</v>
      </c>
      <c r="C3722" s="26" t="s">
        <v>1361</v>
      </c>
      <c r="D3722" s="26">
        <v>5</v>
      </c>
      <c r="E3722" s="17" t="s">
        <v>4048</v>
      </c>
      <c r="F3722" s="24">
        <v>377</v>
      </c>
      <c r="G3722" s="24"/>
      <c r="H3722" s="24"/>
      <c r="I3722" s="26" t="s">
        <v>854</v>
      </c>
      <c r="J3722" s="26" t="s">
        <v>854</v>
      </c>
      <c r="K3722" s="34" t="s">
        <v>1374</v>
      </c>
    </row>
    <row r="3723" spans="1:11" ht="15.75" thickBot="1" x14ac:dyDescent="0.3">
      <c r="A3723" s="32" t="s">
        <v>851</v>
      </c>
      <c r="B3723" s="24" t="s">
        <v>325</v>
      </c>
      <c r="C3723" s="26" t="s">
        <v>1361</v>
      </c>
      <c r="D3723" s="26">
        <v>5</v>
      </c>
      <c r="E3723" s="17" t="s">
        <v>4183</v>
      </c>
      <c r="F3723" s="24">
        <v>332</v>
      </c>
      <c r="G3723" s="24"/>
      <c r="H3723" s="24"/>
      <c r="I3723" s="26" t="s">
        <v>854</v>
      </c>
      <c r="J3723" s="26" t="s">
        <v>854</v>
      </c>
      <c r="K3723" s="34" t="s">
        <v>1374</v>
      </c>
    </row>
    <row r="3724" spans="1:11" ht="15.75" thickBot="1" x14ac:dyDescent="0.3">
      <c r="A3724" s="32" t="s">
        <v>851</v>
      </c>
      <c r="B3724" s="24" t="s">
        <v>325</v>
      </c>
      <c r="C3724" s="26" t="s">
        <v>1361</v>
      </c>
      <c r="D3724" s="26">
        <v>5</v>
      </c>
      <c r="E3724" s="17" t="s">
        <v>4184</v>
      </c>
      <c r="F3724" s="24">
        <v>458</v>
      </c>
      <c r="G3724" s="24"/>
      <c r="H3724" s="24"/>
      <c r="I3724" s="26" t="s">
        <v>854</v>
      </c>
      <c r="J3724" s="26" t="s">
        <v>1348</v>
      </c>
      <c r="K3724" s="34" t="s">
        <v>4185</v>
      </c>
    </row>
    <row r="3725" spans="1:11" ht="15.75" thickBot="1" x14ac:dyDescent="0.3">
      <c r="A3725" s="32" t="s">
        <v>851</v>
      </c>
      <c r="B3725" s="24" t="s">
        <v>325</v>
      </c>
      <c r="C3725" s="26" t="s">
        <v>1361</v>
      </c>
      <c r="D3725" s="26">
        <v>5</v>
      </c>
      <c r="E3725" s="17" t="s">
        <v>4186</v>
      </c>
      <c r="F3725" s="24">
        <v>443</v>
      </c>
      <c r="G3725" s="24"/>
      <c r="H3725" s="24"/>
      <c r="I3725" s="26" t="s">
        <v>854</v>
      </c>
      <c r="J3725" s="26" t="s">
        <v>854</v>
      </c>
      <c r="K3725" s="34" t="s">
        <v>1374</v>
      </c>
    </row>
    <row r="3726" spans="1:11" ht="15.75" thickBot="1" x14ac:dyDescent="0.3">
      <c r="A3726" s="32" t="s">
        <v>851</v>
      </c>
      <c r="B3726" s="24" t="s">
        <v>325</v>
      </c>
      <c r="C3726" s="26" t="s">
        <v>1361</v>
      </c>
      <c r="D3726" s="26">
        <v>5</v>
      </c>
      <c r="E3726" s="17" t="s">
        <v>4186</v>
      </c>
      <c r="F3726" s="24">
        <v>4309</v>
      </c>
      <c r="G3726" s="24"/>
      <c r="H3726" s="24"/>
      <c r="I3726" s="26" t="s">
        <v>854</v>
      </c>
      <c r="J3726" s="26" t="s">
        <v>854</v>
      </c>
      <c r="K3726" s="34" t="s">
        <v>1374</v>
      </c>
    </row>
    <row r="3727" spans="1:11" ht="15.75" thickBot="1" x14ac:dyDescent="0.3">
      <c r="A3727" s="32" t="s">
        <v>851</v>
      </c>
      <c r="B3727" s="24" t="s">
        <v>325</v>
      </c>
      <c r="C3727" s="26" t="s">
        <v>1361</v>
      </c>
      <c r="D3727" s="26">
        <v>5</v>
      </c>
      <c r="E3727" s="17" t="s">
        <v>4187</v>
      </c>
      <c r="F3727" s="24">
        <v>318</v>
      </c>
      <c r="G3727" s="24"/>
      <c r="H3727" s="24"/>
      <c r="I3727" s="26" t="s">
        <v>854</v>
      </c>
      <c r="J3727" s="26" t="s">
        <v>854</v>
      </c>
      <c r="K3727" s="34" t="s">
        <v>1374</v>
      </c>
    </row>
    <row r="3728" spans="1:11" ht="15.75" thickBot="1" x14ac:dyDescent="0.3">
      <c r="A3728" s="32" t="s">
        <v>851</v>
      </c>
      <c r="B3728" s="24" t="s">
        <v>325</v>
      </c>
      <c r="C3728" s="26" t="s">
        <v>1361</v>
      </c>
      <c r="D3728" s="26">
        <v>5</v>
      </c>
      <c r="E3728" s="17" t="s">
        <v>4187</v>
      </c>
      <c r="F3728" s="24">
        <v>4281</v>
      </c>
      <c r="G3728" s="24"/>
      <c r="H3728" s="24"/>
      <c r="I3728" s="26" t="s">
        <v>854</v>
      </c>
      <c r="J3728" s="26" t="s">
        <v>854</v>
      </c>
      <c r="K3728" s="34" t="s">
        <v>1374</v>
      </c>
    </row>
    <row r="3729" spans="1:11" ht="15.75" thickBot="1" x14ac:dyDescent="0.3">
      <c r="A3729" s="32" t="s">
        <v>851</v>
      </c>
      <c r="B3729" s="24" t="s">
        <v>325</v>
      </c>
      <c r="C3729" s="26" t="s">
        <v>1361</v>
      </c>
      <c r="D3729" s="26">
        <v>5</v>
      </c>
      <c r="E3729" s="17" t="s">
        <v>968</v>
      </c>
      <c r="F3729" s="24">
        <v>337</v>
      </c>
      <c r="G3729" s="24"/>
      <c r="H3729" s="24"/>
      <c r="I3729" s="26" t="s">
        <v>854</v>
      </c>
      <c r="J3729" s="26" t="s">
        <v>854</v>
      </c>
      <c r="K3729" s="34" t="s">
        <v>1374</v>
      </c>
    </row>
    <row r="3730" spans="1:11" ht="15.75" thickBot="1" x14ac:dyDescent="0.3">
      <c r="A3730" s="32" t="s">
        <v>851</v>
      </c>
      <c r="B3730" s="24" t="s">
        <v>325</v>
      </c>
      <c r="C3730" s="26" t="s">
        <v>1361</v>
      </c>
      <c r="D3730" s="26">
        <v>5</v>
      </c>
      <c r="E3730" s="17" t="s">
        <v>4188</v>
      </c>
      <c r="F3730" s="24">
        <v>336</v>
      </c>
      <c r="G3730" s="24"/>
      <c r="H3730" s="24"/>
      <c r="I3730" s="26" t="s">
        <v>854</v>
      </c>
      <c r="J3730" s="26" t="s">
        <v>1348</v>
      </c>
      <c r="K3730" s="34" t="s">
        <v>4189</v>
      </c>
    </row>
    <row r="3731" spans="1:11" ht="15.75" thickBot="1" x14ac:dyDescent="0.3">
      <c r="A3731" s="32" t="s">
        <v>851</v>
      </c>
      <c r="B3731" s="24" t="s">
        <v>325</v>
      </c>
      <c r="C3731" s="26" t="s">
        <v>1361</v>
      </c>
      <c r="D3731" s="26">
        <v>5</v>
      </c>
      <c r="E3731" s="17" t="s">
        <v>4190</v>
      </c>
      <c r="F3731" s="24">
        <v>442</v>
      </c>
      <c r="G3731" s="24"/>
      <c r="H3731" s="24"/>
      <c r="I3731" s="26" t="s">
        <v>854</v>
      </c>
      <c r="J3731" s="26" t="s">
        <v>854</v>
      </c>
      <c r="K3731" s="34" t="s">
        <v>1374</v>
      </c>
    </row>
    <row r="3732" spans="1:11" ht="15.75" thickBot="1" x14ac:dyDescent="0.3">
      <c r="A3732" s="32" t="s">
        <v>851</v>
      </c>
      <c r="B3732" s="24" t="s">
        <v>325</v>
      </c>
      <c r="C3732" s="26" t="s">
        <v>1361</v>
      </c>
      <c r="D3732" s="26">
        <v>5</v>
      </c>
      <c r="E3732" s="17" t="s">
        <v>4191</v>
      </c>
      <c r="F3732" s="24">
        <v>4917</v>
      </c>
      <c r="G3732" s="24"/>
      <c r="H3732" s="24"/>
      <c r="I3732" s="26" t="s">
        <v>854</v>
      </c>
      <c r="J3732" s="26" t="s">
        <v>1348</v>
      </c>
      <c r="K3732" s="34" t="s">
        <v>4185</v>
      </c>
    </row>
    <row r="3733" spans="1:11" ht="15.75" thickBot="1" x14ac:dyDescent="0.3">
      <c r="A3733" s="32" t="s">
        <v>851</v>
      </c>
      <c r="B3733" s="24" t="s">
        <v>325</v>
      </c>
      <c r="C3733" s="26" t="s">
        <v>1375</v>
      </c>
      <c r="D3733" s="26">
        <v>1</v>
      </c>
      <c r="E3733" s="17" t="s">
        <v>4192</v>
      </c>
      <c r="F3733" s="24">
        <v>2593</v>
      </c>
      <c r="G3733" s="24"/>
      <c r="H3733" s="24"/>
      <c r="I3733" s="26" t="s">
        <v>1002</v>
      </c>
      <c r="J3733" s="26" t="s">
        <v>1375</v>
      </c>
      <c r="K3733" s="34" t="s">
        <v>1375</v>
      </c>
    </row>
    <row r="3734" spans="1:11" ht="15.75" thickBot="1" x14ac:dyDescent="0.3">
      <c r="A3734" s="32" t="s">
        <v>851</v>
      </c>
      <c r="B3734" s="24" t="s">
        <v>325</v>
      </c>
      <c r="C3734" s="26" t="s">
        <v>1375</v>
      </c>
      <c r="D3734" s="26">
        <v>1</v>
      </c>
      <c r="E3734" s="17" t="s">
        <v>4193</v>
      </c>
      <c r="F3734" s="24">
        <v>2510</v>
      </c>
      <c r="G3734" s="24"/>
      <c r="H3734" s="24"/>
      <c r="I3734" s="26" t="s">
        <v>1002</v>
      </c>
      <c r="J3734" s="26" t="s">
        <v>1375</v>
      </c>
      <c r="K3734" s="34" t="s">
        <v>1375</v>
      </c>
    </row>
    <row r="3735" spans="1:11" ht="15.75" thickBot="1" x14ac:dyDescent="0.3">
      <c r="A3735" s="32" t="s">
        <v>851</v>
      </c>
      <c r="B3735" s="24" t="s">
        <v>325</v>
      </c>
      <c r="C3735" s="26" t="s">
        <v>1375</v>
      </c>
      <c r="D3735" s="26">
        <v>1</v>
      </c>
      <c r="E3735" s="17" t="s">
        <v>4194</v>
      </c>
      <c r="F3735" s="24">
        <v>2509</v>
      </c>
      <c r="G3735" s="24"/>
      <c r="H3735" s="24"/>
      <c r="I3735" s="26" t="s">
        <v>1002</v>
      </c>
      <c r="J3735" s="26" t="s">
        <v>1375</v>
      </c>
      <c r="K3735" s="34" t="s">
        <v>1375</v>
      </c>
    </row>
    <row r="3736" spans="1:11" ht="15.75" thickBot="1" x14ac:dyDescent="0.3">
      <c r="A3736" s="32" t="s">
        <v>851</v>
      </c>
      <c r="B3736" s="24" t="s">
        <v>325</v>
      </c>
      <c r="C3736" s="26" t="s">
        <v>1375</v>
      </c>
      <c r="D3736" s="26">
        <v>1</v>
      </c>
      <c r="E3736" s="17" t="s">
        <v>1822</v>
      </c>
      <c r="F3736" s="24">
        <v>2590</v>
      </c>
      <c r="G3736" s="24"/>
      <c r="H3736" s="24"/>
      <c r="I3736" s="26" t="s">
        <v>1002</v>
      </c>
      <c r="J3736" s="26" t="s">
        <v>1375</v>
      </c>
      <c r="K3736" s="34" t="s">
        <v>1375</v>
      </c>
    </row>
    <row r="3737" spans="1:11" ht="15.75" thickBot="1" x14ac:dyDescent="0.3">
      <c r="A3737" s="32" t="s">
        <v>851</v>
      </c>
      <c r="B3737" s="24" t="s">
        <v>325</v>
      </c>
      <c r="C3737" s="26" t="s">
        <v>1375</v>
      </c>
      <c r="D3737" s="26">
        <v>1</v>
      </c>
      <c r="E3737" s="17" t="s">
        <v>4195</v>
      </c>
      <c r="F3737" s="24">
        <v>4708</v>
      </c>
      <c r="G3737" s="24"/>
      <c r="H3737" s="24"/>
      <c r="I3737" s="26" t="s">
        <v>1002</v>
      </c>
      <c r="J3737" s="26" t="s">
        <v>1375</v>
      </c>
      <c r="K3737" s="34" t="s">
        <v>1375</v>
      </c>
    </row>
    <row r="3738" spans="1:11" ht="15.75" thickBot="1" x14ac:dyDescent="0.3">
      <c r="A3738" s="32" t="s">
        <v>851</v>
      </c>
      <c r="B3738" s="24" t="s">
        <v>325</v>
      </c>
      <c r="C3738" s="26" t="s">
        <v>1375</v>
      </c>
      <c r="D3738" s="26">
        <v>1</v>
      </c>
      <c r="E3738" s="17" t="s">
        <v>4196</v>
      </c>
      <c r="F3738" s="24">
        <v>2585</v>
      </c>
      <c r="G3738" s="24"/>
      <c r="H3738" s="24"/>
      <c r="I3738" s="26" t="s">
        <v>1002</v>
      </c>
      <c r="J3738" s="26" t="s">
        <v>1375</v>
      </c>
      <c r="K3738" s="34" t="s">
        <v>1375</v>
      </c>
    </row>
    <row r="3739" spans="1:11" ht="15.75" thickBot="1" x14ac:dyDescent="0.3">
      <c r="A3739" s="32" t="s">
        <v>851</v>
      </c>
      <c r="B3739" s="24" t="s">
        <v>325</v>
      </c>
      <c r="C3739" s="26" t="s">
        <v>1375</v>
      </c>
      <c r="D3739" s="26">
        <v>1</v>
      </c>
      <c r="E3739" s="17" t="s">
        <v>1778</v>
      </c>
      <c r="F3739" s="24">
        <v>2547</v>
      </c>
      <c r="G3739" s="24"/>
      <c r="H3739" s="24"/>
      <c r="I3739" s="26" t="s">
        <v>1002</v>
      </c>
      <c r="J3739" s="26" t="s">
        <v>1000</v>
      </c>
      <c r="K3739" s="34" t="s">
        <v>1000</v>
      </c>
    </row>
    <row r="3740" spans="1:11" ht="15.75" thickBot="1" x14ac:dyDescent="0.3">
      <c r="A3740" s="32" t="s">
        <v>851</v>
      </c>
      <c r="B3740" s="24" t="s">
        <v>325</v>
      </c>
      <c r="C3740" s="26" t="s">
        <v>1375</v>
      </c>
      <c r="D3740" s="26">
        <v>1</v>
      </c>
      <c r="E3740" s="17" t="s">
        <v>1695</v>
      </c>
      <c r="F3740" s="24">
        <v>2497</v>
      </c>
      <c r="G3740" s="24"/>
      <c r="H3740" s="24"/>
      <c r="I3740" s="26" t="s">
        <v>1002</v>
      </c>
      <c r="J3740" s="26" t="s">
        <v>1375</v>
      </c>
      <c r="K3740" s="34" t="s">
        <v>1375</v>
      </c>
    </row>
    <row r="3741" spans="1:11" ht="15.75" thickBot="1" x14ac:dyDescent="0.3">
      <c r="A3741" s="32" t="s">
        <v>851</v>
      </c>
      <c r="B3741" s="24" t="s">
        <v>325</v>
      </c>
      <c r="C3741" s="26" t="s">
        <v>1375</v>
      </c>
      <c r="D3741" s="26">
        <v>1</v>
      </c>
      <c r="E3741" s="17" t="s">
        <v>4197</v>
      </c>
      <c r="F3741" s="24">
        <v>2567</v>
      </c>
      <c r="G3741" s="24"/>
      <c r="H3741" s="24"/>
      <c r="I3741" s="26" t="s">
        <v>1002</v>
      </c>
      <c r="J3741" s="26" t="s">
        <v>1375</v>
      </c>
      <c r="K3741" s="34" t="s">
        <v>1375</v>
      </c>
    </row>
    <row r="3742" spans="1:11" ht="15.75" thickBot="1" x14ac:dyDescent="0.3">
      <c r="A3742" s="32" t="s">
        <v>851</v>
      </c>
      <c r="B3742" s="24" t="s">
        <v>325</v>
      </c>
      <c r="C3742" s="26" t="s">
        <v>1375</v>
      </c>
      <c r="D3742" s="26">
        <v>1</v>
      </c>
      <c r="E3742" s="17" t="s">
        <v>4198</v>
      </c>
      <c r="F3742" s="24">
        <v>2555</v>
      </c>
      <c r="G3742" s="24"/>
      <c r="H3742" s="24"/>
      <c r="I3742" s="26" t="s">
        <v>1002</v>
      </c>
      <c r="J3742" s="26" t="s">
        <v>1375</v>
      </c>
      <c r="K3742" s="34" t="s">
        <v>1375</v>
      </c>
    </row>
    <row r="3743" spans="1:11" ht="15.75" thickBot="1" x14ac:dyDescent="0.3">
      <c r="A3743" s="32" t="s">
        <v>851</v>
      </c>
      <c r="B3743" s="24" t="s">
        <v>325</v>
      </c>
      <c r="C3743" s="26" t="s">
        <v>1375</v>
      </c>
      <c r="D3743" s="26">
        <v>1</v>
      </c>
      <c r="E3743" s="17" t="s">
        <v>977</v>
      </c>
      <c r="F3743" s="24">
        <v>2578</v>
      </c>
      <c r="G3743" s="24"/>
      <c r="H3743" s="24"/>
      <c r="I3743" s="26" t="s">
        <v>1002</v>
      </c>
      <c r="J3743" s="26" t="s">
        <v>1375</v>
      </c>
      <c r="K3743" s="34" t="s">
        <v>1375</v>
      </c>
    </row>
    <row r="3744" spans="1:11" ht="15.75" thickBot="1" x14ac:dyDescent="0.3">
      <c r="A3744" s="32" t="s">
        <v>851</v>
      </c>
      <c r="B3744" s="24" t="s">
        <v>325</v>
      </c>
      <c r="C3744" s="26" t="s">
        <v>1375</v>
      </c>
      <c r="D3744" s="26">
        <v>1</v>
      </c>
      <c r="E3744" s="17" t="s">
        <v>2492</v>
      </c>
      <c r="F3744" s="24">
        <v>2580</v>
      </c>
      <c r="G3744" s="24"/>
      <c r="H3744" s="24"/>
      <c r="I3744" s="26" t="s">
        <v>1002</v>
      </c>
      <c r="J3744" s="26" t="s">
        <v>1375</v>
      </c>
      <c r="K3744" s="34" t="s">
        <v>1375</v>
      </c>
    </row>
    <row r="3745" spans="1:11" ht="15.75" thickBot="1" x14ac:dyDescent="0.3">
      <c r="A3745" s="32" t="s">
        <v>851</v>
      </c>
      <c r="B3745" s="24" t="s">
        <v>325</v>
      </c>
      <c r="C3745" s="26" t="s">
        <v>1375</v>
      </c>
      <c r="D3745" s="26">
        <v>1</v>
      </c>
      <c r="E3745" s="17" t="s">
        <v>4199</v>
      </c>
      <c r="F3745" s="24">
        <v>2502</v>
      </c>
      <c r="G3745" s="24"/>
      <c r="H3745" s="24"/>
      <c r="I3745" s="26" t="s">
        <v>1002</v>
      </c>
      <c r="J3745" s="26" t="s">
        <v>1375</v>
      </c>
      <c r="K3745" s="34" t="s">
        <v>1375</v>
      </c>
    </row>
    <row r="3746" spans="1:11" ht="15.75" thickBot="1" x14ac:dyDescent="0.3">
      <c r="A3746" s="32" t="s">
        <v>851</v>
      </c>
      <c r="B3746" s="24" t="s">
        <v>325</v>
      </c>
      <c r="C3746" s="26" t="s">
        <v>1375</v>
      </c>
      <c r="D3746" s="26">
        <v>1</v>
      </c>
      <c r="E3746" s="17" t="s">
        <v>1493</v>
      </c>
      <c r="F3746" s="24">
        <v>5000</v>
      </c>
      <c r="G3746" s="24"/>
      <c r="H3746" s="24"/>
      <c r="I3746" s="26" t="s">
        <v>1002</v>
      </c>
      <c r="J3746" s="26" t="s">
        <v>1375</v>
      </c>
      <c r="K3746" s="34" t="s">
        <v>1375</v>
      </c>
    </row>
    <row r="3747" spans="1:11" ht="15.75" thickBot="1" x14ac:dyDescent="0.3">
      <c r="A3747" s="32" t="s">
        <v>851</v>
      </c>
      <c r="B3747" s="24" t="s">
        <v>325</v>
      </c>
      <c r="C3747" s="26" t="s">
        <v>1375</v>
      </c>
      <c r="D3747" s="26">
        <v>2</v>
      </c>
      <c r="E3747" s="17" t="s">
        <v>4200</v>
      </c>
      <c r="F3747" s="24">
        <v>2588</v>
      </c>
      <c r="G3747" s="24"/>
      <c r="H3747" s="24"/>
      <c r="I3747" s="26" t="s">
        <v>1002</v>
      </c>
      <c r="J3747" s="26" t="s">
        <v>1375</v>
      </c>
      <c r="K3747" s="34" t="s">
        <v>4201</v>
      </c>
    </row>
    <row r="3748" spans="1:11" ht="15.75" thickBot="1" x14ac:dyDescent="0.3">
      <c r="A3748" s="32" t="s">
        <v>851</v>
      </c>
      <c r="B3748" s="24" t="s">
        <v>325</v>
      </c>
      <c r="C3748" s="26" t="s">
        <v>1375</v>
      </c>
      <c r="D3748" s="26">
        <v>2</v>
      </c>
      <c r="E3748" s="17" t="s">
        <v>4202</v>
      </c>
      <c r="F3748" s="24">
        <v>2504</v>
      </c>
      <c r="G3748" s="24"/>
      <c r="H3748" s="24"/>
      <c r="I3748" s="26" t="s">
        <v>1002</v>
      </c>
      <c r="J3748" s="26" t="s">
        <v>1375</v>
      </c>
      <c r="K3748" s="34" t="s">
        <v>4203</v>
      </c>
    </row>
    <row r="3749" spans="1:11" ht="15.75" thickBot="1" x14ac:dyDescent="0.3">
      <c r="A3749" s="32" t="s">
        <v>851</v>
      </c>
      <c r="B3749" s="24" t="s">
        <v>325</v>
      </c>
      <c r="C3749" s="26" t="s">
        <v>1375</v>
      </c>
      <c r="D3749" s="26">
        <v>2</v>
      </c>
      <c r="E3749" s="17" t="s">
        <v>4204</v>
      </c>
      <c r="F3749" s="24">
        <v>5322</v>
      </c>
      <c r="G3749" s="24"/>
      <c r="H3749" s="24"/>
      <c r="I3749" s="26" t="s">
        <v>1002</v>
      </c>
      <c r="J3749" s="26" t="s">
        <v>1375</v>
      </c>
      <c r="K3749" s="34" t="s">
        <v>4201</v>
      </c>
    </row>
    <row r="3750" spans="1:11" ht="15.75" thickBot="1" x14ac:dyDescent="0.3">
      <c r="A3750" s="32" t="s">
        <v>851</v>
      </c>
      <c r="B3750" s="24" t="s">
        <v>325</v>
      </c>
      <c r="C3750" s="26" t="s">
        <v>1375</v>
      </c>
      <c r="D3750" s="26">
        <v>2</v>
      </c>
      <c r="E3750" s="17" t="s">
        <v>4205</v>
      </c>
      <c r="F3750" s="24">
        <v>2592</v>
      </c>
      <c r="G3750" s="24"/>
      <c r="H3750" s="24"/>
      <c r="I3750" s="26" t="s">
        <v>1002</v>
      </c>
      <c r="J3750" s="26" t="s">
        <v>1375</v>
      </c>
      <c r="K3750" s="34" t="s">
        <v>4201</v>
      </c>
    </row>
    <row r="3751" spans="1:11" ht="15.75" thickBot="1" x14ac:dyDescent="0.3">
      <c r="A3751" s="32" t="s">
        <v>851</v>
      </c>
      <c r="B3751" s="24" t="s">
        <v>325</v>
      </c>
      <c r="C3751" s="26" t="s">
        <v>1375</v>
      </c>
      <c r="D3751" s="26">
        <v>2</v>
      </c>
      <c r="E3751" s="17" t="s">
        <v>2897</v>
      </c>
      <c r="F3751" s="24">
        <v>2523</v>
      </c>
      <c r="G3751" s="24"/>
      <c r="H3751" s="24"/>
      <c r="I3751" s="26" t="s">
        <v>1002</v>
      </c>
      <c r="J3751" s="26" t="s">
        <v>1375</v>
      </c>
      <c r="K3751" s="34" t="s">
        <v>4201</v>
      </c>
    </row>
    <row r="3752" spans="1:11" ht="15.75" thickBot="1" x14ac:dyDescent="0.3">
      <c r="A3752" s="32" t="s">
        <v>851</v>
      </c>
      <c r="B3752" s="24" t="s">
        <v>325</v>
      </c>
      <c r="C3752" s="26" t="s">
        <v>1375</v>
      </c>
      <c r="D3752" s="26">
        <v>2</v>
      </c>
      <c r="E3752" s="17" t="s">
        <v>969</v>
      </c>
      <c r="F3752" s="24">
        <v>2558</v>
      </c>
      <c r="G3752" s="24"/>
      <c r="H3752" s="24"/>
      <c r="I3752" s="26" t="s">
        <v>1002</v>
      </c>
      <c r="J3752" s="26" t="s">
        <v>1375</v>
      </c>
      <c r="K3752" s="34" t="s">
        <v>4201</v>
      </c>
    </row>
    <row r="3753" spans="1:11" ht="15.75" thickBot="1" x14ac:dyDescent="0.3">
      <c r="A3753" s="32" t="s">
        <v>851</v>
      </c>
      <c r="B3753" s="24" t="s">
        <v>325</v>
      </c>
      <c r="C3753" s="26" t="s">
        <v>1375</v>
      </c>
      <c r="D3753" s="26">
        <v>2</v>
      </c>
      <c r="E3753" s="17" t="s">
        <v>4206</v>
      </c>
      <c r="F3753" s="24">
        <v>2525</v>
      </c>
      <c r="G3753" s="24"/>
      <c r="H3753" s="24"/>
      <c r="I3753" s="26" t="s">
        <v>1002</v>
      </c>
      <c r="J3753" s="26" t="s">
        <v>1375</v>
      </c>
      <c r="K3753" s="34" t="s">
        <v>4203</v>
      </c>
    </row>
    <row r="3754" spans="1:11" ht="15.75" thickBot="1" x14ac:dyDescent="0.3">
      <c r="A3754" s="32" t="s">
        <v>851</v>
      </c>
      <c r="B3754" s="24" t="s">
        <v>325</v>
      </c>
      <c r="C3754" s="26" t="s">
        <v>1375</v>
      </c>
      <c r="D3754" s="26">
        <v>2</v>
      </c>
      <c r="E3754" s="17" t="s">
        <v>4207</v>
      </c>
      <c r="F3754" s="24">
        <v>2589</v>
      </c>
      <c r="G3754" s="24"/>
      <c r="H3754" s="24"/>
      <c r="I3754" s="26" t="s">
        <v>1002</v>
      </c>
      <c r="J3754" s="26" t="s">
        <v>1375</v>
      </c>
      <c r="K3754" s="34" t="s">
        <v>4201</v>
      </c>
    </row>
    <row r="3755" spans="1:11" ht="15.75" thickBot="1" x14ac:dyDescent="0.3">
      <c r="A3755" s="32" t="s">
        <v>851</v>
      </c>
      <c r="B3755" s="24" t="s">
        <v>325</v>
      </c>
      <c r="C3755" s="26" t="s">
        <v>1375</v>
      </c>
      <c r="D3755" s="26">
        <v>2</v>
      </c>
      <c r="E3755" s="17" t="s">
        <v>4208</v>
      </c>
      <c r="F3755" s="24">
        <v>2501</v>
      </c>
      <c r="G3755" s="24"/>
      <c r="H3755" s="24"/>
      <c r="I3755" s="26" t="s">
        <v>1002</v>
      </c>
      <c r="J3755" s="26" t="s">
        <v>1375</v>
      </c>
      <c r="K3755" s="34" t="s">
        <v>4201</v>
      </c>
    </row>
    <row r="3756" spans="1:11" ht="15.75" thickBot="1" x14ac:dyDescent="0.3">
      <c r="A3756" s="32" t="s">
        <v>851</v>
      </c>
      <c r="B3756" s="24" t="s">
        <v>325</v>
      </c>
      <c r="C3756" s="26" t="s">
        <v>1375</v>
      </c>
      <c r="D3756" s="26">
        <v>2</v>
      </c>
      <c r="E3756" s="17" t="s">
        <v>2163</v>
      </c>
      <c r="F3756" s="24">
        <v>2517</v>
      </c>
      <c r="G3756" s="24"/>
      <c r="H3756" s="24"/>
      <c r="I3756" s="26" t="s">
        <v>1002</v>
      </c>
      <c r="J3756" s="26" t="s">
        <v>1375</v>
      </c>
      <c r="K3756" s="34" t="s">
        <v>4201</v>
      </c>
    </row>
    <row r="3757" spans="1:11" ht="15.75" thickBot="1" x14ac:dyDescent="0.3">
      <c r="A3757" s="32" t="s">
        <v>851</v>
      </c>
      <c r="B3757" s="24" t="s">
        <v>325</v>
      </c>
      <c r="C3757" s="26" t="s">
        <v>1375</v>
      </c>
      <c r="D3757" s="26">
        <v>2</v>
      </c>
      <c r="E3757" s="17" t="s">
        <v>1739</v>
      </c>
      <c r="F3757" s="24">
        <v>2528</v>
      </c>
      <c r="G3757" s="24"/>
      <c r="H3757" s="24"/>
      <c r="I3757" s="26" t="s">
        <v>1002</v>
      </c>
      <c r="J3757" s="26" t="s">
        <v>1375</v>
      </c>
      <c r="K3757" s="34" t="s">
        <v>4201</v>
      </c>
    </row>
    <row r="3758" spans="1:11" ht="15.75" thickBot="1" x14ac:dyDescent="0.3">
      <c r="A3758" s="32" t="s">
        <v>851</v>
      </c>
      <c r="B3758" s="24" t="s">
        <v>325</v>
      </c>
      <c r="C3758" s="26" t="s">
        <v>1375</v>
      </c>
      <c r="D3758" s="26">
        <v>2</v>
      </c>
      <c r="E3758" s="17" t="s">
        <v>4209</v>
      </c>
      <c r="F3758" s="24">
        <v>2540</v>
      </c>
      <c r="G3758" s="24"/>
      <c r="H3758" s="24"/>
      <c r="I3758" s="26" t="s">
        <v>1002</v>
      </c>
      <c r="J3758" s="26" t="s">
        <v>1375</v>
      </c>
      <c r="K3758" s="34" t="s">
        <v>4201</v>
      </c>
    </row>
    <row r="3759" spans="1:11" ht="15.75" thickBot="1" x14ac:dyDescent="0.3">
      <c r="A3759" s="32" t="s">
        <v>851</v>
      </c>
      <c r="B3759" s="24" t="s">
        <v>325</v>
      </c>
      <c r="C3759" s="26" t="s">
        <v>1375</v>
      </c>
      <c r="D3759" s="26">
        <v>2</v>
      </c>
      <c r="E3759" s="17" t="s">
        <v>4210</v>
      </c>
      <c r="F3759" s="24">
        <v>2529</v>
      </c>
      <c r="G3759" s="24"/>
      <c r="H3759" s="24"/>
      <c r="I3759" s="26" t="s">
        <v>1002</v>
      </c>
      <c r="J3759" s="26" t="s">
        <v>1375</v>
      </c>
      <c r="K3759" s="34" t="s">
        <v>4201</v>
      </c>
    </row>
    <row r="3760" spans="1:11" ht="15.75" thickBot="1" x14ac:dyDescent="0.3">
      <c r="A3760" s="32" t="s">
        <v>851</v>
      </c>
      <c r="B3760" s="24" t="s">
        <v>325</v>
      </c>
      <c r="C3760" s="26" t="s">
        <v>1375</v>
      </c>
      <c r="D3760" s="26">
        <v>2</v>
      </c>
      <c r="E3760" s="17" t="s">
        <v>4211</v>
      </c>
      <c r="F3760" s="24">
        <v>2532</v>
      </c>
      <c r="G3760" s="24"/>
      <c r="H3760" s="24"/>
      <c r="I3760" s="26" t="s">
        <v>1002</v>
      </c>
      <c r="J3760" s="26" t="s">
        <v>1375</v>
      </c>
      <c r="K3760" s="34" t="s">
        <v>4201</v>
      </c>
    </row>
    <row r="3761" spans="1:11" ht="15.75" thickBot="1" x14ac:dyDescent="0.3">
      <c r="A3761" s="32" t="s">
        <v>851</v>
      </c>
      <c r="B3761" s="24" t="s">
        <v>325</v>
      </c>
      <c r="C3761" s="26" t="s">
        <v>1375</v>
      </c>
      <c r="D3761" s="26">
        <v>2</v>
      </c>
      <c r="E3761" s="17" t="s">
        <v>4212</v>
      </c>
      <c r="F3761" s="24">
        <v>2533</v>
      </c>
      <c r="G3761" s="24"/>
      <c r="H3761" s="24"/>
      <c r="I3761" s="26" t="s">
        <v>1002</v>
      </c>
      <c r="J3761" s="26" t="s">
        <v>1375</v>
      </c>
      <c r="K3761" s="34" t="s">
        <v>4201</v>
      </c>
    </row>
    <row r="3762" spans="1:11" ht="15.75" thickBot="1" x14ac:dyDescent="0.3">
      <c r="A3762" s="32" t="s">
        <v>851</v>
      </c>
      <c r="B3762" s="24" t="s">
        <v>325</v>
      </c>
      <c r="C3762" s="26" t="s">
        <v>1375</v>
      </c>
      <c r="D3762" s="26">
        <v>2</v>
      </c>
      <c r="E3762" s="17" t="s">
        <v>976</v>
      </c>
      <c r="F3762" s="24">
        <v>2575</v>
      </c>
      <c r="G3762" s="24"/>
      <c r="H3762" s="24"/>
      <c r="I3762" s="26" t="s">
        <v>1002</v>
      </c>
      <c r="J3762" s="26" t="s">
        <v>1375</v>
      </c>
      <c r="K3762" s="34" t="s">
        <v>4201</v>
      </c>
    </row>
    <row r="3763" spans="1:11" ht="15.75" thickBot="1" x14ac:dyDescent="0.3">
      <c r="A3763" s="32" t="s">
        <v>851</v>
      </c>
      <c r="B3763" s="24" t="s">
        <v>325</v>
      </c>
      <c r="C3763" s="26" t="s">
        <v>1375</v>
      </c>
      <c r="D3763" s="26">
        <v>2</v>
      </c>
      <c r="E3763" s="17" t="s">
        <v>4056</v>
      </c>
      <c r="F3763" s="24">
        <v>2576</v>
      </c>
      <c r="G3763" s="24"/>
      <c r="H3763" s="24"/>
      <c r="I3763" s="26" t="s">
        <v>1002</v>
      </c>
      <c r="J3763" s="26" t="s">
        <v>1375</v>
      </c>
      <c r="K3763" s="34" t="s">
        <v>4201</v>
      </c>
    </row>
    <row r="3764" spans="1:11" ht="15.75" thickBot="1" x14ac:dyDescent="0.3">
      <c r="A3764" s="32" t="s">
        <v>851</v>
      </c>
      <c r="B3764" s="24" t="s">
        <v>325</v>
      </c>
      <c r="C3764" s="26" t="s">
        <v>1375</v>
      </c>
      <c r="D3764" s="26">
        <v>3</v>
      </c>
      <c r="E3764" s="17" t="s">
        <v>3147</v>
      </c>
      <c r="F3764" s="24">
        <v>2500</v>
      </c>
      <c r="G3764" s="24"/>
      <c r="H3764" s="24"/>
      <c r="I3764" s="26" t="s">
        <v>1002</v>
      </c>
      <c r="J3764" s="26" t="s">
        <v>1375</v>
      </c>
      <c r="K3764" s="34" t="s">
        <v>4213</v>
      </c>
    </row>
    <row r="3765" spans="1:11" ht="15.75" thickBot="1" x14ac:dyDescent="0.3">
      <c r="A3765" s="32" t="s">
        <v>851</v>
      </c>
      <c r="B3765" s="24" t="s">
        <v>325</v>
      </c>
      <c r="C3765" s="26" t="s">
        <v>1375</v>
      </c>
      <c r="D3765" s="26">
        <v>3</v>
      </c>
      <c r="E3765" s="17" t="s">
        <v>4214</v>
      </c>
      <c r="F3765" s="24">
        <v>2516</v>
      </c>
      <c r="G3765" s="24"/>
      <c r="H3765" s="24"/>
      <c r="I3765" s="26" t="s">
        <v>1002</v>
      </c>
      <c r="J3765" s="26" t="s">
        <v>1375</v>
      </c>
      <c r="K3765" s="34" t="s">
        <v>4215</v>
      </c>
    </row>
    <row r="3766" spans="1:11" ht="15.75" thickBot="1" x14ac:dyDescent="0.3">
      <c r="A3766" s="32" t="s">
        <v>851</v>
      </c>
      <c r="B3766" s="24" t="s">
        <v>325</v>
      </c>
      <c r="C3766" s="26" t="s">
        <v>1375</v>
      </c>
      <c r="D3766" s="26">
        <v>3</v>
      </c>
      <c r="E3766" s="17" t="s">
        <v>4216</v>
      </c>
      <c r="F3766" s="24">
        <v>2511</v>
      </c>
      <c r="G3766" s="24"/>
      <c r="H3766" s="24"/>
      <c r="I3766" s="26" t="s">
        <v>1002</v>
      </c>
      <c r="J3766" s="26" t="s">
        <v>1375</v>
      </c>
      <c r="K3766" s="34" t="s">
        <v>4217</v>
      </c>
    </row>
    <row r="3767" spans="1:11" ht="15.75" thickBot="1" x14ac:dyDescent="0.3">
      <c r="A3767" s="32" t="s">
        <v>851</v>
      </c>
      <c r="B3767" s="24" t="s">
        <v>325</v>
      </c>
      <c r="C3767" s="26" t="s">
        <v>1375</v>
      </c>
      <c r="D3767" s="26">
        <v>3</v>
      </c>
      <c r="E3767" s="17" t="s">
        <v>4216</v>
      </c>
      <c r="F3767" s="24">
        <v>4711</v>
      </c>
      <c r="G3767" s="24"/>
      <c r="H3767" s="24"/>
      <c r="I3767" s="26" t="s">
        <v>1002</v>
      </c>
      <c r="J3767" s="26" t="s">
        <v>1375</v>
      </c>
      <c r="K3767" s="34" t="s">
        <v>4217</v>
      </c>
    </row>
    <row r="3768" spans="1:11" ht="15.75" thickBot="1" x14ac:dyDescent="0.3">
      <c r="A3768" s="32" t="s">
        <v>851</v>
      </c>
      <c r="B3768" s="24" t="s">
        <v>325</v>
      </c>
      <c r="C3768" s="26" t="s">
        <v>1375</v>
      </c>
      <c r="D3768" s="26">
        <v>3</v>
      </c>
      <c r="E3768" s="17" t="s">
        <v>1709</v>
      </c>
      <c r="F3768" s="24">
        <v>2508</v>
      </c>
      <c r="G3768" s="24"/>
      <c r="H3768" s="24"/>
      <c r="I3768" s="26" t="s">
        <v>1002</v>
      </c>
      <c r="J3768" s="26" t="s">
        <v>1378</v>
      </c>
      <c r="K3768" s="34" t="s">
        <v>1274</v>
      </c>
    </row>
    <row r="3769" spans="1:11" ht="15.75" thickBot="1" x14ac:dyDescent="0.3">
      <c r="A3769" s="32" t="s">
        <v>851</v>
      </c>
      <c r="B3769" s="24" t="s">
        <v>325</v>
      </c>
      <c r="C3769" s="26" t="s">
        <v>1375</v>
      </c>
      <c r="D3769" s="26">
        <v>3</v>
      </c>
      <c r="E3769" s="17" t="s">
        <v>4218</v>
      </c>
      <c r="F3769" s="24">
        <v>2536</v>
      </c>
      <c r="G3769" s="24"/>
      <c r="H3769" s="24"/>
      <c r="I3769" s="26" t="s">
        <v>1002</v>
      </c>
      <c r="J3769" s="26" t="s">
        <v>1375</v>
      </c>
      <c r="K3769" s="34" t="s">
        <v>4213</v>
      </c>
    </row>
    <row r="3770" spans="1:11" ht="15.75" thickBot="1" x14ac:dyDescent="0.3">
      <c r="A3770" s="32" t="s">
        <v>851</v>
      </c>
      <c r="B3770" s="24" t="s">
        <v>325</v>
      </c>
      <c r="C3770" s="26" t="s">
        <v>1375</v>
      </c>
      <c r="D3770" s="26">
        <v>3</v>
      </c>
      <c r="E3770" s="17" t="s">
        <v>4219</v>
      </c>
      <c r="F3770" s="24">
        <v>6272</v>
      </c>
      <c r="G3770" s="24"/>
      <c r="H3770" s="24"/>
      <c r="I3770" s="26" t="s">
        <v>1002</v>
      </c>
      <c r="J3770" s="26" t="s">
        <v>1375</v>
      </c>
      <c r="K3770" s="34" t="s">
        <v>4203</v>
      </c>
    </row>
    <row r="3771" spans="1:11" ht="15.75" thickBot="1" x14ac:dyDescent="0.3">
      <c r="A3771" s="32" t="s">
        <v>851</v>
      </c>
      <c r="B3771" s="24" t="s">
        <v>325</v>
      </c>
      <c r="C3771" s="26" t="s">
        <v>1375</v>
      </c>
      <c r="D3771" s="26">
        <v>3</v>
      </c>
      <c r="E3771" s="17" t="s">
        <v>3357</v>
      </c>
      <c r="F3771" s="24">
        <v>2539</v>
      </c>
      <c r="G3771" s="24"/>
      <c r="H3771" s="24"/>
      <c r="I3771" s="26" t="s">
        <v>1002</v>
      </c>
      <c r="J3771" s="26" t="s">
        <v>1375</v>
      </c>
      <c r="K3771" s="34" t="s">
        <v>4213</v>
      </c>
    </row>
    <row r="3772" spans="1:11" ht="15.75" thickBot="1" x14ac:dyDescent="0.3">
      <c r="A3772" s="32" t="s">
        <v>851</v>
      </c>
      <c r="B3772" s="24" t="s">
        <v>325</v>
      </c>
      <c r="C3772" s="26" t="s">
        <v>1375</v>
      </c>
      <c r="D3772" s="26">
        <v>3</v>
      </c>
      <c r="E3772" s="17" t="s">
        <v>4220</v>
      </c>
      <c r="F3772" s="24">
        <v>2550</v>
      </c>
      <c r="G3772" s="24"/>
      <c r="H3772" s="24"/>
      <c r="I3772" s="26" t="s">
        <v>1002</v>
      </c>
      <c r="J3772" s="26" t="s">
        <v>1375</v>
      </c>
      <c r="K3772" s="34" t="s">
        <v>4215</v>
      </c>
    </row>
    <row r="3773" spans="1:11" ht="15.75" thickBot="1" x14ac:dyDescent="0.3">
      <c r="A3773" s="32" t="s">
        <v>851</v>
      </c>
      <c r="B3773" s="24" t="s">
        <v>325</v>
      </c>
      <c r="C3773" s="26" t="s">
        <v>1375</v>
      </c>
      <c r="D3773" s="26">
        <v>3</v>
      </c>
      <c r="E3773" s="17" t="s">
        <v>4221</v>
      </c>
      <c r="F3773" s="24">
        <v>2545</v>
      </c>
      <c r="G3773" s="24"/>
      <c r="H3773" s="24"/>
      <c r="I3773" s="26" t="s">
        <v>1002</v>
      </c>
      <c r="J3773" s="26" t="s">
        <v>1375</v>
      </c>
      <c r="K3773" s="34" t="s">
        <v>4201</v>
      </c>
    </row>
    <row r="3774" spans="1:11" ht="15.75" thickBot="1" x14ac:dyDescent="0.3">
      <c r="A3774" s="32" t="s">
        <v>851</v>
      </c>
      <c r="B3774" s="24" t="s">
        <v>325</v>
      </c>
      <c r="C3774" s="26" t="s">
        <v>1375</v>
      </c>
      <c r="D3774" s="26">
        <v>3</v>
      </c>
      <c r="E3774" s="17" t="s">
        <v>3969</v>
      </c>
      <c r="F3774" s="24">
        <v>2548</v>
      </c>
      <c r="G3774" s="24"/>
      <c r="H3774" s="24"/>
      <c r="I3774" s="26" t="s">
        <v>1002</v>
      </c>
      <c r="J3774" s="26" t="s">
        <v>1375</v>
      </c>
      <c r="K3774" s="34" t="s">
        <v>4203</v>
      </c>
    </row>
    <row r="3775" spans="1:11" ht="15.75" thickBot="1" x14ac:dyDescent="0.3">
      <c r="A3775" s="32" t="s">
        <v>851</v>
      </c>
      <c r="B3775" s="24" t="s">
        <v>325</v>
      </c>
      <c r="C3775" s="26" t="s">
        <v>1375</v>
      </c>
      <c r="D3775" s="26">
        <v>3</v>
      </c>
      <c r="E3775" s="17" t="s">
        <v>3826</v>
      </c>
      <c r="F3775" s="24">
        <v>2524</v>
      </c>
      <c r="G3775" s="24"/>
      <c r="H3775" s="24"/>
      <c r="I3775" s="26" t="s">
        <v>1002</v>
      </c>
      <c r="J3775" s="26" t="s">
        <v>1375</v>
      </c>
      <c r="K3775" s="34" t="s">
        <v>4213</v>
      </c>
    </row>
    <row r="3776" spans="1:11" ht="15.75" thickBot="1" x14ac:dyDescent="0.3">
      <c r="A3776" s="32" t="s">
        <v>851</v>
      </c>
      <c r="B3776" s="24" t="s">
        <v>325</v>
      </c>
      <c r="C3776" s="26" t="s">
        <v>1375</v>
      </c>
      <c r="D3776" s="26">
        <v>3</v>
      </c>
      <c r="E3776" s="17" t="s">
        <v>4222</v>
      </c>
      <c r="F3776" s="24">
        <v>2559</v>
      </c>
      <c r="G3776" s="24"/>
      <c r="H3776" s="24"/>
      <c r="I3776" s="26" t="s">
        <v>1002</v>
      </c>
      <c r="J3776" s="26" t="s">
        <v>1375</v>
      </c>
      <c r="K3776" s="34" t="s">
        <v>4217</v>
      </c>
    </row>
    <row r="3777" spans="1:11" ht="15.75" thickBot="1" x14ac:dyDescent="0.3">
      <c r="A3777" s="32" t="s">
        <v>851</v>
      </c>
      <c r="B3777" s="24" t="s">
        <v>325</v>
      </c>
      <c r="C3777" s="26" t="s">
        <v>1375</v>
      </c>
      <c r="D3777" s="26">
        <v>3</v>
      </c>
      <c r="E3777" s="17" t="s">
        <v>1713</v>
      </c>
      <c r="F3777" s="24">
        <v>2566</v>
      </c>
      <c r="G3777" s="24"/>
      <c r="H3777" s="24"/>
      <c r="I3777" s="26" t="s">
        <v>1002</v>
      </c>
      <c r="J3777" s="26" t="s">
        <v>1375</v>
      </c>
      <c r="K3777" s="34" t="s">
        <v>4215</v>
      </c>
    </row>
    <row r="3778" spans="1:11" ht="15.75" thickBot="1" x14ac:dyDescent="0.3">
      <c r="A3778" s="32" t="s">
        <v>851</v>
      </c>
      <c r="B3778" s="24" t="s">
        <v>325</v>
      </c>
      <c r="C3778" s="26" t="s">
        <v>1375</v>
      </c>
      <c r="D3778" s="26">
        <v>3</v>
      </c>
      <c r="E3778" s="17" t="s">
        <v>4223</v>
      </c>
      <c r="F3778" s="24">
        <v>5343</v>
      </c>
      <c r="G3778" s="24"/>
      <c r="H3778" s="24"/>
      <c r="I3778" s="26" t="s">
        <v>1002</v>
      </c>
      <c r="J3778" s="26" t="s">
        <v>1375</v>
      </c>
      <c r="K3778" s="34" t="s">
        <v>4215</v>
      </c>
    </row>
    <row r="3779" spans="1:11" ht="15.75" thickBot="1" x14ac:dyDescent="0.3">
      <c r="A3779" s="32" t="s">
        <v>851</v>
      </c>
      <c r="B3779" s="24" t="s">
        <v>325</v>
      </c>
      <c r="C3779" s="26" t="s">
        <v>1375</v>
      </c>
      <c r="D3779" s="26">
        <v>3</v>
      </c>
      <c r="E3779" s="17" t="s">
        <v>4224</v>
      </c>
      <c r="F3779" s="24">
        <v>2530</v>
      </c>
      <c r="G3779" s="24"/>
      <c r="H3779" s="24"/>
      <c r="I3779" s="26" t="s">
        <v>1002</v>
      </c>
      <c r="J3779" s="26" t="s">
        <v>1375</v>
      </c>
      <c r="K3779" s="34" t="s">
        <v>4213</v>
      </c>
    </row>
    <row r="3780" spans="1:11" ht="15.75" thickBot="1" x14ac:dyDescent="0.3">
      <c r="A3780" s="32" t="s">
        <v>851</v>
      </c>
      <c r="B3780" s="24" t="s">
        <v>325</v>
      </c>
      <c r="C3780" s="26" t="s">
        <v>1375</v>
      </c>
      <c r="D3780" s="26">
        <v>3</v>
      </c>
      <c r="E3780" s="17" t="s">
        <v>4225</v>
      </c>
      <c r="F3780" s="24">
        <v>2531</v>
      </c>
      <c r="G3780" s="24"/>
      <c r="H3780" s="24"/>
      <c r="I3780" s="26" t="s">
        <v>1002</v>
      </c>
      <c r="J3780" s="26" t="s">
        <v>1375</v>
      </c>
      <c r="K3780" s="34" t="s">
        <v>4213</v>
      </c>
    </row>
    <row r="3781" spans="1:11" ht="15.75" thickBot="1" x14ac:dyDescent="0.3">
      <c r="A3781" s="32" t="s">
        <v>851</v>
      </c>
      <c r="B3781" s="24" t="s">
        <v>325</v>
      </c>
      <c r="C3781" s="26" t="s">
        <v>1375</v>
      </c>
      <c r="D3781" s="26">
        <v>3</v>
      </c>
      <c r="E3781" s="17" t="s">
        <v>4226</v>
      </c>
      <c r="F3781" s="24">
        <v>2549</v>
      </c>
      <c r="G3781" s="24"/>
      <c r="H3781" s="24"/>
      <c r="I3781" s="26" t="s">
        <v>1002</v>
      </c>
      <c r="J3781" s="26" t="s">
        <v>1375</v>
      </c>
      <c r="K3781" s="34" t="s">
        <v>4203</v>
      </c>
    </row>
    <row r="3782" spans="1:11" ht="15.75" thickBot="1" x14ac:dyDescent="0.3">
      <c r="A3782" s="32" t="s">
        <v>851</v>
      </c>
      <c r="B3782" s="24" t="s">
        <v>325</v>
      </c>
      <c r="C3782" s="26" t="s">
        <v>1375</v>
      </c>
      <c r="D3782" s="26">
        <v>3</v>
      </c>
      <c r="E3782" s="17" t="s">
        <v>4227</v>
      </c>
      <c r="F3782" s="24">
        <v>2577</v>
      </c>
      <c r="G3782" s="24"/>
      <c r="H3782" s="24"/>
      <c r="I3782" s="26" t="s">
        <v>1002</v>
      </c>
      <c r="J3782" s="26" t="s">
        <v>1375</v>
      </c>
      <c r="K3782" s="34" t="s">
        <v>4203</v>
      </c>
    </row>
    <row r="3783" spans="1:11" ht="15.75" thickBot="1" x14ac:dyDescent="0.3">
      <c r="A3783" s="32" t="s">
        <v>851</v>
      </c>
      <c r="B3783" s="24" t="s">
        <v>325</v>
      </c>
      <c r="C3783" s="26" t="s">
        <v>1375</v>
      </c>
      <c r="D3783" s="26">
        <v>3</v>
      </c>
      <c r="E3783" s="17" t="s">
        <v>1599</v>
      </c>
      <c r="F3783" s="24">
        <v>2535</v>
      </c>
      <c r="G3783" s="24"/>
      <c r="H3783" s="24"/>
      <c r="I3783" s="26" t="s">
        <v>1002</v>
      </c>
      <c r="J3783" s="26" t="s">
        <v>1375</v>
      </c>
      <c r="K3783" s="34" t="s">
        <v>4203</v>
      </c>
    </row>
    <row r="3784" spans="1:11" ht="15.75" thickBot="1" x14ac:dyDescent="0.3">
      <c r="A3784" s="32" t="s">
        <v>851</v>
      </c>
      <c r="B3784" s="24" t="s">
        <v>325</v>
      </c>
      <c r="C3784" s="26" t="s">
        <v>1375</v>
      </c>
      <c r="D3784" s="26">
        <v>3</v>
      </c>
      <c r="E3784" s="17" t="s">
        <v>4228</v>
      </c>
      <c r="F3784" s="24">
        <v>2538</v>
      </c>
      <c r="G3784" s="24"/>
      <c r="H3784" s="24"/>
      <c r="I3784" s="26" t="s">
        <v>1002</v>
      </c>
      <c r="J3784" s="26" t="s">
        <v>1375</v>
      </c>
      <c r="K3784" s="34" t="s">
        <v>4203</v>
      </c>
    </row>
    <row r="3785" spans="1:11" ht="15.75" thickBot="1" x14ac:dyDescent="0.3">
      <c r="A3785" s="32" t="s">
        <v>851</v>
      </c>
      <c r="B3785" s="24" t="s">
        <v>325</v>
      </c>
      <c r="C3785" s="26" t="s">
        <v>1375</v>
      </c>
      <c r="D3785" s="26">
        <v>4</v>
      </c>
      <c r="E3785" s="17" t="s">
        <v>4229</v>
      </c>
      <c r="F3785" s="24">
        <v>2496</v>
      </c>
      <c r="G3785" s="24"/>
      <c r="H3785" s="24"/>
      <c r="I3785" s="26" t="s">
        <v>1002</v>
      </c>
      <c r="J3785" s="26" t="s">
        <v>1375</v>
      </c>
      <c r="K3785" s="34" t="s">
        <v>4230</v>
      </c>
    </row>
    <row r="3786" spans="1:11" ht="15.75" thickBot="1" x14ac:dyDescent="0.3">
      <c r="A3786" s="32" t="s">
        <v>851</v>
      </c>
      <c r="B3786" s="24" t="s">
        <v>325</v>
      </c>
      <c r="C3786" s="26" t="s">
        <v>1375</v>
      </c>
      <c r="D3786" s="26">
        <v>4</v>
      </c>
      <c r="E3786" s="17" t="s">
        <v>934</v>
      </c>
      <c r="F3786" s="24">
        <v>2541</v>
      </c>
      <c r="G3786" s="24"/>
      <c r="H3786" s="24"/>
      <c r="I3786" s="26" t="s">
        <v>1002</v>
      </c>
      <c r="J3786" s="26" t="s">
        <v>1375</v>
      </c>
      <c r="K3786" s="34" t="s">
        <v>4230</v>
      </c>
    </row>
    <row r="3787" spans="1:11" ht="15.75" thickBot="1" x14ac:dyDescent="0.3">
      <c r="A3787" s="32" t="s">
        <v>851</v>
      </c>
      <c r="B3787" s="24" t="s">
        <v>325</v>
      </c>
      <c r="C3787" s="26" t="s">
        <v>1375</v>
      </c>
      <c r="D3787" s="26">
        <v>4</v>
      </c>
      <c r="E3787" s="17" t="s">
        <v>2333</v>
      </c>
      <c r="F3787" s="24">
        <v>2543</v>
      </c>
      <c r="G3787" s="24"/>
      <c r="H3787" s="24"/>
      <c r="I3787" s="26" t="s">
        <v>1002</v>
      </c>
      <c r="J3787" s="26" t="s">
        <v>1375</v>
      </c>
      <c r="K3787" s="34" t="s">
        <v>4230</v>
      </c>
    </row>
    <row r="3788" spans="1:11" ht="15.75" thickBot="1" x14ac:dyDescent="0.3">
      <c r="A3788" s="32" t="s">
        <v>851</v>
      </c>
      <c r="B3788" s="24" t="s">
        <v>325</v>
      </c>
      <c r="C3788" s="26" t="s">
        <v>1375</v>
      </c>
      <c r="D3788" s="26">
        <v>4</v>
      </c>
      <c r="E3788" s="17" t="s">
        <v>4231</v>
      </c>
      <c r="F3788" s="24">
        <v>2542</v>
      </c>
      <c r="G3788" s="24"/>
      <c r="H3788" s="24"/>
      <c r="I3788" s="26" t="s">
        <v>1002</v>
      </c>
      <c r="J3788" s="26" t="s">
        <v>1375</v>
      </c>
      <c r="K3788" s="34" t="s">
        <v>4230</v>
      </c>
    </row>
    <row r="3789" spans="1:11" ht="15.75" thickBot="1" x14ac:dyDescent="0.3">
      <c r="A3789" s="32" t="s">
        <v>851</v>
      </c>
      <c r="B3789" s="24" t="s">
        <v>325</v>
      </c>
      <c r="C3789" s="26" t="s">
        <v>1375</v>
      </c>
      <c r="D3789" s="26">
        <v>4</v>
      </c>
      <c r="E3789" s="17" t="s">
        <v>4232</v>
      </c>
      <c r="F3789" s="24">
        <v>2546</v>
      </c>
      <c r="G3789" s="24"/>
      <c r="H3789" s="24"/>
      <c r="I3789" s="26" t="s">
        <v>1002</v>
      </c>
      <c r="J3789" s="26" t="s">
        <v>1375</v>
      </c>
      <c r="K3789" s="34" t="s">
        <v>4230</v>
      </c>
    </row>
    <row r="3790" spans="1:11" ht="15.75" thickBot="1" x14ac:dyDescent="0.3">
      <c r="A3790" s="32" t="s">
        <v>851</v>
      </c>
      <c r="B3790" s="24" t="s">
        <v>325</v>
      </c>
      <c r="C3790" s="26" t="s">
        <v>1375</v>
      </c>
      <c r="D3790" s="26">
        <v>4</v>
      </c>
      <c r="E3790" s="17" t="s">
        <v>1733</v>
      </c>
      <c r="F3790" s="24">
        <v>2553</v>
      </c>
      <c r="G3790" s="24"/>
      <c r="H3790" s="24"/>
      <c r="I3790" s="26" t="s">
        <v>1002</v>
      </c>
      <c r="J3790" s="26" t="s">
        <v>1375</v>
      </c>
      <c r="K3790" s="34" t="s">
        <v>4230</v>
      </c>
    </row>
    <row r="3791" spans="1:11" ht="15.75" thickBot="1" x14ac:dyDescent="0.3">
      <c r="A3791" s="32" t="s">
        <v>851</v>
      </c>
      <c r="B3791" s="24" t="s">
        <v>325</v>
      </c>
      <c r="C3791" s="26" t="s">
        <v>1375</v>
      </c>
      <c r="D3791" s="26">
        <v>4</v>
      </c>
      <c r="E3791" s="17" t="s">
        <v>938</v>
      </c>
      <c r="F3791" s="24">
        <v>2554</v>
      </c>
      <c r="G3791" s="24"/>
      <c r="H3791" s="24"/>
      <c r="I3791" s="26" t="s">
        <v>1002</v>
      </c>
      <c r="J3791" s="26" t="s">
        <v>1375</v>
      </c>
      <c r="K3791" s="34" t="s">
        <v>4230</v>
      </c>
    </row>
    <row r="3792" spans="1:11" ht="15.75" thickBot="1" x14ac:dyDescent="0.3">
      <c r="A3792" s="32" t="s">
        <v>851</v>
      </c>
      <c r="B3792" s="24" t="s">
        <v>325</v>
      </c>
      <c r="C3792" s="26" t="s">
        <v>1375</v>
      </c>
      <c r="D3792" s="26">
        <v>4</v>
      </c>
      <c r="E3792" s="17" t="s">
        <v>4233</v>
      </c>
      <c r="F3792" s="24">
        <v>2565</v>
      </c>
      <c r="G3792" s="24"/>
      <c r="H3792" s="24"/>
      <c r="I3792" s="26" t="s">
        <v>1002</v>
      </c>
      <c r="J3792" s="26" t="s">
        <v>1375</v>
      </c>
      <c r="K3792" s="34" t="s">
        <v>4230</v>
      </c>
    </row>
    <row r="3793" spans="1:11" ht="15.75" thickBot="1" x14ac:dyDescent="0.3">
      <c r="A3793" s="32" t="s">
        <v>851</v>
      </c>
      <c r="B3793" s="24" t="s">
        <v>325</v>
      </c>
      <c r="C3793" s="26" t="s">
        <v>1375</v>
      </c>
      <c r="D3793" s="26">
        <v>4</v>
      </c>
      <c r="E3793" s="17" t="s">
        <v>4234</v>
      </c>
      <c r="F3793" s="24">
        <v>2570</v>
      </c>
      <c r="G3793" s="24"/>
      <c r="H3793" s="24"/>
      <c r="I3793" s="26" t="s">
        <v>1002</v>
      </c>
      <c r="J3793" s="26" t="s">
        <v>1375</v>
      </c>
      <c r="K3793" s="34" t="s">
        <v>4230</v>
      </c>
    </row>
    <row r="3794" spans="1:11" ht="15.75" thickBot="1" x14ac:dyDescent="0.3">
      <c r="A3794" s="32" t="s">
        <v>851</v>
      </c>
      <c r="B3794" s="24" t="s">
        <v>325</v>
      </c>
      <c r="C3794" s="26" t="s">
        <v>1375</v>
      </c>
      <c r="D3794" s="26">
        <v>4</v>
      </c>
      <c r="E3794" s="17" t="s">
        <v>4235</v>
      </c>
      <c r="F3794" s="24">
        <v>2579</v>
      </c>
      <c r="G3794" s="24"/>
      <c r="H3794" s="24"/>
      <c r="I3794" s="26" t="s">
        <v>1002</v>
      </c>
      <c r="J3794" s="26" t="s">
        <v>1375</v>
      </c>
      <c r="K3794" s="34" t="s">
        <v>4230</v>
      </c>
    </row>
    <row r="3795" spans="1:11" ht="15.75" thickBot="1" x14ac:dyDescent="0.3">
      <c r="A3795" s="32" t="s">
        <v>851</v>
      </c>
      <c r="B3795" s="24" t="s">
        <v>325</v>
      </c>
      <c r="C3795" s="26" t="s">
        <v>1375</v>
      </c>
      <c r="D3795" s="26">
        <v>4</v>
      </c>
      <c r="E3795" s="17" t="s">
        <v>4236</v>
      </c>
      <c r="F3795" s="24">
        <v>2587</v>
      </c>
      <c r="G3795" s="24"/>
      <c r="H3795" s="24"/>
      <c r="I3795" s="26" t="s">
        <v>1002</v>
      </c>
      <c r="J3795" s="26" t="s">
        <v>1375</v>
      </c>
      <c r="K3795" s="34" t="s">
        <v>4201</v>
      </c>
    </row>
    <row r="3796" spans="1:11" ht="15.75" thickBot="1" x14ac:dyDescent="0.3">
      <c r="A3796" s="32" t="s">
        <v>851</v>
      </c>
      <c r="B3796" s="24" t="s">
        <v>325</v>
      </c>
      <c r="C3796" s="26" t="s">
        <v>1375</v>
      </c>
      <c r="D3796" s="26">
        <v>4</v>
      </c>
      <c r="E3796" s="17" t="s">
        <v>3290</v>
      </c>
      <c r="F3796" s="24">
        <v>2537</v>
      </c>
      <c r="G3796" s="24"/>
      <c r="H3796" s="24"/>
      <c r="I3796" s="26" t="s">
        <v>1002</v>
      </c>
      <c r="J3796" s="26" t="s">
        <v>1375</v>
      </c>
      <c r="K3796" s="34" t="s">
        <v>4230</v>
      </c>
    </row>
    <row r="3797" spans="1:11" ht="15.75" thickBot="1" x14ac:dyDescent="0.3">
      <c r="A3797" s="32" t="s">
        <v>851</v>
      </c>
      <c r="B3797" s="24" t="s">
        <v>325</v>
      </c>
      <c r="C3797" s="26" t="s">
        <v>1375</v>
      </c>
      <c r="D3797" s="26">
        <v>5</v>
      </c>
      <c r="E3797" s="17" t="s">
        <v>4237</v>
      </c>
      <c r="F3797" s="24">
        <v>4710</v>
      </c>
      <c r="G3797" s="24"/>
      <c r="H3797" s="24"/>
      <c r="I3797" s="26" t="s">
        <v>1002</v>
      </c>
      <c r="J3797" s="26" t="s">
        <v>1378</v>
      </c>
      <c r="K3797" s="34" t="s">
        <v>1274</v>
      </c>
    </row>
    <row r="3798" spans="1:11" ht="15.75" thickBot="1" x14ac:dyDescent="0.3">
      <c r="A3798" s="32" t="s">
        <v>851</v>
      </c>
      <c r="B3798" s="24" t="s">
        <v>325</v>
      </c>
      <c r="C3798" s="26" t="s">
        <v>1375</v>
      </c>
      <c r="D3798" s="26">
        <v>5</v>
      </c>
      <c r="E3798" s="17" t="s">
        <v>3040</v>
      </c>
      <c r="F3798" s="24">
        <v>2512</v>
      </c>
      <c r="G3798" s="24"/>
      <c r="H3798" s="24"/>
      <c r="I3798" s="26" t="s">
        <v>1002</v>
      </c>
      <c r="J3798" s="26" t="s">
        <v>1378</v>
      </c>
      <c r="K3798" s="34" t="s">
        <v>1274</v>
      </c>
    </row>
    <row r="3799" spans="1:11" ht="15.75" thickBot="1" x14ac:dyDescent="0.3">
      <c r="A3799" s="32" t="s">
        <v>851</v>
      </c>
      <c r="B3799" s="24" t="s">
        <v>325</v>
      </c>
      <c r="C3799" s="26" t="s">
        <v>1375</v>
      </c>
      <c r="D3799" s="26">
        <v>5</v>
      </c>
      <c r="E3799" s="17" t="s">
        <v>4238</v>
      </c>
      <c r="F3799" s="24">
        <v>2506</v>
      </c>
      <c r="G3799" s="24"/>
      <c r="H3799" s="24"/>
      <c r="I3799" s="26" t="s">
        <v>1002</v>
      </c>
      <c r="J3799" s="26" t="s">
        <v>1378</v>
      </c>
      <c r="K3799" s="34" t="s">
        <v>1274</v>
      </c>
    </row>
    <row r="3800" spans="1:11" ht="15.75" thickBot="1" x14ac:dyDescent="0.3">
      <c r="A3800" s="32" t="s">
        <v>851</v>
      </c>
      <c r="B3800" s="24" t="s">
        <v>325</v>
      </c>
      <c r="C3800" s="26" t="s">
        <v>1375</v>
      </c>
      <c r="D3800" s="26">
        <v>5</v>
      </c>
      <c r="E3800" s="17" t="s">
        <v>4239</v>
      </c>
      <c r="F3800" s="24">
        <v>2519</v>
      </c>
      <c r="G3800" s="24"/>
      <c r="H3800" s="24"/>
      <c r="I3800" s="26" t="s">
        <v>1002</v>
      </c>
      <c r="J3800" s="26" t="s">
        <v>1378</v>
      </c>
      <c r="K3800" s="34" t="s">
        <v>1379</v>
      </c>
    </row>
    <row r="3801" spans="1:11" ht="15.75" thickBot="1" x14ac:dyDescent="0.3">
      <c r="A3801" s="32" t="s">
        <v>851</v>
      </c>
      <c r="B3801" s="24" t="s">
        <v>325</v>
      </c>
      <c r="C3801" s="26" t="s">
        <v>1375</v>
      </c>
      <c r="D3801" s="26">
        <v>5</v>
      </c>
      <c r="E3801" s="17" t="s">
        <v>2370</v>
      </c>
      <c r="F3801" s="24">
        <v>2521</v>
      </c>
      <c r="G3801" s="24"/>
      <c r="H3801" s="24"/>
      <c r="I3801" s="26" t="s">
        <v>1002</v>
      </c>
      <c r="J3801" s="26" t="s">
        <v>1378</v>
      </c>
      <c r="K3801" s="34" t="s">
        <v>1379</v>
      </c>
    </row>
    <row r="3802" spans="1:11" ht="15.75" thickBot="1" x14ac:dyDescent="0.3">
      <c r="A3802" s="32" t="s">
        <v>851</v>
      </c>
      <c r="B3802" s="24" t="s">
        <v>325</v>
      </c>
      <c r="C3802" s="26" t="s">
        <v>1375</v>
      </c>
      <c r="D3802" s="26">
        <v>5</v>
      </c>
      <c r="E3802" s="17" t="s">
        <v>2370</v>
      </c>
      <c r="F3802" s="24">
        <v>5256</v>
      </c>
      <c r="G3802" s="24"/>
      <c r="H3802" s="24"/>
      <c r="I3802" s="26" t="s">
        <v>1002</v>
      </c>
      <c r="J3802" s="26" t="s">
        <v>1378</v>
      </c>
      <c r="K3802" s="34" t="s">
        <v>1379</v>
      </c>
    </row>
    <row r="3803" spans="1:11" ht="15.75" thickBot="1" x14ac:dyDescent="0.3">
      <c r="A3803" s="32" t="s">
        <v>851</v>
      </c>
      <c r="B3803" s="24" t="s">
        <v>325</v>
      </c>
      <c r="C3803" s="26" t="s">
        <v>1375</v>
      </c>
      <c r="D3803" s="26">
        <v>5</v>
      </c>
      <c r="E3803" s="17" t="s">
        <v>4240</v>
      </c>
      <c r="F3803" s="24">
        <v>2551</v>
      </c>
      <c r="G3803" s="24"/>
      <c r="H3803" s="24"/>
      <c r="I3803" s="26" t="s">
        <v>1002</v>
      </c>
      <c r="J3803" s="26" t="s">
        <v>1378</v>
      </c>
      <c r="K3803" s="34" t="s">
        <v>1379</v>
      </c>
    </row>
    <row r="3804" spans="1:11" ht="15.75" thickBot="1" x14ac:dyDescent="0.3">
      <c r="A3804" s="32" t="s">
        <v>851</v>
      </c>
      <c r="B3804" s="24" t="s">
        <v>325</v>
      </c>
      <c r="C3804" s="26" t="s">
        <v>1375</v>
      </c>
      <c r="D3804" s="26">
        <v>5</v>
      </c>
      <c r="E3804" s="17" t="s">
        <v>4241</v>
      </c>
      <c r="F3804" s="24">
        <v>2513</v>
      </c>
      <c r="G3804" s="24"/>
      <c r="H3804" s="24"/>
      <c r="I3804" s="26" t="s">
        <v>1002</v>
      </c>
      <c r="J3804" s="26" t="s">
        <v>1378</v>
      </c>
      <c r="K3804" s="34" t="s">
        <v>1274</v>
      </c>
    </row>
    <row r="3805" spans="1:11" ht="15.75" thickBot="1" x14ac:dyDescent="0.3">
      <c r="A3805" s="32" t="s">
        <v>851</v>
      </c>
      <c r="B3805" s="24" t="s">
        <v>325</v>
      </c>
      <c r="C3805" s="26" t="s">
        <v>1375</v>
      </c>
      <c r="D3805" s="26">
        <v>5</v>
      </c>
      <c r="E3805" s="17" t="s">
        <v>4242</v>
      </c>
      <c r="F3805" s="24">
        <v>2563</v>
      </c>
      <c r="G3805" s="24"/>
      <c r="H3805" s="24"/>
      <c r="I3805" s="26" t="s">
        <v>1002</v>
      </c>
      <c r="J3805" s="26" t="s">
        <v>1378</v>
      </c>
      <c r="K3805" s="34" t="s">
        <v>1379</v>
      </c>
    </row>
    <row r="3806" spans="1:11" ht="15.75" thickBot="1" x14ac:dyDescent="0.3">
      <c r="A3806" s="32" t="s">
        <v>851</v>
      </c>
      <c r="B3806" s="24" t="s">
        <v>325</v>
      </c>
      <c r="C3806" s="26" t="s">
        <v>1375</v>
      </c>
      <c r="D3806" s="26">
        <v>5</v>
      </c>
      <c r="E3806" s="17" t="s">
        <v>2075</v>
      </c>
      <c r="F3806" s="24">
        <v>2564</v>
      </c>
      <c r="G3806" s="24"/>
      <c r="H3806" s="24"/>
      <c r="I3806" s="26" t="s">
        <v>1002</v>
      </c>
      <c r="J3806" s="26" t="s">
        <v>1378</v>
      </c>
      <c r="K3806" s="34" t="s">
        <v>1274</v>
      </c>
    </row>
    <row r="3807" spans="1:11" ht="15.75" thickBot="1" x14ac:dyDescent="0.3">
      <c r="A3807" s="32" t="s">
        <v>851</v>
      </c>
      <c r="B3807" s="24" t="s">
        <v>325</v>
      </c>
      <c r="C3807" s="26" t="s">
        <v>1375</v>
      </c>
      <c r="D3807" s="26">
        <v>5</v>
      </c>
      <c r="E3807" s="17" t="s">
        <v>3087</v>
      </c>
      <c r="F3807" s="24">
        <v>2581</v>
      </c>
      <c r="G3807" s="24"/>
      <c r="H3807" s="24"/>
      <c r="I3807" s="26" t="s">
        <v>1002</v>
      </c>
      <c r="J3807" s="26" t="s">
        <v>1378</v>
      </c>
      <c r="K3807" s="34" t="s">
        <v>1274</v>
      </c>
    </row>
    <row r="3808" spans="1:11" ht="15.75" thickBot="1" x14ac:dyDescent="0.3">
      <c r="A3808" s="32" t="s">
        <v>851</v>
      </c>
      <c r="B3808" s="24" t="s">
        <v>325</v>
      </c>
      <c r="C3808" s="26" t="s">
        <v>1375</v>
      </c>
      <c r="D3808" s="26">
        <v>5</v>
      </c>
      <c r="E3808" s="17" t="s">
        <v>4243</v>
      </c>
      <c r="F3808" s="24">
        <v>2571</v>
      </c>
      <c r="G3808" s="24"/>
      <c r="H3808" s="24"/>
      <c r="I3808" s="26" t="s">
        <v>1002</v>
      </c>
      <c r="J3808" s="26" t="s">
        <v>1378</v>
      </c>
      <c r="K3808" s="34" t="s">
        <v>1274</v>
      </c>
    </row>
    <row r="3809" spans="1:11" ht="15.75" thickBot="1" x14ac:dyDescent="0.3">
      <c r="A3809" s="32" t="s">
        <v>851</v>
      </c>
      <c r="B3809" s="24" t="s">
        <v>325</v>
      </c>
      <c r="C3809" s="26" t="s">
        <v>1375</v>
      </c>
      <c r="D3809" s="26">
        <v>5</v>
      </c>
      <c r="E3809" s="17" t="s">
        <v>4244</v>
      </c>
      <c r="F3809" s="24">
        <v>2556</v>
      </c>
      <c r="G3809" s="24"/>
      <c r="H3809" s="24"/>
      <c r="I3809" s="26" t="s">
        <v>1002</v>
      </c>
      <c r="J3809" s="26" t="s">
        <v>1378</v>
      </c>
      <c r="K3809" s="34" t="s">
        <v>1274</v>
      </c>
    </row>
    <row r="3810" spans="1:11" ht="15.75" thickBot="1" x14ac:dyDescent="0.3">
      <c r="A3810" s="32" t="s">
        <v>851</v>
      </c>
      <c r="B3810" s="24" t="s">
        <v>325</v>
      </c>
      <c r="C3810" s="26" t="s">
        <v>1375</v>
      </c>
      <c r="D3810" s="26">
        <v>5</v>
      </c>
      <c r="E3810" s="17" t="s">
        <v>1414</v>
      </c>
      <c r="F3810" s="24">
        <v>2582</v>
      </c>
      <c r="G3810" s="24"/>
      <c r="H3810" s="24"/>
      <c r="I3810" s="26" t="s">
        <v>1002</v>
      </c>
      <c r="J3810" s="26" t="s">
        <v>1378</v>
      </c>
      <c r="K3810" s="34" t="s">
        <v>1274</v>
      </c>
    </row>
    <row r="3811" spans="1:11" ht="15.75" thickBot="1" x14ac:dyDescent="0.3">
      <c r="A3811" s="32" t="s">
        <v>851</v>
      </c>
      <c r="B3811" s="24" t="s">
        <v>325</v>
      </c>
      <c r="C3811" s="26" t="s">
        <v>1375</v>
      </c>
      <c r="D3811" s="26">
        <v>6</v>
      </c>
      <c r="E3811" s="17" t="s">
        <v>4245</v>
      </c>
      <c r="F3811" s="24">
        <v>2503</v>
      </c>
      <c r="G3811" s="24"/>
      <c r="H3811" s="24"/>
      <c r="I3811" s="26" t="s">
        <v>1002</v>
      </c>
      <c r="J3811" s="26" t="s">
        <v>1378</v>
      </c>
      <c r="K3811" s="34" t="s">
        <v>4246</v>
      </c>
    </row>
    <row r="3812" spans="1:11" ht="15.75" thickBot="1" x14ac:dyDescent="0.3">
      <c r="A3812" s="32" t="s">
        <v>851</v>
      </c>
      <c r="B3812" s="24" t="s">
        <v>325</v>
      </c>
      <c r="C3812" s="26" t="s">
        <v>1375</v>
      </c>
      <c r="D3812" s="26">
        <v>6</v>
      </c>
      <c r="E3812" s="17" t="s">
        <v>4247</v>
      </c>
      <c r="F3812" s="24">
        <v>2498</v>
      </c>
      <c r="G3812" s="24"/>
      <c r="H3812" s="24"/>
      <c r="I3812" s="26" t="s">
        <v>1002</v>
      </c>
      <c r="J3812" s="26" t="s">
        <v>1378</v>
      </c>
      <c r="K3812" s="34" t="s">
        <v>4246</v>
      </c>
    </row>
    <row r="3813" spans="1:11" ht="15.75" thickBot="1" x14ac:dyDescent="0.3">
      <c r="A3813" s="32" t="s">
        <v>851</v>
      </c>
      <c r="B3813" s="24" t="s">
        <v>325</v>
      </c>
      <c r="C3813" s="26" t="s">
        <v>1375</v>
      </c>
      <c r="D3813" s="26">
        <v>6</v>
      </c>
      <c r="E3813" s="17" t="s">
        <v>4248</v>
      </c>
      <c r="F3813" s="24">
        <v>4713</v>
      </c>
      <c r="G3813" s="24"/>
      <c r="H3813" s="24"/>
      <c r="I3813" s="26" t="s">
        <v>1002</v>
      </c>
      <c r="J3813" s="26" t="s">
        <v>1378</v>
      </c>
      <c r="K3813" s="34" t="s">
        <v>4246</v>
      </c>
    </row>
    <row r="3814" spans="1:11" ht="15.75" thickBot="1" x14ac:dyDescent="0.3">
      <c r="A3814" s="32" t="s">
        <v>851</v>
      </c>
      <c r="B3814" s="24" t="s">
        <v>325</v>
      </c>
      <c r="C3814" s="26" t="s">
        <v>1375</v>
      </c>
      <c r="D3814" s="26">
        <v>6</v>
      </c>
      <c r="E3814" s="17" t="s">
        <v>4249</v>
      </c>
      <c r="F3814" s="24">
        <v>2583</v>
      </c>
      <c r="G3814" s="24"/>
      <c r="H3814" s="24"/>
      <c r="I3814" s="26" t="s">
        <v>1002</v>
      </c>
      <c r="J3814" s="26" t="s">
        <v>1378</v>
      </c>
      <c r="K3814" s="34" t="s">
        <v>4246</v>
      </c>
    </row>
    <row r="3815" spans="1:11" ht="15.75" thickBot="1" x14ac:dyDescent="0.3">
      <c r="A3815" s="32" t="s">
        <v>851</v>
      </c>
      <c r="B3815" s="24" t="s">
        <v>325</v>
      </c>
      <c r="C3815" s="26" t="s">
        <v>1375</v>
      </c>
      <c r="D3815" s="26">
        <v>6</v>
      </c>
      <c r="E3815" s="17" t="s">
        <v>4250</v>
      </c>
      <c r="F3815" s="24">
        <v>2505</v>
      </c>
      <c r="G3815" s="24"/>
      <c r="H3815" s="24"/>
      <c r="I3815" s="26" t="s">
        <v>1002</v>
      </c>
      <c r="J3815" s="26" t="s">
        <v>1378</v>
      </c>
      <c r="K3815" s="34" t="s">
        <v>4246</v>
      </c>
    </row>
    <row r="3816" spans="1:11" ht="15.75" thickBot="1" x14ac:dyDescent="0.3">
      <c r="A3816" s="32" t="s">
        <v>851</v>
      </c>
      <c r="B3816" s="24" t="s">
        <v>325</v>
      </c>
      <c r="C3816" s="26" t="s">
        <v>1375</v>
      </c>
      <c r="D3816" s="26">
        <v>6</v>
      </c>
      <c r="E3816" s="17" t="s">
        <v>2869</v>
      </c>
      <c r="F3816" s="24">
        <v>2573</v>
      </c>
      <c r="G3816" s="24"/>
      <c r="H3816" s="24"/>
      <c r="I3816" s="26" t="s">
        <v>1002</v>
      </c>
      <c r="J3816" s="26" t="s">
        <v>1378</v>
      </c>
      <c r="K3816" s="34" t="s">
        <v>4246</v>
      </c>
    </row>
    <row r="3817" spans="1:11" ht="15.75" thickBot="1" x14ac:dyDescent="0.3">
      <c r="A3817" s="32" t="s">
        <v>851</v>
      </c>
      <c r="B3817" s="24" t="s">
        <v>325</v>
      </c>
      <c r="C3817" s="26" t="s">
        <v>1375</v>
      </c>
      <c r="D3817" s="26">
        <v>6</v>
      </c>
      <c r="E3817" s="17" t="s">
        <v>4251</v>
      </c>
      <c r="F3817" s="24">
        <v>2574</v>
      </c>
      <c r="G3817" s="24"/>
      <c r="H3817" s="24"/>
      <c r="I3817" s="26" t="s">
        <v>1002</v>
      </c>
      <c r="J3817" s="26" t="s">
        <v>1378</v>
      </c>
      <c r="K3817" s="34" t="s">
        <v>4246</v>
      </c>
    </row>
    <row r="3818" spans="1:11" ht="15.75" thickBot="1" x14ac:dyDescent="0.3">
      <c r="A3818" s="32" t="s">
        <v>851</v>
      </c>
      <c r="B3818" s="24" t="s">
        <v>325</v>
      </c>
      <c r="C3818" s="26" t="s">
        <v>1375</v>
      </c>
      <c r="D3818" s="26">
        <v>6</v>
      </c>
      <c r="E3818" s="17" t="s">
        <v>1642</v>
      </c>
      <c r="F3818" s="24">
        <v>2552</v>
      </c>
      <c r="G3818" s="24"/>
      <c r="H3818" s="24"/>
      <c r="I3818" s="26" t="s">
        <v>1002</v>
      </c>
      <c r="J3818" s="26" t="s">
        <v>1378</v>
      </c>
      <c r="K3818" s="34" t="s">
        <v>4246</v>
      </c>
    </row>
    <row r="3819" spans="1:11" ht="15.75" thickBot="1" x14ac:dyDescent="0.3">
      <c r="A3819" s="32" t="s">
        <v>851</v>
      </c>
      <c r="B3819" s="24" t="s">
        <v>325</v>
      </c>
      <c r="C3819" s="26" t="s">
        <v>1375</v>
      </c>
      <c r="D3819" s="26">
        <v>6</v>
      </c>
      <c r="E3819" s="17" t="s">
        <v>4252</v>
      </c>
      <c r="F3819" s="24">
        <v>2569</v>
      </c>
      <c r="G3819" s="24"/>
      <c r="H3819" s="24"/>
      <c r="I3819" s="26" t="s">
        <v>1002</v>
      </c>
      <c r="J3819" s="26" t="s">
        <v>1378</v>
      </c>
      <c r="K3819" s="34" t="s">
        <v>4246</v>
      </c>
    </row>
    <row r="3820" spans="1:11" ht="15.75" thickBot="1" x14ac:dyDescent="0.3">
      <c r="A3820" s="32" t="s">
        <v>851</v>
      </c>
      <c r="B3820" s="24" t="s">
        <v>325</v>
      </c>
      <c r="C3820" s="26" t="s">
        <v>1375</v>
      </c>
      <c r="D3820" s="26">
        <v>6</v>
      </c>
      <c r="E3820" s="17" t="s">
        <v>4253</v>
      </c>
      <c r="F3820" s="24">
        <v>2584</v>
      </c>
      <c r="G3820" s="24"/>
      <c r="H3820" s="24"/>
      <c r="I3820" s="26" t="s">
        <v>1002</v>
      </c>
      <c r="J3820" s="26" t="s">
        <v>1378</v>
      </c>
      <c r="K3820" s="34" t="s">
        <v>4246</v>
      </c>
    </row>
    <row r="3821" spans="1:11" ht="15.75" thickBot="1" x14ac:dyDescent="0.3">
      <c r="A3821" s="32" t="s">
        <v>851</v>
      </c>
      <c r="B3821" s="24" t="s">
        <v>325</v>
      </c>
      <c r="C3821" s="26" t="s">
        <v>1375</v>
      </c>
      <c r="D3821" s="26">
        <v>6</v>
      </c>
      <c r="E3821" s="17" t="s">
        <v>4254</v>
      </c>
      <c r="F3821" s="24">
        <v>2507</v>
      </c>
      <c r="G3821" s="24"/>
      <c r="H3821" s="24"/>
      <c r="I3821" s="26" t="s">
        <v>1002</v>
      </c>
      <c r="J3821" s="26" t="s">
        <v>1378</v>
      </c>
      <c r="K3821" s="34" t="s">
        <v>1684</v>
      </c>
    </row>
    <row r="3822" spans="1:11" ht="15.75" thickBot="1" x14ac:dyDescent="0.3">
      <c r="A3822" s="32" t="s">
        <v>851</v>
      </c>
      <c r="B3822" s="24" t="s">
        <v>325</v>
      </c>
      <c r="C3822" s="26" t="s">
        <v>1375</v>
      </c>
      <c r="D3822" s="26">
        <v>6</v>
      </c>
      <c r="E3822" s="17" t="s">
        <v>973</v>
      </c>
      <c r="F3822" s="24">
        <v>2527</v>
      </c>
      <c r="G3822" s="24"/>
      <c r="H3822" s="24"/>
      <c r="I3822" s="26" t="s">
        <v>1002</v>
      </c>
      <c r="J3822" s="26" t="s">
        <v>1378</v>
      </c>
      <c r="K3822" s="34" t="s">
        <v>1684</v>
      </c>
    </row>
    <row r="3823" spans="1:11" ht="15.75" thickBot="1" x14ac:dyDescent="0.3">
      <c r="A3823" s="32" t="s">
        <v>851</v>
      </c>
      <c r="B3823" s="24" t="s">
        <v>325</v>
      </c>
      <c r="C3823" s="26" t="s">
        <v>1375</v>
      </c>
      <c r="D3823" s="26">
        <v>6</v>
      </c>
      <c r="E3823" s="17" t="s">
        <v>4255</v>
      </c>
      <c r="F3823" s="24">
        <v>2572</v>
      </c>
      <c r="G3823" s="24"/>
      <c r="H3823" s="24"/>
      <c r="I3823" s="26" t="s">
        <v>1002</v>
      </c>
      <c r="J3823" s="26" t="s">
        <v>1378</v>
      </c>
      <c r="K3823" s="34" t="s">
        <v>1684</v>
      </c>
    </row>
    <row r="3824" spans="1:11" ht="15.75" thickBot="1" x14ac:dyDescent="0.3">
      <c r="A3824" s="32" t="s">
        <v>851</v>
      </c>
      <c r="B3824" s="24" t="s">
        <v>325</v>
      </c>
      <c r="C3824" s="26" t="s">
        <v>1375</v>
      </c>
      <c r="D3824" s="26">
        <v>6</v>
      </c>
      <c r="E3824" s="17" t="s">
        <v>1461</v>
      </c>
      <c r="F3824" s="24">
        <v>2499</v>
      </c>
      <c r="G3824" s="24"/>
      <c r="H3824" s="24"/>
      <c r="I3824" s="26" t="s">
        <v>1002</v>
      </c>
      <c r="J3824" s="26" t="s">
        <v>1378</v>
      </c>
      <c r="K3824" s="34" t="s">
        <v>4246</v>
      </c>
    </row>
    <row r="3825" spans="1:11" ht="15.75" thickBot="1" x14ac:dyDescent="0.3">
      <c r="A3825" s="32" t="s">
        <v>851</v>
      </c>
      <c r="B3825" s="24" t="s">
        <v>325</v>
      </c>
      <c r="C3825" s="26" t="s">
        <v>1375</v>
      </c>
      <c r="D3825" s="26">
        <v>6</v>
      </c>
      <c r="E3825" s="17" t="s">
        <v>4256</v>
      </c>
      <c r="F3825" s="24">
        <v>5358</v>
      </c>
      <c r="G3825" s="24"/>
      <c r="H3825" s="24"/>
      <c r="I3825" s="26" t="s">
        <v>1002</v>
      </c>
      <c r="J3825" s="26" t="s">
        <v>1378</v>
      </c>
      <c r="K3825" s="34" t="s">
        <v>4246</v>
      </c>
    </row>
    <row r="3826" spans="1:11" ht="15.75" thickBot="1" x14ac:dyDescent="0.3">
      <c r="A3826" s="32" t="s">
        <v>851</v>
      </c>
      <c r="B3826" s="24" t="s">
        <v>325</v>
      </c>
      <c r="C3826" s="26" t="s">
        <v>1375</v>
      </c>
      <c r="D3826" s="26">
        <v>6</v>
      </c>
      <c r="E3826" s="17" t="s">
        <v>1562</v>
      </c>
      <c r="F3826" s="24">
        <v>2591</v>
      </c>
      <c r="G3826" s="24"/>
      <c r="H3826" s="24"/>
      <c r="I3826" s="26" t="s">
        <v>1002</v>
      </c>
      <c r="J3826" s="26" t="s">
        <v>1378</v>
      </c>
      <c r="K3826" s="34" t="s">
        <v>4246</v>
      </c>
    </row>
    <row r="3827" spans="1:11" ht="15.75" thickBot="1" x14ac:dyDescent="0.3">
      <c r="A3827" s="32" t="s">
        <v>851</v>
      </c>
      <c r="B3827" s="24" t="s">
        <v>325</v>
      </c>
      <c r="C3827" s="26" t="s">
        <v>1375</v>
      </c>
      <c r="D3827" s="26">
        <v>7</v>
      </c>
      <c r="E3827" s="17" t="s">
        <v>4257</v>
      </c>
      <c r="F3827" s="24">
        <v>2515</v>
      </c>
      <c r="G3827" s="24"/>
      <c r="H3827" s="24"/>
      <c r="I3827" s="26" t="s">
        <v>1002</v>
      </c>
      <c r="J3827" s="26" t="s">
        <v>1375</v>
      </c>
      <c r="K3827" s="34" t="s">
        <v>4258</v>
      </c>
    </row>
    <row r="3828" spans="1:11" ht="15.75" thickBot="1" x14ac:dyDescent="0.3">
      <c r="A3828" s="32" t="s">
        <v>851</v>
      </c>
      <c r="B3828" s="24" t="s">
        <v>325</v>
      </c>
      <c r="C3828" s="26" t="s">
        <v>1375</v>
      </c>
      <c r="D3828" s="26">
        <v>7</v>
      </c>
      <c r="E3828" s="17" t="s">
        <v>4259</v>
      </c>
      <c r="F3828" s="24">
        <v>2520</v>
      </c>
      <c r="G3828" s="24"/>
      <c r="H3828" s="24"/>
      <c r="I3828" s="26" t="s">
        <v>1002</v>
      </c>
      <c r="J3828" s="26" t="s">
        <v>1375</v>
      </c>
      <c r="K3828" s="34" t="s">
        <v>4260</v>
      </c>
    </row>
    <row r="3829" spans="1:11" ht="15.75" thickBot="1" x14ac:dyDescent="0.3">
      <c r="A3829" s="32" t="s">
        <v>851</v>
      </c>
      <c r="B3829" s="24" t="s">
        <v>325</v>
      </c>
      <c r="C3829" s="26" t="s">
        <v>1375</v>
      </c>
      <c r="D3829" s="26">
        <v>7</v>
      </c>
      <c r="E3829" s="17" t="s">
        <v>4261</v>
      </c>
      <c r="F3829" s="24">
        <v>2568</v>
      </c>
      <c r="G3829" s="24"/>
      <c r="H3829" s="24"/>
      <c r="I3829" s="26" t="s">
        <v>1002</v>
      </c>
      <c r="J3829" s="26" t="s">
        <v>1375</v>
      </c>
      <c r="K3829" s="34" t="s">
        <v>1375</v>
      </c>
    </row>
    <row r="3830" spans="1:11" ht="15.75" thickBot="1" x14ac:dyDescent="0.3">
      <c r="A3830" s="32" t="s">
        <v>851</v>
      </c>
      <c r="B3830" s="24" t="s">
        <v>325</v>
      </c>
      <c r="C3830" s="26" t="s">
        <v>1375</v>
      </c>
      <c r="D3830" s="26">
        <v>7</v>
      </c>
      <c r="E3830" s="17" t="s">
        <v>4262</v>
      </c>
      <c r="F3830" s="24">
        <v>2514</v>
      </c>
      <c r="G3830" s="24"/>
      <c r="H3830" s="24"/>
      <c r="I3830" s="26" t="s">
        <v>1002</v>
      </c>
      <c r="J3830" s="26" t="s">
        <v>1375</v>
      </c>
      <c r="K3830" s="34" t="s">
        <v>1375</v>
      </c>
    </row>
    <row r="3831" spans="1:11" ht="15.75" thickBot="1" x14ac:dyDescent="0.3">
      <c r="A3831" s="32" t="s">
        <v>851</v>
      </c>
      <c r="B3831" s="24" t="s">
        <v>325</v>
      </c>
      <c r="C3831" s="26" t="s">
        <v>1375</v>
      </c>
      <c r="D3831" s="26">
        <v>7</v>
      </c>
      <c r="E3831" s="17" t="s">
        <v>2276</v>
      </c>
      <c r="F3831" s="24">
        <v>2544</v>
      </c>
      <c r="G3831" s="24"/>
      <c r="H3831" s="24"/>
      <c r="I3831" s="26" t="s">
        <v>1002</v>
      </c>
      <c r="J3831" s="26" t="s">
        <v>1375</v>
      </c>
      <c r="K3831" s="34" t="s">
        <v>4260</v>
      </c>
    </row>
    <row r="3832" spans="1:11" ht="15.75" thickBot="1" x14ac:dyDescent="0.3">
      <c r="A3832" s="32" t="s">
        <v>851</v>
      </c>
      <c r="B3832" s="24" t="s">
        <v>325</v>
      </c>
      <c r="C3832" s="26" t="s">
        <v>1375</v>
      </c>
      <c r="D3832" s="26">
        <v>7</v>
      </c>
      <c r="E3832" s="17" t="s">
        <v>4263</v>
      </c>
      <c r="F3832" s="24">
        <v>2534</v>
      </c>
      <c r="G3832" s="24"/>
      <c r="H3832" s="24"/>
      <c r="I3832" s="26" t="s">
        <v>1002</v>
      </c>
      <c r="J3832" s="26" t="s">
        <v>1375</v>
      </c>
      <c r="K3832" s="34" t="s">
        <v>4260</v>
      </c>
    </row>
    <row r="3833" spans="1:11" ht="15.75" thickBot="1" x14ac:dyDescent="0.3">
      <c r="A3833" s="32" t="s">
        <v>851</v>
      </c>
      <c r="B3833" s="24" t="s">
        <v>325</v>
      </c>
      <c r="C3833" s="26" t="s">
        <v>1375</v>
      </c>
      <c r="D3833" s="26">
        <v>7</v>
      </c>
      <c r="E3833" s="17" t="s">
        <v>4264</v>
      </c>
      <c r="F3833" s="24">
        <v>2518</v>
      </c>
      <c r="G3833" s="24"/>
      <c r="H3833" s="24"/>
      <c r="I3833" s="26" t="s">
        <v>1002</v>
      </c>
      <c r="J3833" s="26" t="s">
        <v>1375</v>
      </c>
      <c r="K3833" s="34" t="s">
        <v>1375</v>
      </c>
    </row>
    <row r="3834" spans="1:11" ht="15.75" thickBot="1" x14ac:dyDescent="0.3">
      <c r="A3834" s="32" t="s">
        <v>851</v>
      </c>
      <c r="B3834" s="24" t="s">
        <v>325</v>
      </c>
      <c r="C3834" s="26" t="s">
        <v>1375</v>
      </c>
      <c r="D3834" s="26">
        <v>7</v>
      </c>
      <c r="E3834" s="17" t="s">
        <v>4265</v>
      </c>
      <c r="F3834" s="24">
        <v>2526</v>
      </c>
      <c r="G3834" s="24"/>
      <c r="H3834" s="24"/>
      <c r="I3834" s="26" t="s">
        <v>1002</v>
      </c>
      <c r="J3834" s="26" t="s">
        <v>1375</v>
      </c>
      <c r="K3834" s="34" t="s">
        <v>4258</v>
      </c>
    </row>
    <row r="3835" spans="1:11" ht="15.75" thickBot="1" x14ac:dyDescent="0.3">
      <c r="A3835" s="32" t="s">
        <v>851</v>
      </c>
      <c r="B3835" s="24" t="s">
        <v>325</v>
      </c>
      <c r="C3835" s="26" t="s">
        <v>1375</v>
      </c>
      <c r="D3835" s="26">
        <v>7</v>
      </c>
      <c r="E3835" s="17" t="s">
        <v>4266</v>
      </c>
      <c r="F3835" s="24">
        <v>2557</v>
      </c>
      <c r="G3835" s="24"/>
      <c r="H3835" s="24"/>
      <c r="I3835" s="26" t="s">
        <v>1002</v>
      </c>
      <c r="J3835" s="26" t="s">
        <v>1375</v>
      </c>
      <c r="K3835" s="34" t="s">
        <v>1375</v>
      </c>
    </row>
    <row r="3836" spans="1:11" ht="15.75" thickBot="1" x14ac:dyDescent="0.3">
      <c r="A3836" s="32" t="s">
        <v>851</v>
      </c>
      <c r="B3836" s="24" t="s">
        <v>325</v>
      </c>
      <c r="C3836" s="26" t="s">
        <v>1375</v>
      </c>
      <c r="D3836" s="26">
        <v>7</v>
      </c>
      <c r="E3836" s="17" t="s">
        <v>4267</v>
      </c>
      <c r="F3836" s="24">
        <v>2586</v>
      </c>
      <c r="G3836" s="24"/>
      <c r="H3836" s="24"/>
      <c r="I3836" s="26" t="s">
        <v>1002</v>
      </c>
      <c r="J3836" s="26" t="s">
        <v>1375</v>
      </c>
      <c r="K3836" s="34" t="s">
        <v>4260</v>
      </c>
    </row>
    <row r="3837" spans="1:11" ht="15.75" thickBot="1" x14ac:dyDescent="0.3">
      <c r="A3837" s="32" t="s">
        <v>851</v>
      </c>
      <c r="B3837" s="24" t="s">
        <v>325</v>
      </c>
      <c r="C3837" s="26" t="s">
        <v>2603</v>
      </c>
      <c r="D3837" s="26">
        <v>1</v>
      </c>
      <c r="E3837" s="17" t="s">
        <v>4268</v>
      </c>
      <c r="F3837" s="24">
        <v>2076</v>
      </c>
      <c r="G3837" s="24"/>
      <c r="H3837" s="24"/>
      <c r="I3837" s="26" t="s">
        <v>1008</v>
      </c>
      <c r="J3837" s="26" t="s">
        <v>3818</v>
      </c>
      <c r="K3837" s="34" t="s">
        <v>3825</v>
      </c>
    </row>
    <row r="3838" spans="1:11" ht="15.75" thickBot="1" x14ac:dyDescent="0.3">
      <c r="A3838" s="32" t="s">
        <v>851</v>
      </c>
      <c r="B3838" s="24" t="s">
        <v>325</v>
      </c>
      <c r="C3838" s="26" t="s">
        <v>2603</v>
      </c>
      <c r="D3838" s="26">
        <v>1</v>
      </c>
      <c r="E3838" s="17" t="s">
        <v>4269</v>
      </c>
      <c r="F3838" s="24">
        <v>2095</v>
      </c>
      <c r="G3838" s="24"/>
      <c r="H3838" s="24"/>
      <c r="I3838" s="26" t="s">
        <v>1259</v>
      </c>
      <c r="J3838" s="26" t="s">
        <v>2603</v>
      </c>
      <c r="K3838" s="34" t="s">
        <v>4270</v>
      </c>
    </row>
    <row r="3839" spans="1:11" ht="15.75" thickBot="1" x14ac:dyDescent="0.3">
      <c r="A3839" s="32" t="s">
        <v>851</v>
      </c>
      <c r="B3839" s="24" t="s">
        <v>325</v>
      </c>
      <c r="C3839" s="26" t="s">
        <v>2603</v>
      </c>
      <c r="D3839" s="26">
        <v>1</v>
      </c>
      <c r="E3839" s="17" t="s">
        <v>4271</v>
      </c>
      <c r="F3839" s="24">
        <v>5449</v>
      </c>
      <c r="G3839" s="24"/>
      <c r="H3839" s="24"/>
      <c r="I3839" s="26" t="s">
        <v>1259</v>
      </c>
      <c r="J3839" s="26" t="s">
        <v>2603</v>
      </c>
      <c r="K3839" s="34" t="s">
        <v>4270</v>
      </c>
    </row>
    <row r="3840" spans="1:11" ht="15.75" thickBot="1" x14ac:dyDescent="0.3">
      <c r="A3840" s="32" t="s">
        <v>851</v>
      </c>
      <c r="B3840" s="24" t="s">
        <v>325</v>
      </c>
      <c r="C3840" s="26" t="s">
        <v>2603</v>
      </c>
      <c r="D3840" s="26">
        <v>1</v>
      </c>
      <c r="E3840" s="17" t="s">
        <v>4272</v>
      </c>
      <c r="F3840" s="24">
        <v>1467</v>
      </c>
      <c r="G3840" s="24"/>
      <c r="H3840" s="24"/>
      <c r="I3840" s="26" t="s">
        <v>1008</v>
      </c>
      <c r="J3840" s="26" t="s">
        <v>1008</v>
      </c>
      <c r="K3840" s="34" t="s">
        <v>2603</v>
      </c>
    </row>
    <row r="3841" spans="1:11" ht="15.75" thickBot="1" x14ac:dyDescent="0.3">
      <c r="A3841" s="32" t="s">
        <v>851</v>
      </c>
      <c r="B3841" s="24" t="s">
        <v>325</v>
      </c>
      <c r="C3841" s="26" t="s">
        <v>2603</v>
      </c>
      <c r="D3841" s="26">
        <v>1</v>
      </c>
      <c r="E3841" s="17" t="s">
        <v>1582</v>
      </c>
      <c r="F3841" s="24">
        <v>2093</v>
      </c>
      <c r="G3841" s="24"/>
      <c r="H3841" s="24"/>
      <c r="I3841" s="26" t="s">
        <v>1259</v>
      </c>
      <c r="J3841" s="26" t="s">
        <v>2603</v>
      </c>
      <c r="K3841" s="34" t="s">
        <v>4273</v>
      </c>
    </row>
    <row r="3842" spans="1:11" ht="15.75" thickBot="1" x14ac:dyDescent="0.3">
      <c r="A3842" s="32" t="s">
        <v>851</v>
      </c>
      <c r="B3842" s="24" t="s">
        <v>325</v>
      </c>
      <c r="C3842" s="26" t="s">
        <v>2603</v>
      </c>
      <c r="D3842" s="26">
        <v>1</v>
      </c>
      <c r="E3842" s="17" t="s">
        <v>4274</v>
      </c>
      <c r="F3842" s="24">
        <v>2227</v>
      </c>
      <c r="G3842" s="24"/>
      <c r="H3842" s="24"/>
      <c r="I3842" s="26" t="s">
        <v>1259</v>
      </c>
      <c r="J3842" s="26" t="s">
        <v>2603</v>
      </c>
      <c r="K3842" s="34" t="s">
        <v>4270</v>
      </c>
    </row>
    <row r="3843" spans="1:11" ht="15.75" thickBot="1" x14ac:dyDescent="0.3">
      <c r="A3843" s="32" t="s">
        <v>851</v>
      </c>
      <c r="B3843" s="24" t="s">
        <v>325</v>
      </c>
      <c r="C3843" s="26" t="s">
        <v>2603</v>
      </c>
      <c r="D3843" s="26">
        <v>1</v>
      </c>
      <c r="E3843" s="17" t="s">
        <v>1850</v>
      </c>
      <c r="F3843" s="24">
        <v>1500</v>
      </c>
      <c r="G3843" s="24"/>
      <c r="H3843" s="24"/>
      <c r="I3843" s="26" t="s">
        <v>1008</v>
      </c>
      <c r="J3843" s="26" t="s">
        <v>1008</v>
      </c>
      <c r="K3843" s="34" t="s">
        <v>2603</v>
      </c>
    </row>
    <row r="3844" spans="1:11" ht="15.75" thickBot="1" x14ac:dyDescent="0.3">
      <c r="A3844" s="32" t="s">
        <v>851</v>
      </c>
      <c r="B3844" s="24" t="s">
        <v>325</v>
      </c>
      <c r="C3844" s="26" t="s">
        <v>2603</v>
      </c>
      <c r="D3844" s="26">
        <v>1</v>
      </c>
      <c r="E3844" s="17" t="s">
        <v>4275</v>
      </c>
      <c r="F3844" s="24">
        <v>2118</v>
      </c>
      <c r="G3844" s="24"/>
      <c r="H3844" s="24"/>
      <c r="I3844" s="26" t="s">
        <v>1259</v>
      </c>
      <c r="J3844" s="26" t="s">
        <v>2603</v>
      </c>
      <c r="K3844" s="34" t="s">
        <v>4270</v>
      </c>
    </row>
    <row r="3845" spans="1:11" ht="15.75" thickBot="1" x14ac:dyDescent="0.3">
      <c r="A3845" s="32" t="s">
        <v>851</v>
      </c>
      <c r="B3845" s="24" t="s">
        <v>325</v>
      </c>
      <c r="C3845" s="26" t="s">
        <v>2603</v>
      </c>
      <c r="D3845" s="26">
        <v>1</v>
      </c>
      <c r="E3845" s="17" t="s">
        <v>4276</v>
      </c>
      <c r="F3845" s="24">
        <v>2151</v>
      </c>
      <c r="G3845" s="24"/>
      <c r="H3845" s="24"/>
      <c r="I3845" s="26" t="s">
        <v>1259</v>
      </c>
      <c r="J3845" s="26" t="s">
        <v>2603</v>
      </c>
      <c r="K3845" s="34" t="s">
        <v>4270</v>
      </c>
    </row>
    <row r="3846" spans="1:11" ht="15.75" thickBot="1" x14ac:dyDescent="0.3">
      <c r="A3846" s="32" t="s">
        <v>851</v>
      </c>
      <c r="B3846" s="24" t="s">
        <v>325</v>
      </c>
      <c r="C3846" s="26" t="s">
        <v>2603</v>
      </c>
      <c r="D3846" s="26">
        <v>1</v>
      </c>
      <c r="E3846" s="17" t="s">
        <v>4277</v>
      </c>
      <c r="F3846" s="24">
        <v>2065</v>
      </c>
      <c r="G3846" s="24"/>
      <c r="H3846" s="24"/>
      <c r="I3846" s="26" t="s">
        <v>1259</v>
      </c>
      <c r="J3846" s="26" t="s">
        <v>2603</v>
      </c>
      <c r="K3846" s="34" t="s">
        <v>4270</v>
      </c>
    </row>
    <row r="3847" spans="1:11" ht="15.75" thickBot="1" x14ac:dyDescent="0.3">
      <c r="A3847" s="32" t="s">
        <v>851</v>
      </c>
      <c r="B3847" s="24" t="s">
        <v>325</v>
      </c>
      <c r="C3847" s="26" t="s">
        <v>2603</v>
      </c>
      <c r="D3847" s="26">
        <v>1</v>
      </c>
      <c r="E3847" s="17" t="s">
        <v>2510</v>
      </c>
      <c r="F3847" s="24">
        <v>2181</v>
      </c>
      <c r="G3847" s="24"/>
      <c r="H3847" s="24"/>
      <c r="I3847" s="26" t="s">
        <v>1259</v>
      </c>
      <c r="J3847" s="26" t="s">
        <v>2603</v>
      </c>
      <c r="K3847" s="34" t="s">
        <v>4270</v>
      </c>
    </row>
    <row r="3848" spans="1:11" ht="15.75" thickBot="1" x14ac:dyDescent="0.3">
      <c r="A3848" s="32" t="s">
        <v>851</v>
      </c>
      <c r="B3848" s="24" t="s">
        <v>325</v>
      </c>
      <c r="C3848" s="26" t="s">
        <v>2603</v>
      </c>
      <c r="D3848" s="26">
        <v>1</v>
      </c>
      <c r="E3848" s="17" t="s">
        <v>2510</v>
      </c>
      <c r="F3848" s="24">
        <v>5253</v>
      </c>
      <c r="G3848" s="24"/>
      <c r="H3848" s="24"/>
      <c r="I3848" s="26" t="s">
        <v>1259</v>
      </c>
      <c r="J3848" s="26" t="s">
        <v>2603</v>
      </c>
      <c r="K3848" s="34" t="s">
        <v>4270</v>
      </c>
    </row>
    <row r="3849" spans="1:11" ht="15.75" thickBot="1" x14ac:dyDescent="0.3">
      <c r="A3849" s="32" t="s">
        <v>851</v>
      </c>
      <c r="B3849" s="24" t="s">
        <v>325</v>
      </c>
      <c r="C3849" s="26" t="s">
        <v>2603</v>
      </c>
      <c r="D3849" s="26">
        <v>1</v>
      </c>
      <c r="E3849" s="17" t="s">
        <v>1735</v>
      </c>
      <c r="F3849" s="24">
        <v>5560</v>
      </c>
      <c r="G3849" s="24"/>
      <c r="H3849" s="24"/>
      <c r="I3849" s="26" t="s">
        <v>1259</v>
      </c>
      <c r="J3849" s="26" t="s">
        <v>2603</v>
      </c>
      <c r="K3849" s="34" t="s">
        <v>4273</v>
      </c>
    </row>
    <row r="3850" spans="1:11" ht="15.75" thickBot="1" x14ac:dyDescent="0.3">
      <c r="A3850" s="32" t="s">
        <v>851</v>
      </c>
      <c r="B3850" s="24" t="s">
        <v>325</v>
      </c>
      <c r="C3850" s="26" t="s">
        <v>2603</v>
      </c>
      <c r="D3850" s="26">
        <v>1</v>
      </c>
      <c r="E3850" s="17" t="s">
        <v>2836</v>
      </c>
      <c r="F3850" s="24">
        <v>2163</v>
      </c>
      <c r="G3850" s="24"/>
      <c r="H3850" s="24"/>
      <c r="I3850" s="26" t="s">
        <v>1259</v>
      </c>
      <c r="J3850" s="26" t="s">
        <v>2603</v>
      </c>
      <c r="K3850" s="34" t="s">
        <v>4270</v>
      </c>
    </row>
    <row r="3851" spans="1:11" ht="15.75" thickBot="1" x14ac:dyDescent="0.3">
      <c r="A3851" s="32" t="s">
        <v>851</v>
      </c>
      <c r="B3851" s="24" t="s">
        <v>325</v>
      </c>
      <c r="C3851" s="26" t="s">
        <v>2603</v>
      </c>
      <c r="D3851" s="26">
        <v>1</v>
      </c>
      <c r="E3851" s="17" t="s">
        <v>4278</v>
      </c>
      <c r="F3851" s="24">
        <v>2167</v>
      </c>
      <c r="G3851" s="24"/>
      <c r="H3851" s="24"/>
      <c r="I3851" s="26" t="s">
        <v>1259</v>
      </c>
      <c r="J3851" s="26" t="s">
        <v>2603</v>
      </c>
      <c r="K3851" s="34" t="s">
        <v>4270</v>
      </c>
    </row>
    <row r="3852" spans="1:11" ht="15.75" thickBot="1" x14ac:dyDescent="0.3">
      <c r="A3852" s="32" t="s">
        <v>851</v>
      </c>
      <c r="B3852" s="24" t="s">
        <v>325</v>
      </c>
      <c r="C3852" s="26" t="s">
        <v>2603</v>
      </c>
      <c r="D3852" s="26">
        <v>1</v>
      </c>
      <c r="E3852" s="17" t="s">
        <v>4279</v>
      </c>
      <c r="F3852" s="24">
        <v>1617</v>
      </c>
      <c r="G3852" s="24"/>
      <c r="H3852" s="24"/>
      <c r="I3852" s="26" t="s">
        <v>1008</v>
      </c>
      <c r="J3852" s="26" t="s">
        <v>1008</v>
      </c>
      <c r="K3852" s="34" t="s">
        <v>2603</v>
      </c>
    </row>
    <row r="3853" spans="1:11" ht="15.75" thickBot="1" x14ac:dyDescent="0.3">
      <c r="A3853" s="32" t="s">
        <v>851</v>
      </c>
      <c r="B3853" s="24" t="s">
        <v>325</v>
      </c>
      <c r="C3853" s="26" t="s">
        <v>2603</v>
      </c>
      <c r="D3853" s="26">
        <v>1</v>
      </c>
      <c r="E3853" s="17" t="s">
        <v>4279</v>
      </c>
      <c r="F3853" s="24">
        <v>4520</v>
      </c>
      <c r="G3853" s="24"/>
      <c r="H3853" s="24"/>
      <c r="I3853" s="26" t="s">
        <v>1008</v>
      </c>
      <c r="J3853" s="26" t="s">
        <v>1008</v>
      </c>
      <c r="K3853" s="34" t="s">
        <v>2603</v>
      </c>
    </row>
    <row r="3854" spans="1:11" ht="15.75" thickBot="1" x14ac:dyDescent="0.3">
      <c r="A3854" s="32" t="s">
        <v>851</v>
      </c>
      <c r="B3854" s="24" t="s">
        <v>325</v>
      </c>
      <c r="C3854" s="26" t="s">
        <v>2603</v>
      </c>
      <c r="D3854" s="26">
        <v>1</v>
      </c>
      <c r="E3854" s="17" t="s">
        <v>4280</v>
      </c>
      <c r="F3854" s="24">
        <v>5721</v>
      </c>
      <c r="G3854" s="24"/>
      <c r="H3854" s="24"/>
      <c r="I3854" s="26" t="s">
        <v>1008</v>
      </c>
      <c r="J3854" s="26" t="s">
        <v>3818</v>
      </c>
      <c r="K3854" s="34" t="s">
        <v>3131</v>
      </c>
    </row>
    <row r="3855" spans="1:11" ht="15.75" thickBot="1" x14ac:dyDescent="0.3">
      <c r="A3855" s="32" t="s">
        <v>851</v>
      </c>
      <c r="B3855" s="24" t="s">
        <v>325</v>
      </c>
      <c r="C3855" s="26" t="s">
        <v>2603</v>
      </c>
      <c r="D3855" s="26">
        <v>1</v>
      </c>
      <c r="E3855" s="17" t="s">
        <v>4281</v>
      </c>
      <c r="F3855" s="24">
        <v>2186</v>
      </c>
      <c r="G3855" s="24"/>
      <c r="H3855" s="24"/>
      <c r="I3855" s="26" t="s">
        <v>1259</v>
      </c>
      <c r="J3855" s="26" t="s">
        <v>2603</v>
      </c>
      <c r="K3855" s="34" t="s">
        <v>4270</v>
      </c>
    </row>
    <row r="3856" spans="1:11" ht="15.75" thickBot="1" x14ac:dyDescent="0.3">
      <c r="A3856" s="32" t="s">
        <v>851</v>
      </c>
      <c r="B3856" s="24" t="s">
        <v>325</v>
      </c>
      <c r="C3856" s="26" t="s">
        <v>2603</v>
      </c>
      <c r="D3856" s="26">
        <v>1</v>
      </c>
      <c r="E3856" s="17" t="s">
        <v>4282</v>
      </c>
      <c r="F3856" s="24">
        <v>4978</v>
      </c>
      <c r="G3856" s="24"/>
      <c r="H3856" s="24"/>
      <c r="I3856" s="26" t="s">
        <v>1259</v>
      </c>
      <c r="J3856" s="26" t="s">
        <v>2603</v>
      </c>
      <c r="K3856" s="34" t="s">
        <v>4270</v>
      </c>
    </row>
    <row r="3857" spans="1:11" ht="15.75" thickBot="1" x14ac:dyDescent="0.3">
      <c r="A3857" s="32" t="s">
        <v>851</v>
      </c>
      <c r="B3857" s="24" t="s">
        <v>325</v>
      </c>
      <c r="C3857" s="26" t="s">
        <v>2603</v>
      </c>
      <c r="D3857" s="26">
        <v>1</v>
      </c>
      <c r="E3857" s="17" t="s">
        <v>4283</v>
      </c>
      <c r="F3857" s="24">
        <v>4980</v>
      </c>
      <c r="G3857" s="24"/>
      <c r="H3857" s="24"/>
      <c r="I3857" s="26" t="s">
        <v>1259</v>
      </c>
      <c r="J3857" s="26" t="s">
        <v>2603</v>
      </c>
      <c r="K3857" s="34" t="s">
        <v>4270</v>
      </c>
    </row>
    <row r="3858" spans="1:11" ht="15.75" thickBot="1" x14ac:dyDescent="0.3">
      <c r="A3858" s="32" t="s">
        <v>851</v>
      </c>
      <c r="B3858" s="24" t="s">
        <v>325</v>
      </c>
      <c r="C3858" s="26" t="s">
        <v>2603</v>
      </c>
      <c r="D3858" s="26">
        <v>1</v>
      </c>
      <c r="E3858" s="17" t="s">
        <v>1448</v>
      </c>
      <c r="F3858" s="24">
        <v>1656</v>
      </c>
      <c r="G3858" s="24"/>
      <c r="H3858" s="24"/>
      <c r="I3858" s="26" t="s">
        <v>1008</v>
      </c>
      <c r="J3858" s="26" t="s">
        <v>3818</v>
      </c>
      <c r="K3858" s="34" t="s">
        <v>3131</v>
      </c>
    </row>
    <row r="3859" spans="1:11" ht="15.75" thickBot="1" x14ac:dyDescent="0.3">
      <c r="A3859" s="32" t="s">
        <v>851</v>
      </c>
      <c r="B3859" s="24" t="s">
        <v>325</v>
      </c>
      <c r="C3859" s="26" t="s">
        <v>2603</v>
      </c>
      <c r="D3859" s="26">
        <v>1</v>
      </c>
      <c r="E3859" s="17" t="s">
        <v>1621</v>
      </c>
      <c r="F3859" s="24">
        <v>2073</v>
      </c>
      <c r="G3859" s="24"/>
      <c r="H3859" s="24"/>
      <c r="I3859" s="26" t="s">
        <v>1259</v>
      </c>
      <c r="J3859" s="26" t="s">
        <v>2603</v>
      </c>
      <c r="K3859" s="34" t="s">
        <v>4270</v>
      </c>
    </row>
    <row r="3860" spans="1:11" ht="15.75" thickBot="1" x14ac:dyDescent="0.3">
      <c r="A3860" s="32" t="s">
        <v>851</v>
      </c>
      <c r="B3860" s="24" t="s">
        <v>325</v>
      </c>
      <c r="C3860" s="26" t="s">
        <v>2603</v>
      </c>
      <c r="D3860" s="26">
        <v>1</v>
      </c>
      <c r="E3860" s="17" t="s">
        <v>3021</v>
      </c>
      <c r="F3860" s="24">
        <v>1658</v>
      </c>
      <c r="G3860" s="24"/>
      <c r="H3860" s="24"/>
      <c r="I3860" s="26" t="s">
        <v>1259</v>
      </c>
      <c r="J3860" s="26" t="s">
        <v>2603</v>
      </c>
      <c r="K3860" s="34" t="s">
        <v>4270</v>
      </c>
    </row>
    <row r="3861" spans="1:11" ht="15.75" thickBot="1" x14ac:dyDescent="0.3">
      <c r="A3861" s="32" t="s">
        <v>851</v>
      </c>
      <c r="B3861" s="24" t="s">
        <v>325</v>
      </c>
      <c r="C3861" s="26" t="s">
        <v>2603</v>
      </c>
      <c r="D3861" s="26">
        <v>1</v>
      </c>
      <c r="E3861" s="17" t="s">
        <v>2992</v>
      </c>
      <c r="F3861" s="24">
        <v>2213</v>
      </c>
      <c r="G3861" s="24"/>
      <c r="H3861" s="24"/>
      <c r="I3861" s="26" t="s">
        <v>1259</v>
      </c>
      <c r="J3861" s="26" t="s">
        <v>2603</v>
      </c>
      <c r="K3861" s="34" t="s">
        <v>4270</v>
      </c>
    </row>
    <row r="3862" spans="1:11" ht="15.75" thickBot="1" x14ac:dyDescent="0.3">
      <c r="A3862" s="32" t="s">
        <v>851</v>
      </c>
      <c r="B3862" s="24" t="s">
        <v>325</v>
      </c>
      <c r="C3862" s="26" t="s">
        <v>2603</v>
      </c>
      <c r="D3862" s="26">
        <v>1</v>
      </c>
      <c r="E3862" s="17" t="s">
        <v>915</v>
      </c>
      <c r="F3862" s="24">
        <v>2124</v>
      </c>
      <c r="G3862" s="24"/>
      <c r="H3862" s="24"/>
      <c r="I3862" s="26" t="s">
        <v>1259</v>
      </c>
      <c r="J3862" s="26" t="s">
        <v>2603</v>
      </c>
      <c r="K3862" s="34" t="s">
        <v>4270</v>
      </c>
    </row>
    <row r="3863" spans="1:11" ht="15.75" thickBot="1" x14ac:dyDescent="0.3">
      <c r="A3863" s="32" t="s">
        <v>851</v>
      </c>
      <c r="B3863" s="24" t="s">
        <v>325</v>
      </c>
      <c r="C3863" s="26" t="s">
        <v>2603</v>
      </c>
      <c r="D3863" s="26">
        <v>1</v>
      </c>
      <c r="E3863" s="17" t="s">
        <v>4284</v>
      </c>
      <c r="F3863" s="24">
        <v>2097</v>
      </c>
      <c r="G3863" s="24"/>
      <c r="H3863" s="24"/>
      <c r="I3863" s="26" t="s">
        <v>1259</v>
      </c>
      <c r="J3863" s="26" t="s">
        <v>2603</v>
      </c>
      <c r="K3863" s="34" t="s">
        <v>4270</v>
      </c>
    </row>
    <row r="3864" spans="1:11" ht="15.75" thickBot="1" x14ac:dyDescent="0.3">
      <c r="A3864" s="32" t="s">
        <v>851</v>
      </c>
      <c r="B3864" s="24" t="s">
        <v>325</v>
      </c>
      <c r="C3864" s="26" t="s">
        <v>2603</v>
      </c>
      <c r="D3864" s="26">
        <v>1</v>
      </c>
      <c r="E3864" s="17" t="s">
        <v>917</v>
      </c>
      <c r="F3864" s="24">
        <v>1669</v>
      </c>
      <c r="G3864" s="24"/>
      <c r="H3864" s="24"/>
      <c r="I3864" s="26" t="s">
        <v>1008</v>
      </c>
      <c r="J3864" s="26" t="s">
        <v>1008</v>
      </c>
      <c r="K3864" s="34" t="s">
        <v>2603</v>
      </c>
    </row>
    <row r="3865" spans="1:11" ht="15.75" thickBot="1" x14ac:dyDescent="0.3">
      <c r="A3865" s="32" t="s">
        <v>851</v>
      </c>
      <c r="B3865" s="24" t="s">
        <v>325</v>
      </c>
      <c r="C3865" s="26" t="s">
        <v>2603</v>
      </c>
      <c r="D3865" s="26">
        <v>1</v>
      </c>
      <c r="E3865" s="17" t="s">
        <v>4285</v>
      </c>
      <c r="F3865" s="24">
        <v>2228</v>
      </c>
      <c r="G3865" s="24"/>
      <c r="H3865" s="24"/>
      <c r="I3865" s="26" t="s">
        <v>1259</v>
      </c>
      <c r="J3865" s="26" t="s">
        <v>1259</v>
      </c>
      <c r="K3865" s="34" t="s">
        <v>2627</v>
      </c>
    </row>
    <row r="3866" spans="1:11" ht="15.75" thickBot="1" x14ac:dyDescent="0.3">
      <c r="A3866" s="32" t="s">
        <v>851</v>
      </c>
      <c r="B3866" s="24" t="s">
        <v>325</v>
      </c>
      <c r="C3866" s="26" t="s">
        <v>2603</v>
      </c>
      <c r="D3866" s="26">
        <v>2</v>
      </c>
      <c r="E3866" s="17" t="s">
        <v>4286</v>
      </c>
      <c r="F3866" s="24">
        <v>2091</v>
      </c>
      <c r="G3866" s="24"/>
      <c r="H3866" s="24"/>
      <c r="I3866" s="26" t="s">
        <v>1259</v>
      </c>
      <c r="J3866" s="26" t="s">
        <v>2603</v>
      </c>
      <c r="K3866" s="34" t="s">
        <v>2604</v>
      </c>
    </row>
    <row r="3867" spans="1:11" ht="15.75" thickBot="1" x14ac:dyDescent="0.3">
      <c r="A3867" s="32" t="s">
        <v>851</v>
      </c>
      <c r="B3867" s="24" t="s">
        <v>325</v>
      </c>
      <c r="C3867" s="26" t="s">
        <v>2603</v>
      </c>
      <c r="D3867" s="26">
        <v>2</v>
      </c>
      <c r="E3867" s="17" t="s">
        <v>4287</v>
      </c>
      <c r="F3867" s="24">
        <v>2134</v>
      </c>
      <c r="G3867" s="24"/>
      <c r="H3867" s="24"/>
      <c r="I3867" s="26" t="s">
        <v>1259</v>
      </c>
      <c r="J3867" s="26" t="s">
        <v>2603</v>
      </c>
      <c r="K3867" s="34" t="s">
        <v>2604</v>
      </c>
    </row>
    <row r="3868" spans="1:11" ht="15.75" thickBot="1" x14ac:dyDescent="0.3">
      <c r="A3868" s="32" t="s">
        <v>851</v>
      </c>
      <c r="B3868" s="24" t="s">
        <v>325</v>
      </c>
      <c r="C3868" s="26" t="s">
        <v>2603</v>
      </c>
      <c r="D3868" s="26">
        <v>2</v>
      </c>
      <c r="E3868" s="17" t="s">
        <v>4288</v>
      </c>
      <c r="F3868" s="24">
        <v>2126</v>
      </c>
      <c r="G3868" s="24"/>
      <c r="H3868" s="24"/>
      <c r="I3868" s="26" t="s">
        <v>1259</v>
      </c>
      <c r="J3868" s="26" t="s">
        <v>2603</v>
      </c>
      <c r="K3868" s="34" t="s">
        <v>2604</v>
      </c>
    </row>
    <row r="3869" spans="1:11" ht="15.75" thickBot="1" x14ac:dyDescent="0.3">
      <c r="A3869" s="32" t="s">
        <v>851</v>
      </c>
      <c r="B3869" s="24" t="s">
        <v>325</v>
      </c>
      <c r="C3869" s="26" t="s">
        <v>2603</v>
      </c>
      <c r="D3869" s="26">
        <v>2</v>
      </c>
      <c r="E3869" s="17" t="s">
        <v>913</v>
      </c>
      <c r="F3869" s="24">
        <v>5593</v>
      </c>
      <c r="G3869" s="24"/>
      <c r="H3869" s="24"/>
      <c r="I3869" s="26" t="s">
        <v>1259</v>
      </c>
      <c r="J3869" s="26" t="s">
        <v>2603</v>
      </c>
      <c r="K3869" s="34" t="s">
        <v>2604</v>
      </c>
    </row>
    <row r="3870" spans="1:11" ht="15.75" thickBot="1" x14ac:dyDescent="0.3">
      <c r="A3870" s="32" t="s">
        <v>851</v>
      </c>
      <c r="B3870" s="24" t="s">
        <v>325</v>
      </c>
      <c r="C3870" s="26" t="s">
        <v>2603</v>
      </c>
      <c r="D3870" s="26">
        <v>2</v>
      </c>
      <c r="E3870" s="17" t="s">
        <v>4289</v>
      </c>
      <c r="F3870" s="24">
        <v>2231</v>
      </c>
      <c r="G3870" s="24"/>
      <c r="H3870" s="24"/>
      <c r="I3870" s="26" t="s">
        <v>1259</v>
      </c>
      <c r="J3870" s="26" t="s">
        <v>2603</v>
      </c>
      <c r="K3870" s="34" t="s">
        <v>2604</v>
      </c>
    </row>
    <row r="3871" spans="1:11" ht="15.75" thickBot="1" x14ac:dyDescent="0.3">
      <c r="A3871" s="32" t="s">
        <v>851</v>
      </c>
      <c r="B3871" s="24" t="s">
        <v>325</v>
      </c>
      <c r="C3871" s="26" t="s">
        <v>2603</v>
      </c>
      <c r="D3871" s="26">
        <v>2</v>
      </c>
      <c r="E3871" s="17" t="s">
        <v>2404</v>
      </c>
      <c r="F3871" s="24">
        <v>2243</v>
      </c>
      <c r="G3871" s="24"/>
      <c r="H3871" s="24"/>
      <c r="I3871" s="26" t="s">
        <v>1259</v>
      </c>
      <c r="J3871" s="26" t="s">
        <v>2603</v>
      </c>
      <c r="K3871" s="34" t="s">
        <v>2604</v>
      </c>
    </row>
    <row r="3872" spans="1:11" ht="15.75" thickBot="1" x14ac:dyDescent="0.3">
      <c r="A3872" s="32" t="s">
        <v>851</v>
      </c>
      <c r="B3872" s="24" t="s">
        <v>325</v>
      </c>
      <c r="C3872" s="26" t="s">
        <v>2603</v>
      </c>
      <c r="D3872" s="26">
        <v>2</v>
      </c>
      <c r="E3872" s="17" t="s">
        <v>4290</v>
      </c>
      <c r="F3872" s="24">
        <v>2237</v>
      </c>
      <c r="G3872" s="24"/>
      <c r="H3872" s="24"/>
      <c r="I3872" s="26" t="s">
        <v>1259</v>
      </c>
      <c r="J3872" s="26" t="s">
        <v>2603</v>
      </c>
      <c r="K3872" s="34" t="s">
        <v>2604</v>
      </c>
    </row>
    <row r="3873" spans="1:11" ht="15.75" thickBot="1" x14ac:dyDescent="0.3">
      <c r="A3873" s="32" t="s">
        <v>851</v>
      </c>
      <c r="B3873" s="24" t="s">
        <v>325</v>
      </c>
      <c r="C3873" s="26" t="s">
        <v>2603</v>
      </c>
      <c r="D3873" s="26">
        <v>2</v>
      </c>
      <c r="E3873" s="17" t="s">
        <v>2405</v>
      </c>
      <c r="F3873" s="24">
        <v>2239</v>
      </c>
      <c r="G3873" s="24"/>
      <c r="H3873" s="24"/>
      <c r="I3873" s="26" t="s">
        <v>1259</v>
      </c>
      <c r="J3873" s="26" t="s">
        <v>2603</v>
      </c>
      <c r="K3873" s="34" t="s">
        <v>2604</v>
      </c>
    </row>
    <row r="3874" spans="1:11" ht="15.75" thickBot="1" x14ac:dyDescent="0.3">
      <c r="A3874" s="32" t="s">
        <v>851</v>
      </c>
      <c r="B3874" s="24" t="s">
        <v>325</v>
      </c>
      <c r="C3874" s="26" t="s">
        <v>2603</v>
      </c>
      <c r="D3874" s="26">
        <v>2</v>
      </c>
      <c r="E3874" s="17" t="s">
        <v>2606</v>
      </c>
      <c r="F3874" s="24">
        <v>2158</v>
      </c>
      <c r="G3874" s="24"/>
      <c r="H3874" s="24"/>
      <c r="I3874" s="26" t="s">
        <v>1259</v>
      </c>
      <c r="J3874" s="26" t="s">
        <v>2603</v>
      </c>
      <c r="K3874" s="34" t="s">
        <v>2604</v>
      </c>
    </row>
    <row r="3875" spans="1:11" ht="15.75" thickBot="1" x14ac:dyDescent="0.3">
      <c r="A3875" s="32" t="s">
        <v>851</v>
      </c>
      <c r="B3875" s="24" t="s">
        <v>325</v>
      </c>
      <c r="C3875" s="26" t="s">
        <v>2603</v>
      </c>
      <c r="D3875" s="26">
        <v>2</v>
      </c>
      <c r="E3875" s="17" t="s">
        <v>2408</v>
      </c>
      <c r="F3875" s="24">
        <v>2238</v>
      </c>
      <c r="G3875" s="24"/>
      <c r="H3875" s="24"/>
      <c r="I3875" s="26" t="s">
        <v>1259</v>
      </c>
      <c r="J3875" s="26" t="s">
        <v>2603</v>
      </c>
      <c r="K3875" s="34" t="s">
        <v>2604</v>
      </c>
    </row>
    <row r="3876" spans="1:11" ht="15.75" thickBot="1" x14ac:dyDescent="0.3">
      <c r="A3876" s="32" t="s">
        <v>851</v>
      </c>
      <c r="B3876" s="24" t="s">
        <v>325</v>
      </c>
      <c r="C3876" s="26" t="s">
        <v>2603</v>
      </c>
      <c r="D3876" s="26">
        <v>2</v>
      </c>
      <c r="E3876" s="17" t="s">
        <v>4291</v>
      </c>
      <c r="F3876" s="24">
        <v>2245</v>
      </c>
      <c r="G3876" s="24"/>
      <c r="H3876" s="24"/>
      <c r="I3876" s="26" t="s">
        <v>1259</v>
      </c>
      <c r="J3876" s="26" t="s">
        <v>2603</v>
      </c>
      <c r="K3876" s="34" t="s">
        <v>2604</v>
      </c>
    </row>
    <row r="3877" spans="1:11" ht="15.75" thickBot="1" x14ac:dyDescent="0.3">
      <c r="A3877" s="32" t="s">
        <v>851</v>
      </c>
      <c r="B3877" s="24" t="s">
        <v>325</v>
      </c>
      <c r="C3877" s="26" t="s">
        <v>2603</v>
      </c>
      <c r="D3877" s="26">
        <v>2</v>
      </c>
      <c r="E3877" s="17" t="s">
        <v>4292</v>
      </c>
      <c r="F3877" s="24">
        <v>2236</v>
      </c>
      <c r="G3877" s="24"/>
      <c r="H3877" s="24"/>
      <c r="I3877" s="26" t="s">
        <v>1259</v>
      </c>
      <c r="J3877" s="26" t="s">
        <v>2603</v>
      </c>
      <c r="K3877" s="34" t="s">
        <v>2604</v>
      </c>
    </row>
    <row r="3878" spans="1:11" ht="15.75" thickBot="1" x14ac:dyDescent="0.3">
      <c r="A3878" s="32" t="s">
        <v>851</v>
      </c>
      <c r="B3878" s="24" t="s">
        <v>325</v>
      </c>
      <c r="C3878" s="26" t="s">
        <v>2603</v>
      </c>
      <c r="D3878" s="26">
        <v>2</v>
      </c>
      <c r="E3878" s="17" t="s">
        <v>4292</v>
      </c>
      <c r="F3878" s="24">
        <v>4655</v>
      </c>
      <c r="G3878" s="24"/>
      <c r="H3878" s="24"/>
      <c r="I3878" s="26" t="s">
        <v>1259</v>
      </c>
      <c r="J3878" s="26" t="s">
        <v>2603</v>
      </c>
      <c r="K3878" s="34" t="s">
        <v>2604</v>
      </c>
    </row>
    <row r="3879" spans="1:11" ht="15.75" thickBot="1" x14ac:dyDescent="0.3">
      <c r="A3879" s="32" t="s">
        <v>851</v>
      </c>
      <c r="B3879" s="24" t="s">
        <v>325</v>
      </c>
      <c r="C3879" s="26" t="s">
        <v>2603</v>
      </c>
      <c r="D3879" s="26">
        <v>2</v>
      </c>
      <c r="E3879" s="17" t="s">
        <v>2410</v>
      </c>
      <c r="F3879" s="24">
        <v>2244</v>
      </c>
      <c r="G3879" s="24"/>
      <c r="H3879" s="24"/>
      <c r="I3879" s="26" t="s">
        <v>1259</v>
      </c>
      <c r="J3879" s="26" t="s">
        <v>2603</v>
      </c>
      <c r="K3879" s="34" t="s">
        <v>2604</v>
      </c>
    </row>
    <row r="3880" spans="1:11" ht="15.75" thickBot="1" x14ac:dyDescent="0.3">
      <c r="A3880" s="32" t="s">
        <v>851</v>
      </c>
      <c r="B3880" s="24" t="s">
        <v>325</v>
      </c>
      <c r="C3880" s="26" t="s">
        <v>2603</v>
      </c>
      <c r="D3880" s="26">
        <v>2</v>
      </c>
      <c r="E3880" s="17" t="s">
        <v>2411</v>
      </c>
      <c r="F3880" s="24">
        <v>2242</v>
      </c>
      <c r="G3880" s="24"/>
      <c r="H3880" s="24"/>
      <c r="I3880" s="26" t="s">
        <v>1259</v>
      </c>
      <c r="J3880" s="26" t="s">
        <v>2603</v>
      </c>
      <c r="K3880" s="34" t="s">
        <v>2604</v>
      </c>
    </row>
    <row r="3881" spans="1:11" ht="15.75" thickBot="1" x14ac:dyDescent="0.3">
      <c r="A3881" s="32" t="s">
        <v>851</v>
      </c>
      <c r="B3881" s="24" t="s">
        <v>325</v>
      </c>
      <c r="C3881" s="26" t="s">
        <v>2603</v>
      </c>
      <c r="D3881" s="26">
        <v>2</v>
      </c>
      <c r="E3881" s="17" t="s">
        <v>4293</v>
      </c>
      <c r="F3881" s="24">
        <v>2232</v>
      </c>
      <c r="G3881" s="24"/>
      <c r="H3881" s="24"/>
      <c r="I3881" s="26" t="s">
        <v>1259</v>
      </c>
      <c r="J3881" s="26" t="s">
        <v>2603</v>
      </c>
      <c r="K3881" s="34" t="s">
        <v>2604</v>
      </c>
    </row>
    <row r="3882" spans="1:11" ht="15.75" thickBot="1" x14ac:dyDescent="0.3">
      <c r="A3882" s="32" t="s">
        <v>851</v>
      </c>
      <c r="B3882" s="24" t="s">
        <v>325</v>
      </c>
      <c r="C3882" s="26" t="s">
        <v>2603</v>
      </c>
      <c r="D3882" s="26">
        <v>2</v>
      </c>
      <c r="E3882" s="17" t="s">
        <v>4294</v>
      </c>
      <c r="F3882" s="24">
        <v>2099</v>
      </c>
      <c r="G3882" s="24"/>
      <c r="H3882" s="24"/>
      <c r="I3882" s="26" t="s">
        <v>1259</v>
      </c>
      <c r="J3882" s="26" t="s">
        <v>2603</v>
      </c>
      <c r="K3882" s="34" t="s">
        <v>2604</v>
      </c>
    </row>
    <row r="3883" spans="1:11" ht="15.75" thickBot="1" x14ac:dyDescent="0.3">
      <c r="A3883" s="32" t="s">
        <v>851</v>
      </c>
      <c r="B3883" s="24" t="s">
        <v>325</v>
      </c>
      <c r="C3883" s="26" t="s">
        <v>2603</v>
      </c>
      <c r="D3883" s="26">
        <v>2</v>
      </c>
      <c r="E3883" s="17" t="s">
        <v>1536</v>
      </c>
      <c r="F3883" s="24">
        <v>2123</v>
      </c>
      <c r="G3883" s="24"/>
      <c r="H3883" s="24"/>
      <c r="I3883" s="26" t="s">
        <v>1259</v>
      </c>
      <c r="J3883" s="26" t="s">
        <v>2603</v>
      </c>
      <c r="K3883" s="34" t="s">
        <v>2604</v>
      </c>
    </row>
    <row r="3884" spans="1:11" ht="15.75" thickBot="1" x14ac:dyDescent="0.3">
      <c r="A3884" s="32" t="s">
        <v>851</v>
      </c>
      <c r="B3884" s="24" t="s">
        <v>325</v>
      </c>
      <c r="C3884" s="26" t="s">
        <v>2603</v>
      </c>
      <c r="D3884" s="26">
        <v>2</v>
      </c>
      <c r="E3884" s="17" t="s">
        <v>4295</v>
      </c>
      <c r="F3884" s="24">
        <v>2078</v>
      </c>
      <c r="G3884" s="24"/>
      <c r="H3884" s="24"/>
      <c r="I3884" s="26" t="s">
        <v>1259</v>
      </c>
      <c r="J3884" s="26" t="s">
        <v>2603</v>
      </c>
      <c r="K3884" s="34" t="s">
        <v>2604</v>
      </c>
    </row>
    <row r="3885" spans="1:11" ht="15.75" thickBot="1" x14ac:dyDescent="0.3">
      <c r="A3885" s="32" t="s">
        <v>851</v>
      </c>
      <c r="B3885" s="24" t="s">
        <v>325</v>
      </c>
      <c r="C3885" s="26" t="s">
        <v>2603</v>
      </c>
      <c r="D3885" s="26">
        <v>2</v>
      </c>
      <c r="E3885" s="17" t="s">
        <v>4296</v>
      </c>
      <c r="F3885" s="24">
        <v>2114</v>
      </c>
      <c r="G3885" s="24"/>
      <c r="H3885" s="24"/>
      <c r="I3885" s="26" t="s">
        <v>1259</v>
      </c>
      <c r="J3885" s="26" t="s">
        <v>2603</v>
      </c>
      <c r="K3885" s="34" t="s">
        <v>2604</v>
      </c>
    </row>
    <row r="3886" spans="1:11" ht="15.75" thickBot="1" x14ac:dyDescent="0.3">
      <c r="A3886" s="32" t="s">
        <v>851</v>
      </c>
      <c r="B3886" s="24" t="s">
        <v>325</v>
      </c>
      <c r="C3886" s="26" t="s">
        <v>2603</v>
      </c>
      <c r="D3886" s="26">
        <v>2</v>
      </c>
      <c r="E3886" s="17" t="s">
        <v>4297</v>
      </c>
      <c r="F3886" s="24">
        <v>2143</v>
      </c>
      <c r="G3886" s="24"/>
      <c r="H3886" s="24"/>
      <c r="I3886" s="26" t="s">
        <v>1259</v>
      </c>
      <c r="J3886" s="26" t="s">
        <v>2603</v>
      </c>
      <c r="K3886" s="34" t="s">
        <v>2604</v>
      </c>
    </row>
    <row r="3887" spans="1:11" ht="15.75" thickBot="1" x14ac:dyDescent="0.3">
      <c r="A3887" s="32" t="s">
        <v>851</v>
      </c>
      <c r="B3887" s="24" t="s">
        <v>325</v>
      </c>
      <c r="C3887" s="26" t="s">
        <v>2603</v>
      </c>
      <c r="D3887" s="26">
        <v>3</v>
      </c>
      <c r="E3887" s="17" t="s">
        <v>4298</v>
      </c>
      <c r="F3887" s="24">
        <v>2150</v>
      </c>
      <c r="G3887" s="24"/>
      <c r="H3887" s="24"/>
      <c r="I3887" s="26" t="s">
        <v>1259</v>
      </c>
      <c r="J3887" s="26" t="s">
        <v>2603</v>
      </c>
      <c r="K3887" s="34" t="s">
        <v>3892</v>
      </c>
    </row>
    <row r="3888" spans="1:11" ht="15.75" thickBot="1" x14ac:dyDescent="0.3">
      <c r="A3888" s="32" t="s">
        <v>851</v>
      </c>
      <c r="B3888" s="24" t="s">
        <v>325</v>
      </c>
      <c r="C3888" s="26" t="s">
        <v>2603</v>
      </c>
      <c r="D3888" s="26">
        <v>3</v>
      </c>
      <c r="E3888" s="17" t="s">
        <v>4299</v>
      </c>
      <c r="F3888" s="24">
        <v>6703</v>
      </c>
      <c r="G3888" s="24"/>
      <c r="H3888" s="24"/>
      <c r="I3888" s="26" t="s">
        <v>1259</v>
      </c>
      <c r="J3888" s="26" t="s">
        <v>2603</v>
      </c>
      <c r="K3888" s="34" t="s">
        <v>4270</v>
      </c>
    </row>
    <row r="3889" spans="1:11" ht="15.75" thickBot="1" x14ac:dyDescent="0.3">
      <c r="A3889" s="32" t="s">
        <v>851</v>
      </c>
      <c r="B3889" s="24" t="s">
        <v>325</v>
      </c>
      <c r="C3889" s="26" t="s">
        <v>2603</v>
      </c>
      <c r="D3889" s="26">
        <v>3</v>
      </c>
      <c r="E3889" s="17" t="s">
        <v>4022</v>
      </c>
      <c r="F3889" s="24">
        <v>2088</v>
      </c>
      <c r="G3889" s="24"/>
      <c r="H3889" s="24"/>
      <c r="I3889" s="26" t="s">
        <v>1259</v>
      </c>
      <c r="J3889" s="26" t="s">
        <v>2603</v>
      </c>
      <c r="K3889" s="34" t="s">
        <v>4273</v>
      </c>
    </row>
    <row r="3890" spans="1:11" ht="15.75" thickBot="1" x14ac:dyDescent="0.3">
      <c r="A3890" s="32" t="s">
        <v>851</v>
      </c>
      <c r="B3890" s="24" t="s">
        <v>325</v>
      </c>
      <c r="C3890" s="26" t="s">
        <v>2603</v>
      </c>
      <c r="D3890" s="26">
        <v>3</v>
      </c>
      <c r="E3890" s="17" t="s">
        <v>1909</v>
      </c>
      <c r="F3890" s="24">
        <v>5813</v>
      </c>
      <c r="G3890" s="24"/>
      <c r="H3890" s="24"/>
      <c r="I3890" s="26" t="s">
        <v>1259</v>
      </c>
      <c r="J3890" s="26" t="s">
        <v>2603</v>
      </c>
      <c r="K3890" s="34" t="s">
        <v>3892</v>
      </c>
    </row>
    <row r="3891" spans="1:11" ht="15.75" thickBot="1" x14ac:dyDescent="0.3">
      <c r="A3891" s="32" t="s">
        <v>851</v>
      </c>
      <c r="B3891" s="24" t="s">
        <v>325</v>
      </c>
      <c r="C3891" s="26" t="s">
        <v>2603</v>
      </c>
      <c r="D3891" s="26">
        <v>3</v>
      </c>
      <c r="E3891" s="17" t="s">
        <v>3986</v>
      </c>
      <c r="F3891" s="24">
        <v>2108</v>
      </c>
      <c r="G3891" s="24"/>
      <c r="H3891" s="24"/>
      <c r="I3891" s="26" t="s">
        <v>1259</v>
      </c>
      <c r="J3891" s="26" t="s">
        <v>2603</v>
      </c>
      <c r="K3891" s="34" t="s">
        <v>4273</v>
      </c>
    </row>
    <row r="3892" spans="1:11" ht="15.75" thickBot="1" x14ac:dyDescent="0.3">
      <c r="A3892" s="32" t="s">
        <v>851</v>
      </c>
      <c r="B3892" s="24" t="s">
        <v>325</v>
      </c>
      <c r="C3892" s="26" t="s">
        <v>2603</v>
      </c>
      <c r="D3892" s="26">
        <v>3</v>
      </c>
      <c r="E3892" s="17" t="s">
        <v>4300</v>
      </c>
      <c r="F3892" s="24">
        <v>2177</v>
      </c>
      <c r="G3892" s="24"/>
      <c r="H3892" s="24"/>
      <c r="I3892" s="26" t="s">
        <v>1259</v>
      </c>
      <c r="J3892" s="26" t="s">
        <v>2603</v>
      </c>
      <c r="K3892" s="34" t="s">
        <v>4273</v>
      </c>
    </row>
    <row r="3893" spans="1:11" ht="15.75" thickBot="1" x14ac:dyDescent="0.3">
      <c r="A3893" s="32" t="s">
        <v>851</v>
      </c>
      <c r="B3893" s="24" t="s">
        <v>325</v>
      </c>
      <c r="C3893" s="26" t="s">
        <v>2603</v>
      </c>
      <c r="D3893" s="26">
        <v>3</v>
      </c>
      <c r="E3893" s="17" t="s">
        <v>4301</v>
      </c>
      <c r="F3893" s="24">
        <v>2184</v>
      </c>
      <c r="G3893" s="24"/>
      <c r="H3893" s="24"/>
      <c r="I3893" s="26" t="s">
        <v>1259</v>
      </c>
      <c r="J3893" s="26" t="s">
        <v>2603</v>
      </c>
      <c r="K3893" s="34" t="s">
        <v>4273</v>
      </c>
    </row>
    <row r="3894" spans="1:11" ht="15.75" thickBot="1" x14ac:dyDescent="0.3">
      <c r="A3894" s="32" t="s">
        <v>851</v>
      </c>
      <c r="B3894" s="24" t="s">
        <v>325</v>
      </c>
      <c r="C3894" s="26" t="s">
        <v>2603</v>
      </c>
      <c r="D3894" s="26">
        <v>3</v>
      </c>
      <c r="E3894" s="17" t="s">
        <v>4302</v>
      </c>
      <c r="F3894" s="24">
        <v>2113</v>
      </c>
      <c r="G3894" s="24"/>
      <c r="H3894" s="24"/>
      <c r="I3894" s="26" t="s">
        <v>1259</v>
      </c>
      <c r="J3894" s="26" t="s">
        <v>2603</v>
      </c>
      <c r="K3894" s="34" t="s">
        <v>4273</v>
      </c>
    </row>
    <row r="3895" spans="1:11" ht="15.75" thickBot="1" x14ac:dyDescent="0.3">
      <c r="A3895" s="32" t="s">
        <v>851</v>
      </c>
      <c r="B3895" s="24" t="s">
        <v>325</v>
      </c>
      <c r="C3895" s="26" t="s">
        <v>2603</v>
      </c>
      <c r="D3895" s="26">
        <v>3</v>
      </c>
      <c r="E3895" s="17" t="s">
        <v>4303</v>
      </c>
      <c r="F3895" s="24">
        <v>2194</v>
      </c>
      <c r="G3895" s="24"/>
      <c r="H3895" s="24"/>
      <c r="I3895" s="26" t="s">
        <v>1259</v>
      </c>
      <c r="J3895" s="26" t="s">
        <v>2603</v>
      </c>
      <c r="K3895" s="34" t="s">
        <v>2604</v>
      </c>
    </row>
    <row r="3896" spans="1:11" ht="15.75" thickBot="1" x14ac:dyDescent="0.3">
      <c r="A3896" s="32" t="s">
        <v>851</v>
      </c>
      <c r="B3896" s="24" t="s">
        <v>325</v>
      </c>
      <c r="C3896" s="26" t="s">
        <v>2603</v>
      </c>
      <c r="D3896" s="26">
        <v>3</v>
      </c>
      <c r="E3896" s="17" t="s">
        <v>4304</v>
      </c>
      <c r="F3896" s="24">
        <v>2090</v>
      </c>
      <c r="G3896" s="24"/>
      <c r="H3896" s="24"/>
      <c r="I3896" s="26" t="s">
        <v>1259</v>
      </c>
      <c r="J3896" s="26" t="s">
        <v>2603</v>
      </c>
      <c r="K3896" s="34" t="s">
        <v>4273</v>
      </c>
    </row>
    <row r="3897" spans="1:11" ht="15.75" thickBot="1" x14ac:dyDescent="0.3">
      <c r="A3897" s="32" t="s">
        <v>851</v>
      </c>
      <c r="B3897" s="24" t="s">
        <v>325</v>
      </c>
      <c r="C3897" s="26" t="s">
        <v>2603</v>
      </c>
      <c r="D3897" s="26">
        <v>3</v>
      </c>
      <c r="E3897" s="17" t="s">
        <v>4305</v>
      </c>
      <c r="F3897" s="24">
        <v>2125</v>
      </c>
      <c r="G3897" s="24"/>
      <c r="H3897" s="24"/>
      <c r="I3897" s="26" t="s">
        <v>1259</v>
      </c>
      <c r="J3897" s="26" t="s">
        <v>2603</v>
      </c>
      <c r="K3897" s="34" t="s">
        <v>4270</v>
      </c>
    </row>
    <row r="3898" spans="1:11" ht="15.75" thickBot="1" x14ac:dyDescent="0.3">
      <c r="A3898" s="32" t="s">
        <v>851</v>
      </c>
      <c r="B3898" s="24" t="s">
        <v>325</v>
      </c>
      <c r="C3898" s="26" t="s">
        <v>2603</v>
      </c>
      <c r="D3898" s="26">
        <v>3</v>
      </c>
      <c r="E3898" s="17" t="s">
        <v>4306</v>
      </c>
      <c r="F3898" s="24">
        <v>2069</v>
      </c>
      <c r="G3898" s="24"/>
      <c r="H3898" s="24"/>
      <c r="I3898" s="26" t="s">
        <v>1259</v>
      </c>
      <c r="J3898" s="26" t="s">
        <v>2603</v>
      </c>
      <c r="K3898" s="34" t="s">
        <v>4273</v>
      </c>
    </row>
    <row r="3899" spans="1:11" ht="15.75" thickBot="1" x14ac:dyDescent="0.3">
      <c r="A3899" s="32" t="s">
        <v>851</v>
      </c>
      <c r="B3899" s="24" t="s">
        <v>325</v>
      </c>
      <c r="C3899" s="26" t="s">
        <v>2603</v>
      </c>
      <c r="D3899" s="26">
        <v>3</v>
      </c>
      <c r="E3899" s="17" t="s">
        <v>1919</v>
      </c>
      <c r="F3899" s="24">
        <v>2234</v>
      </c>
      <c r="G3899" s="24"/>
      <c r="H3899" s="24"/>
      <c r="I3899" s="26" t="s">
        <v>1259</v>
      </c>
      <c r="J3899" s="26" t="s">
        <v>2603</v>
      </c>
      <c r="K3899" s="34" t="s">
        <v>4273</v>
      </c>
    </row>
    <row r="3900" spans="1:11" ht="15.75" thickBot="1" x14ac:dyDescent="0.3">
      <c r="A3900" s="32" t="s">
        <v>851</v>
      </c>
      <c r="B3900" s="24" t="s">
        <v>325</v>
      </c>
      <c r="C3900" s="26" t="s">
        <v>2603</v>
      </c>
      <c r="D3900" s="26">
        <v>3</v>
      </c>
      <c r="E3900" s="17" t="s">
        <v>2239</v>
      </c>
      <c r="F3900" s="24">
        <v>2185</v>
      </c>
      <c r="G3900" s="24"/>
      <c r="H3900" s="24"/>
      <c r="I3900" s="26" t="s">
        <v>1259</v>
      </c>
      <c r="J3900" s="26" t="s">
        <v>2603</v>
      </c>
      <c r="K3900" s="34" t="s">
        <v>4273</v>
      </c>
    </row>
    <row r="3901" spans="1:11" ht="15.75" thickBot="1" x14ac:dyDescent="0.3">
      <c r="A3901" s="32" t="s">
        <v>851</v>
      </c>
      <c r="B3901" s="24" t="s">
        <v>325</v>
      </c>
      <c r="C3901" s="26" t="s">
        <v>2603</v>
      </c>
      <c r="D3901" s="26">
        <v>3</v>
      </c>
      <c r="E3901" s="17" t="s">
        <v>4307</v>
      </c>
      <c r="F3901" s="24">
        <v>2149</v>
      </c>
      <c r="G3901" s="24"/>
      <c r="H3901" s="24"/>
      <c r="I3901" s="26" t="s">
        <v>1259</v>
      </c>
      <c r="J3901" s="26" t="s">
        <v>2603</v>
      </c>
      <c r="K3901" s="34" t="s">
        <v>3892</v>
      </c>
    </row>
    <row r="3902" spans="1:11" ht="15.75" thickBot="1" x14ac:dyDescent="0.3">
      <c r="A3902" s="32" t="s">
        <v>851</v>
      </c>
      <c r="B3902" s="24" t="s">
        <v>325</v>
      </c>
      <c r="C3902" s="26" t="s">
        <v>2603</v>
      </c>
      <c r="D3902" s="26">
        <v>3</v>
      </c>
      <c r="E3902" s="17" t="s">
        <v>969</v>
      </c>
      <c r="F3902" s="24">
        <v>2071</v>
      </c>
      <c r="G3902" s="24"/>
      <c r="H3902" s="24"/>
      <c r="I3902" s="26" t="s">
        <v>1259</v>
      </c>
      <c r="J3902" s="26" t="s">
        <v>2603</v>
      </c>
      <c r="K3902" s="34" t="s">
        <v>4270</v>
      </c>
    </row>
    <row r="3903" spans="1:11" ht="15.75" thickBot="1" x14ac:dyDescent="0.3">
      <c r="A3903" s="32" t="s">
        <v>851</v>
      </c>
      <c r="B3903" s="24" t="s">
        <v>325</v>
      </c>
      <c r="C3903" s="26" t="s">
        <v>2603</v>
      </c>
      <c r="D3903" s="26">
        <v>3</v>
      </c>
      <c r="E3903" s="17" t="s">
        <v>4308</v>
      </c>
      <c r="F3903" s="24">
        <v>2168</v>
      </c>
      <c r="G3903" s="24"/>
      <c r="H3903" s="24"/>
      <c r="I3903" s="26" t="s">
        <v>1259</v>
      </c>
      <c r="J3903" s="26" t="s">
        <v>2603</v>
      </c>
      <c r="K3903" s="34" t="s">
        <v>3892</v>
      </c>
    </row>
    <row r="3904" spans="1:11" ht="15.75" thickBot="1" x14ac:dyDescent="0.3">
      <c r="A3904" s="32" t="s">
        <v>851</v>
      </c>
      <c r="B3904" s="24" t="s">
        <v>325</v>
      </c>
      <c r="C3904" s="26" t="s">
        <v>2603</v>
      </c>
      <c r="D3904" s="26">
        <v>3</v>
      </c>
      <c r="E3904" s="17" t="s">
        <v>2946</v>
      </c>
      <c r="F3904" s="24">
        <v>2183</v>
      </c>
      <c r="G3904" s="24"/>
      <c r="H3904" s="24"/>
      <c r="I3904" s="26" t="s">
        <v>1259</v>
      </c>
      <c r="J3904" s="26" t="s">
        <v>2603</v>
      </c>
      <c r="K3904" s="34" t="s">
        <v>4273</v>
      </c>
    </row>
    <row r="3905" spans="1:11" ht="15.75" thickBot="1" x14ac:dyDescent="0.3">
      <c r="A3905" s="32" t="s">
        <v>851</v>
      </c>
      <c r="B3905" s="24" t="s">
        <v>325</v>
      </c>
      <c r="C3905" s="26" t="s">
        <v>2603</v>
      </c>
      <c r="D3905" s="26">
        <v>3</v>
      </c>
      <c r="E3905" s="17" t="s">
        <v>2946</v>
      </c>
      <c r="F3905" s="24">
        <v>4648</v>
      </c>
      <c r="G3905" s="24"/>
      <c r="H3905" s="24"/>
      <c r="I3905" s="26" t="s">
        <v>1259</v>
      </c>
      <c r="J3905" s="26" t="s">
        <v>2603</v>
      </c>
      <c r="K3905" s="34" t="s">
        <v>4273</v>
      </c>
    </row>
    <row r="3906" spans="1:11" ht="15.75" thickBot="1" x14ac:dyDescent="0.3">
      <c r="A3906" s="32" t="s">
        <v>851</v>
      </c>
      <c r="B3906" s="24" t="s">
        <v>325</v>
      </c>
      <c r="C3906" s="26" t="s">
        <v>2603</v>
      </c>
      <c r="D3906" s="26">
        <v>3</v>
      </c>
      <c r="E3906" s="17" t="s">
        <v>4309</v>
      </c>
      <c r="F3906" s="24">
        <v>2107</v>
      </c>
      <c r="G3906" s="24"/>
      <c r="H3906" s="24"/>
      <c r="I3906" s="26" t="s">
        <v>1259</v>
      </c>
      <c r="J3906" s="26" t="s">
        <v>2603</v>
      </c>
      <c r="K3906" s="34" t="s">
        <v>3892</v>
      </c>
    </row>
    <row r="3907" spans="1:11" ht="15.75" thickBot="1" x14ac:dyDescent="0.3">
      <c r="A3907" s="32" t="s">
        <v>851</v>
      </c>
      <c r="B3907" s="24" t="s">
        <v>325</v>
      </c>
      <c r="C3907" s="26" t="s">
        <v>2603</v>
      </c>
      <c r="D3907" s="26">
        <v>3</v>
      </c>
      <c r="E3907" s="17" t="s">
        <v>4310</v>
      </c>
      <c r="F3907" s="24">
        <v>4979</v>
      </c>
      <c r="G3907" s="24"/>
      <c r="H3907" s="24"/>
      <c r="I3907" s="26" t="s">
        <v>1259</v>
      </c>
      <c r="J3907" s="26" t="s">
        <v>2603</v>
      </c>
      <c r="K3907" s="34" t="s">
        <v>4273</v>
      </c>
    </row>
    <row r="3908" spans="1:11" ht="15.75" thickBot="1" x14ac:dyDescent="0.3">
      <c r="A3908" s="32" t="s">
        <v>851</v>
      </c>
      <c r="B3908" s="24" t="s">
        <v>325</v>
      </c>
      <c r="C3908" s="26" t="s">
        <v>2603</v>
      </c>
      <c r="D3908" s="26">
        <v>3</v>
      </c>
      <c r="E3908" s="17" t="s">
        <v>976</v>
      </c>
      <c r="F3908" s="24">
        <v>1386</v>
      </c>
      <c r="G3908" s="24"/>
      <c r="H3908" s="24"/>
      <c r="I3908" s="26" t="s">
        <v>1259</v>
      </c>
      <c r="J3908" s="26" t="s">
        <v>2603</v>
      </c>
      <c r="K3908" s="34" t="s">
        <v>3892</v>
      </c>
    </row>
    <row r="3909" spans="1:11" ht="15.75" thickBot="1" x14ac:dyDescent="0.3">
      <c r="A3909" s="32" t="s">
        <v>851</v>
      </c>
      <c r="B3909" s="24" t="s">
        <v>325</v>
      </c>
      <c r="C3909" s="26" t="s">
        <v>2603</v>
      </c>
      <c r="D3909" s="26">
        <v>3</v>
      </c>
      <c r="E3909" s="17" t="s">
        <v>2630</v>
      </c>
      <c r="F3909" s="24">
        <v>2191</v>
      </c>
      <c r="G3909" s="24"/>
      <c r="H3909" s="24"/>
      <c r="I3909" s="26" t="s">
        <v>1259</v>
      </c>
      <c r="J3909" s="26" t="s">
        <v>2603</v>
      </c>
      <c r="K3909" s="34" t="s">
        <v>4270</v>
      </c>
    </row>
    <row r="3910" spans="1:11" ht="15.75" thickBot="1" x14ac:dyDescent="0.3">
      <c r="A3910" s="32" t="s">
        <v>851</v>
      </c>
      <c r="B3910" s="24" t="s">
        <v>325</v>
      </c>
      <c r="C3910" s="26" t="s">
        <v>2603</v>
      </c>
      <c r="D3910" s="26">
        <v>3</v>
      </c>
      <c r="E3910" s="17" t="s">
        <v>4311</v>
      </c>
      <c r="F3910" s="24">
        <v>5455</v>
      </c>
      <c r="G3910" s="24"/>
      <c r="H3910" s="24"/>
      <c r="I3910" s="26" t="s">
        <v>1259</v>
      </c>
      <c r="J3910" s="26" t="s">
        <v>2603</v>
      </c>
      <c r="K3910" s="34" t="s">
        <v>3892</v>
      </c>
    </row>
    <row r="3911" spans="1:11" ht="15.75" thickBot="1" x14ac:dyDescent="0.3">
      <c r="A3911" s="32" t="s">
        <v>851</v>
      </c>
      <c r="B3911" s="24" t="s">
        <v>325</v>
      </c>
      <c r="C3911" s="26" t="s">
        <v>2603</v>
      </c>
      <c r="D3911" s="26">
        <v>4</v>
      </c>
      <c r="E3911" s="17" t="s">
        <v>1689</v>
      </c>
      <c r="F3911" s="24">
        <v>2111</v>
      </c>
      <c r="G3911" s="24"/>
      <c r="H3911" s="24"/>
      <c r="I3911" s="26" t="s">
        <v>1259</v>
      </c>
      <c r="J3911" s="26" t="s">
        <v>2603</v>
      </c>
      <c r="K3911" s="34" t="s">
        <v>2604</v>
      </c>
    </row>
    <row r="3912" spans="1:11" ht="15.75" thickBot="1" x14ac:dyDescent="0.3">
      <c r="A3912" s="32" t="s">
        <v>851</v>
      </c>
      <c r="B3912" s="24" t="s">
        <v>325</v>
      </c>
      <c r="C3912" s="26" t="s">
        <v>2603</v>
      </c>
      <c r="D3912" s="26">
        <v>4</v>
      </c>
      <c r="E3912" s="17" t="s">
        <v>1689</v>
      </c>
      <c r="F3912" s="24">
        <v>6227</v>
      </c>
      <c r="G3912" s="24"/>
      <c r="H3912" s="24"/>
      <c r="I3912" s="26" t="s">
        <v>1259</v>
      </c>
      <c r="J3912" s="26" t="s">
        <v>2603</v>
      </c>
      <c r="K3912" s="34" t="s">
        <v>2604</v>
      </c>
    </row>
    <row r="3913" spans="1:11" ht="15.75" thickBot="1" x14ac:dyDescent="0.3">
      <c r="A3913" s="32" t="s">
        <v>851</v>
      </c>
      <c r="B3913" s="24" t="s">
        <v>325</v>
      </c>
      <c r="C3913" s="26" t="s">
        <v>2603</v>
      </c>
      <c r="D3913" s="26">
        <v>4</v>
      </c>
      <c r="E3913" s="17" t="s">
        <v>4312</v>
      </c>
      <c r="F3913" s="24">
        <v>2082</v>
      </c>
      <c r="G3913" s="24"/>
      <c r="H3913" s="24"/>
      <c r="I3913" s="26" t="s">
        <v>1259</v>
      </c>
      <c r="J3913" s="26" t="s">
        <v>2603</v>
      </c>
      <c r="K3913" s="34" t="s">
        <v>2604</v>
      </c>
    </row>
    <row r="3914" spans="1:11" ht="15.75" thickBot="1" x14ac:dyDescent="0.3">
      <c r="A3914" s="32" t="s">
        <v>851</v>
      </c>
      <c r="B3914" s="24" t="s">
        <v>325</v>
      </c>
      <c r="C3914" s="26" t="s">
        <v>2603</v>
      </c>
      <c r="D3914" s="26">
        <v>4</v>
      </c>
      <c r="E3914" s="17" t="s">
        <v>2635</v>
      </c>
      <c r="F3914" s="24">
        <v>2233</v>
      </c>
      <c r="G3914" s="24"/>
      <c r="H3914" s="24"/>
      <c r="I3914" s="26" t="s">
        <v>1259</v>
      </c>
      <c r="J3914" s="26" t="s">
        <v>2603</v>
      </c>
      <c r="K3914" s="34" t="s">
        <v>2604</v>
      </c>
    </row>
    <row r="3915" spans="1:11" ht="15.75" thickBot="1" x14ac:dyDescent="0.3">
      <c r="A3915" s="32" t="s">
        <v>851</v>
      </c>
      <c r="B3915" s="24" t="s">
        <v>325</v>
      </c>
      <c r="C3915" s="26" t="s">
        <v>2603</v>
      </c>
      <c r="D3915" s="26">
        <v>4</v>
      </c>
      <c r="E3915" s="17" t="s">
        <v>862</v>
      </c>
      <c r="F3915" s="24">
        <v>5552</v>
      </c>
      <c r="G3915" s="24"/>
      <c r="H3915" s="24"/>
      <c r="I3915" s="26" t="s">
        <v>1259</v>
      </c>
      <c r="J3915" s="26" t="s">
        <v>2603</v>
      </c>
      <c r="K3915" s="34" t="s">
        <v>2604</v>
      </c>
    </row>
    <row r="3916" spans="1:11" ht="15.75" thickBot="1" x14ac:dyDescent="0.3">
      <c r="A3916" s="32" t="s">
        <v>851</v>
      </c>
      <c r="B3916" s="24" t="s">
        <v>325</v>
      </c>
      <c r="C3916" s="26" t="s">
        <v>2603</v>
      </c>
      <c r="D3916" s="26">
        <v>4</v>
      </c>
      <c r="E3916" s="17" t="s">
        <v>2544</v>
      </c>
      <c r="F3916" s="24">
        <v>2092</v>
      </c>
      <c r="G3916" s="24"/>
      <c r="H3916" s="24"/>
      <c r="I3916" s="26" t="s">
        <v>1259</v>
      </c>
      <c r="J3916" s="26" t="s">
        <v>2603</v>
      </c>
      <c r="K3916" s="34" t="s">
        <v>2604</v>
      </c>
    </row>
    <row r="3917" spans="1:11" ht="15.75" thickBot="1" x14ac:dyDescent="0.3">
      <c r="A3917" s="32" t="s">
        <v>851</v>
      </c>
      <c r="B3917" s="24" t="s">
        <v>325</v>
      </c>
      <c r="C3917" s="26" t="s">
        <v>2603</v>
      </c>
      <c r="D3917" s="26">
        <v>4</v>
      </c>
      <c r="E3917" s="17" t="s">
        <v>4313</v>
      </c>
      <c r="F3917" s="24">
        <v>2120</v>
      </c>
      <c r="G3917" s="24"/>
      <c r="H3917" s="24"/>
      <c r="I3917" s="26" t="s">
        <v>1259</v>
      </c>
      <c r="J3917" s="26" t="s">
        <v>2603</v>
      </c>
      <c r="K3917" s="34" t="s">
        <v>2604</v>
      </c>
    </row>
    <row r="3918" spans="1:11" ht="15.75" thickBot="1" x14ac:dyDescent="0.3">
      <c r="A3918" s="32" t="s">
        <v>851</v>
      </c>
      <c r="B3918" s="24" t="s">
        <v>325</v>
      </c>
      <c r="C3918" s="26" t="s">
        <v>2603</v>
      </c>
      <c r="D3918" s="26">
        <v>4</v>
      </c>
      <c r="E3918" s="17" t="s">
        <v>4314</v>
      </c>
      <c r="F3918" s="24">
        <v>2085</v>
      </c>
      <c r="G3918" s="24"/>
      <c r="H3918" s="24"/>
      <c r="I3918" s="26" t="s">
        <v>1259</v>
      </c>
      <c r="J3918" s="26" t="s">
        <v>2603</v>
      </c>
      <c r="K3918" s="34" t="s">
        <v>2604</v>
      </c>
    </row>
    <row r="3919" spans="1:11" ht="15.75" thickBot="1" x14ac:dyDescent="0.3">
      <c r="A3919" s="32" t="s">
        <v>851</v>
      </c>
      <c r="B3919" s="24" t="s">
        <v>325</v>
      </c>
      <c r="C3919" s="26" t="s">
        <v>2603</v>
      </c>
      <c r="D3919" s="26">
        <v>4</v>
      </c>
      <c r="E3919" s="17" t="s">
        <v>4315</v>
      </c>
      <c r="F3919" s="24">
        <v>2142</v>
      </c>
      <c r="G3919" s="24"/>
      <c r="H3919" s="24"/>
      <c r="I3919" s="26" t="s">
        <v>1259</v>
      </c>
      <c r="J3919" s="26" t="s">
        <v>2603</v>
      </c>
      <c r="K3919" s="34" t="s">
        <v>2604</v>
      </c>
    </row>
    <row r="3920" spans="1:11" ht="15.75" thickBot="1" x14ac:dyDescent="0.3">
      <c r="A3920" s="32" t="s">
        <v>851</v>
      </c>
      <c r="B3920" s="24" t="s">
        <v>325</v>
      </c>
      <c r="C3920" s="26" t="s">
        <v>2603</v>
      </c>
      <c r="D3920" s="26">
        <v>4</v>
      </c>
      <c r="E3920" s="17" t="s">
        <v>4316</v>
      </c>
      <c r="F3920" s="24">
        <v>2161</v>
      </c>
      <c r="G3920" s="24"/>
      <c r="H3920" s="24"/>
      <c r="I3920" s="26" t="s">
        <v>1259</v>
      </c>
      <c r="J3920" s="26" t="s">
        <v>2603</v>
      </c>
      <c r="K3920" s="34" t="s">
        <v>2604</v>
      </c>
    </row>
    <row r="3921" spans="1:11" ht="15.75" thickBot="1" x14ac:dyDescent="0.3">
      <c r="A3921" s="32" t="s">
        <v>851</v>
      </c>
      <c r="B3921" s="24" t="s">
        <v>325</v>
      </c>
      <c r="C3921" s="26" t="s">
        <v>2603</v>
      </c>
      <c r="D3921" s="26">
        <v>4</v>
      </c>
      <c r="E3921" s="17" t="s">
        <v>4317</v>
      </c>
      <c r="F3921" s="24">
        <v>2070</v>
      </c>
      <c r="G3921" s="24"/>
      <c r="H3921" s="24"/>
      <c r="I3921" s="26" t="s">
        <v>1259</v>
      </c>
      <c r="J3921" s="26" t="s">
        <v>2603</v>
      </c>
      <c r="K3921" s="34" t="s">
        <v>2604</v>
      </c>
    </row>
    <row r="3922" spans="1:11" ht="15.75" thickBot="1" x14ac:dyDescent="0.3">
      <c r="A3922" s="32" t="s">
        <v>851</v>
      </c>
      <c r="B3922" s="24" t="s">
        <v>325</v>
      </c>
      <c r="C3922" s="26" t="s">
        <v>2603</v>
      </c>
      <c r="D3922" s="26">
        <v>4</v>
      </c>
      <c r="E3922" s="17" t="s">
        <v>4318</v>
      </c>
      <c r="F3922" s="24">
        <v>2241</v>
      </c>
      <c r="G3922" s="24"/>
      <c r="H3922" s="24"/>
      <c r="I3922" s="26" t="s">
        <v>1259</v>
      </c>
      <c r="J3922" s="26" t="s">
        <v>2603</v>
      </c>
      <c r="K3922" s="34" t="s">
        <v>2604</v>
      </c>
    </row>
    <row r="3923" spans="1:11" ht="15.75" thickBot="1" x14ac:dyDescent="0.3">
      <c r="A3923" s="32" t="s">
        <v>851</v>
      </c>
      <c r="B3923" s="24" t="s">
        <v>325</v>
      </c>
      <c r="C3923" s="26" t="s">
        <v>2603</v>
      </c>
      <c r="D3923" s="26">
        <v>4</v>
      </c>
      <c r="E3923" s="17" t="s">
        <v>4319</v>
      </c>
      <c r="F3923" s="24">
        <v>2119</v>
      </c>
      <c r="G3923" s="24"/>
      <c r="H3923" s="24"/>
      <c r="I3923" s="26" t="s">
        <v>1259</v>
      </c>
      <c r="J3923" s="26" t="s">
        <v>2603</v>
      </c>
      <c r="K3923" s="34" t="s">
        <v>2604</v>
      </c>
    </row>
    <row r="3924" spans="1:11" ht="15.75" thickBot="1" x14ac:dyDescent="0.3">
      <c r="A3924" s="32" t="s">
        <v>851</v>
      </c>
      <c r="B3924" s="24" t="s">
        <v>325</v>
      </c>
      <c r="C3924" s="26" t="s">
        <v>2603</v>
      </c>
      <c r="D3924" s="26">
        <v>4</v>
      </c>
      <c r="E3924" s="17" t="s">
        <v>4320</v>
      </c>
      <c r="F3924" s="24">
        <v>2066</v>
      </c>
      <c r="G3924" s="24"/>
      <c r="H3924" s="24"/>
      <c r="I3924" s="26" t="s">
        <v>1259</v>
      </c>
      <c r="J3924" s="26" t="s">
        <v>2603</v>
      </c>
      <c r="K3924" s="34" t="s">
        <v>2604</v>
      </c>
    </row>
    <row r="3925" spans="1:11" ht="15.75" thickBot="1" x14ac:dyDescent="0.3">
      <c r="A3925" s="32" t="s">
        <v>851</v>
      </c>
      <c r="B3925" s="24" t="s">
        <v>325</v>
      </c>
      <c r="C3925" s="26" t="s">
        <v>2603</v>
      </c>
      <c r="D3925" s="26">
        <v>4</v>
      </c>
      <c r="E3925" s="17" t="s">
        <v>4321</v>
      </c>
      <c r="F3925" s="24">
        <v>2154</v>
      </c>
      <c r="G3925" s="24"/>
      <c r="H3925" s="24"/>
      <c r="I3925" s="26" t="s">
        <v>1259</v>
      </c>
      <c r="J3925" s="26" t="s">
        <v>2603</v>
      </c>
      <c r="K3925" s="34" t="s">
        <v>2604</v>
      </c>
    </row>
    <row r="3926" spans="1:11" ht="15.75" thickBot="1" x14ac:dyDescent="0.3">
      <c r="A3926" s="32" t="s">
        <v>851</v>
      </c>
      <c r="B3926" s="24" t="s">
        <v>325</v>
      </c>
      <c r="C3926" s="26" t="s">
        <v>2603</v>
      </c>
      <c r="D3926" s="26">
        <v>4</v>
      </c>
      <c r="E3926" s="17" t="s">
        <v>3470</v>
      </c>
      <c r="F3926" s="24">
        <v>2160</v>
      </c>
      <c r="G3926" s="24"/>
      <c r="H3926" s="24"/>
      <c r="I3926" s="26" t="s">
        <v>1259</v>
      </c>
      <c r="J3926" s="26" t="s">
        <v>2603</v>
      </c>
      <c r="K3926" s="34" t="s">
        <v>2604</v>
      </c>
    </row>
    <row r="3927" spans="1:11" ht="15.75" thickBot="1" x14ac:dyDescent="0.3">
      <c r="A3927" s="32" t="s">
        <v>851</v>
      </c>
      <c r="B3927" s="24" t="s">
        <v>325</v>
      </c>
      <c r="C3927" s="26" t="s">
        <v>2603</v>
      </c>
      <c r="D3927" s="26">
        <v>4</v>
      </c>
      <c r="E3927" s="17" t="s">
        <v>3470</v>
      </c>
      <c r="F3927" s="24">
        <v>6793</v>
      </c>
      <c r="G3927" s="24"/>
      <c r="H3927" s="24"/>
      <c r="I3927" s="26" t="s">
        <v>1259</v>
      </c>
      <c r="J3927" s="26" t="s">
        <v>2603</v>
      </c>
      <c r="K3927" s="34" t="s">
        <v>2604</v>
      </c>
    </row>
    <row r="3928" spans="1:11" ht="15.75" thickBot="1" x14ac:dyDescent="0.3">
      <c r="A3928" s="32" t="s">
        <v>851</v>
      </c>
      <c r="B3928" s="24" t="s">
        <v>325</v>
      </c>
      <c r="C3928" s="26" t="s">
        <v>2603</v>
      </c>
      <c r="D3928" s="26">
        <v>4</v>
      </c>
      <c r="E3928" s="17" t="s">
        <v>4322</v>
      </c>
      <c r="F3928" s="24">
        <v>2079</v>
      </c>
      <c r="G3928" s="24"/>
      <c r="H3928" s="24"/>
      <c r="I3928" s="26" t="s">
        <v>1259</v>
      </c>
      <c r="J3928" s="26" t="s">
        <v>2603</v>
      </c>
      <c r="K3928" s="34" t="s">
        <v>4273</v>
      </c>
    </row>
    <row r="3929" spans="1:11" ht="15.75" thickBot="1" x14ac:dyDescent="0.3">
      <c r="A3929" s="32" t="s">
        <v>851</v>
      </c>
      <c r="B3929" s="24" t="s">
        <v>325</v>
      </c>
      <c r="C3929" s="26" t="s">
        <v>2603</v>
      </c>
      <c r="D3929" s="26">
        <v>4</v>
      </c>
      <c r="E3929" s="17" t="s">
        <v>2415</v>
      </c>
      <c r="F3929" s="24">
        <v>2240</v>
      </c>
      <c r="G3929" s="24"/>
      <c r="H3929" s="24"/>
      <c r="I3929" s="26" t="s">
        <v>1259</v>
      </c>
      <c r="J3929" s="26" t="s">
        <v>2603</v>
      </c>
      <c r="K3929" s="34" t="s">
        <v>2604</v>
      </c>
    </row>
    <row r="3930" spans="1:11" ht="15.75" thickBot="1" x14ac:dyDescent="0.3">
      <c r="A3930" s="32" t="s">
        <v>851</v>
      </c>
      <c r="B3930" s="24" t="s">
        <v>325</v>
      </c>
      <c r="C3930" s="26" t="s">
        <v>2603</v>
      </c>
      <c r="D3930" s="26">
        <v>4</v>
      </c>
      <c r="E3930" s="17" t="s">
        <v>4323</v>
      </c>
      <c r="F3930" s="24">
        <v>2064</v>
      </c>
      <c r="G3930" s="24"/>
      <c r="H3930" s="24"/>
      <c r="I3930" s="26" t="s">
        <v>1259</v>
      </c>
      <c r="J3930" s="26" t="s">
        <v>2603</v>
      </c>
      <c r="K3930" s="34" t="s">
        <v>2604</v>
      </c>
    </row>
    <row r="3931" spans="1:11" ht="15.75" thickBot="1" x14ac:dyDescent="0.3">
      <c r="A3931" s="32" t="s">
        <v>851</v>
      </c>
      <c r="B3931" s="24" t="s">
        <v>325</v>
      </c>
      <c r="C3931" s="26" t="s">
        <v>2603</v>
      </c>
      <c r="D3931" s="26">
        <v>5</v>
      </c>
      <c r="E3931" s="17" t="s">
        <v>922</v>
      </c>
      <c r="F3931" s="24">
        <v>2072</v>
      </c>
      <c r="G3931" s="24"/>
      <c r="H3931" s="24"/>
      <c r="I3931" s="26" t="s">
        <v>1259</v>
      </c>
      <c r="J3931" s="26" t="s">
        <v>2603</v>
      </c>
      <c r="K3931" s="34" t="s">
        <v>4273</v>
      </c>
    </row>
    <row r="3932" spans="1:11" ht="15.75" thickBot="1" x14ac:dyDescent="0.3">
      <c r="A3932" s="32" t="s">
        <v>851</v>
      </c>
      <c r="B3932" s="24" t="s">
        <v>325</v>
      </c>
      <c r="C3932" s="26" t="s">
        <v>2603</v>
      </c>
      <c r="D3932" s="26">
        <v>5</v>
      </c>
      <c r="E3932" s="17" t="s">
        <v>4324</v>
      </c>
      <c r="F3932" s="24">
        <v>2106</v>
      </c>
      <c r="G3932" s="24"/>
      <c r="H3932" s="24"/>
      <c r="I3932" s="26" t="s">
        <v>1259</v>
      </c>
      <c r="J3932" s="26" t="s">
        <v>2603</v>
      </c>
      <c r="K3932" s="34" t="s">
        <v>4273</v>
      </c>
    </row>
    <row r="3933" spans="1:11" ht="15.75" thickBot="1" x14ac:dyDescent="0.3">
      <c r="A3933" s="32" t="s">
        <v>851</v>
      </c>
      <c r="B3933" s="24" t="s">
        <v>325</v>
      </c>
      <c r="C3933" s="26" t="s">
        <v>2603</v>
      </c>
      <c r="D3933" s="26">
        <v>5</v>
      </c>
      <c r="E3933" s="17" t="s">
        <v>3168</v>
      </c>
      <c r="F3933" s="24">
        <v>2166</v>
      </c>
      <c r="G3933" s="24"/>
      <c r="H3933" s="24"/>
      <c r="I3933" s="26" t="s">
        <v>1259</v>
      </c>
      <c r="J3933" s="26" t="s">
        <v>2603</v>
      </c>
      <c r="K3933" s="34" t="s">
        <v>4325</v>
      </c>
    </row>
    <row r="3934" spans="1:11" ht="15.75" thickBot="1" x14ac:dyDescent="0.3">
      <c r="A3934" s="32" t="s">
        <v>851</v>
      </c>
      <c r="B3934" s="24" t="s">
        <v>325</v>
      </c>
      <c r="C3934" s="26" t="s">
        <v>2603</v>
      </c>
      <c r="D3934" s="26">
        <v>5</v>
      </c>
      <c r="E3934" s="17" t="s">
        <v>4326</v>
      </c>
      <c r="F3934" s="24">
        <v>2089</v>
      </c>
      <c r="G3934" s="24"/>
      <c r="H3934" s="24"/>
      <c r="I3934" s="26" t="s">
        <v>1259</v>
      </c>
      <c r="J3934" s="26" t="s">
        <v>2603</v>
      </c>
      <c r="K3934" s="34" t="s">
        <v>4273</v>
      </c>
    </row>
    <row r="3935" spans="1:11" ht="15.75" thickBot="1" x14ac:dyDescent="0.3">
      <c r="A3935" s="32" t="s">
        <v>851</v>
      </c>
      <c r="B3935" s="24" t="s">
        <v>325</v>
      </c>
      <c r="C3935" s="26" t="s">
        <v>2603</v>
      </c>
      <c r="D3935" s="26">
        <v>5</v>
      </c>
      <c r="E3935" s="17" t="s">
        <v>4327</v>
      </c>
      <c r="F3935" s="24">
        <v>3566</v>
      </c>
      <c r="G3935" s="24"/>
      <c r="H3935" s="24"/>
      <c r="I3935" s="26" t="s">
        <v>1259</v>
      </c>
      <c r="J3935" s="26" t="s">
        <v>2603</v>
      </c>
      <c r="K3935" s="34" t="s">
        <v>4273</v>
      </c>
    </row>
    <row r="3936" spans="1:11" ht="15.75" thickBot="1" x14ac:dyDescent="0.3">
      <c r="A3936" s="32" t="s">
        <v>851</v>
      </c>
      <c r="B3936" s="24" t="s">
        <v>325</v>
      </c>
      <c r="C3936" s="26" t="s">
        <v>2603</v>
      </c>
      <c r="D3936" s="26">
        <v>5</v>
      </c>
      <c r="E3936" s="17" t="s">
        <v>1572</v>
      </c>
      <c r="F3936" s="24">
        <v>2116</v>
      </c>
      <c r="G3936" s="24"/>
      <c r="H3936" s="24"/>
      <c r="I3936" s="26" t="s">
        <v>1259</v>
      </c>
      <c r="J3936" s="26" t="s">
        <v>2603</v>
      </c>
      <c r="K3936" s="34" t="s">
        <v>4325</v>
      </c>
    </row>
    <row r="3937" spans="1:11" ht="15.75" thickBot="1" x14ac:dyDescent="0.3">
      <c r="A3937" s="32" t="s">
        <v>851</v>
      </c>
      <c r="B3937" s="24" t="s">
        <v>325</v>
      </c>
      <c r="C3937" s="26" t="s">
        <v>2603</v>
      </c>
      <c r="D3937" s="26">
        <v>5</v>
      </c>
      <c r="E3937" s="17" t="s">
        <v>4328</v>
      </c>
      <c r="F3937" s="24">
        <v>2086</v>
      </c>
      <c r="G3937" s="24"/>
      <c r="H3937" s="24"/>
      <c r="I3937" s="26" t="s">
        <v>1259</v>
      </c>
      <c r="J3937" s="26" t="s">
        <v>2603</v>
      </c>
      <c r="K3937" s="34" t="s">
        <v>4273</v>
      </c>
    </row>
    <row r="3938" spans="1:11" ht="15.75" thickBot="1" x14ac:dyDescent="0.3">
      <c r="A3938" s="32" t="s">
        <v>851</v>
      </c>
      <c r="B3938" s="24" t="s">
        <v>325</v>
      </c>
      <c r="C3938" s="26" t="s">
        <v>2603</v>
      </c>
      <c r="D3938" s="26">
        <v>5</v>
      </c>
      <c r="E3938" s="17" t="s">
        <v>4329</v>
      </c>
      <c r="F3938" s="24">
        <v>2165</v>
      </c>
      <c r="G3938" s="24"/>
      <c r="H3938" s="24"/>
      <c r="I3938" s="26" t="s">
        <v>1259</v>
      </c>
      <c r="J3938" s="26" t="s">
        <v>2603</v>
      </c>
      <c r="K3938" s="34" t="s">
        <v>4325</v>
      </c>
    </row>
    <row r="3939" spans="1:11" ht="15.75" thickBot="1" x14ac:dyDescent="0.3">
      <c r="A3939" s="32" t="s">
        <v>851</v>
      </c>
      <c r="B3939" s="24" t="s">
        <v>325</v>
      </c>
      <c r="C3939" s="26" t="s">
        <v>2603</v>
      </c>
      <c r="D3939" s="26">
        <v>5</v>
      </c>
      <c r="E3939" s="17" t="s">
        <v>1969</v>
      </c>
      <c r="F3939" s="24">
        <v>2179</v>
      </c>
      <c r="G3939" s="24"/>
      <c r="H3939" s="24"/>
      <c r="I3939" s="26" t="s">
        <v>1259</v>
      </c>
      <c r="J3939" s="26" t="s">
        <v>2603</v>
      </c>
      <c r="K3939" s="34" t="s">
        <v>4273</v>
      </c>
    </row>
    <row r="3940" spans="1:11" ht="15.75" thickBot="1" x14ac:dyDescent="0.3">
      <c r="A3940" s="32" t="s">
        <v>851</v>
      </c>
      <c r="B3940" s="24" t="s">
        <v>325</v>
      </c>
      <c r="C3940" s="26" t="s">
        <v>2603</v>
      </c>
      <c r="D3940" s="26">
        <v>5</v>
      </c>
      <c r="E3940" s="17" t="s">
        <v>934</v>
      </c>
      <c r="F3940" s="24">
        <v>2075</v>
      </c>
      <c r="G3940" s="24"/>
      <c r="H3940" s="24"/>
      <c r="I3940" s="26" t="s">
        <v>1259</v>
      </c>
      <c r="J3940" s="26" t="s">
        <v>2603</v>
      </c>
      <c r="K3940" s="34" t="s">
        <v>4273</v>
      </c>
    </row>
    <row r="3941" spans="1:11" ht="15.75" thickBot="1" x14ac:dyDescent="0.3">
      <c r="A3941" s="32" t="s">
        <v>851</v>
      </c>
      <c r="B3941" s="24" t="s">
        <v>325</v>
      </c>
      <c r="C3941" s="26" t="s">
        <v>2603</v>
      </c>
      <c r="D3941" s="26">
        <v>5</v>
      </c>
      <c r="E3941" s="17" t="s">
        <v>1610</v>
      </c>
      <c r="F3941" s="24">
        <v>2074</v>
      </c>
      <c r="G3941" s="24"/>
      <c r="H3941" s="24"/>
      <c r="I3941" s="26" t="s">
        <v>1259</v>
      </c>
      <c r="J3941" s="26" t="s">
        <v>2603</v>
      </c>
      <c r="K3941" s="34" t="s">
        <v>4325</v>
      </c>
    </row>
    <row r="3942" spans="1:11" ht="15.75" thickBot="1" x14ac:dyDescent="0.3">
      <c r="A3942" s="32" t="s">
        <v>851</v>
      </c>
      <c r="B3942" s="24" t="s">
        <v>325</v>
      </c>
      <c r="C3942" s="26" t="s">
        <v>2603</v>
      </c>
      <c r="D3942" s="26">
        <v>5</v>
      </c>
      <c r="E3942" s="17" t="s">
        <v>4330</v>
      </c>
      <c r="F3942" s="24">
        <v>5525</v>
      </c>
      <c r="G3942" s="24"/>
      <c r="H3942" s="24"/>
      <c r="I3942" s="26" t="s">
        <v>1259</v>
      </c>
      <c r="J3942" s="26" t="s">
        <v>2603</v>
      </c>
      <c r="K3942" s="34" t="s">
        <v>4273</v>
      </c>
    </row>
    <row r="3943" spans="1:11" ht="15.75" thickBot="1" x14ac:dyDescent="0.3">
      <c r="A3943" s="32" t="s">
        <v>851</v>
      </c>
      <c r="B3943" s="24" t="s">
        <v>325</v>
      </c>
      <c r="C3943" s="26" t="s">
        <v>2603</v>
      </c>
      <c r="D3943" s="26">
        <v>5</v>
      </c>
      <c r="E3943" s="17" t="s">
        <v>4331</v>
      </c>
      <c r="F3943" s="24">
        <v>2137</v>
      </c>
      <c r="G3943" s="24"/>
      <c r="H3943" s="24"/>
      <c r="I3943" s="26" t="s">
        <v>1259</v>
      </c>
      <c r="J3943" s="26" t="s">
        <v>2603</v>
      </c>
      <c r="K3943" s="34" t="s">
        <v>4273</v>
      </c>
    </row>
    <row r="3944" spans="1:11" ht="15.75" thickBot="1" x14ac:dyDescent="0.3">
      <c r="A3944" s="32" t="s">
        <v>851</v>
      </c>
      <c r="B3944" s="24" t="s">
        <v>325</v>
      </c>
      <c r="C3944" s="26" t="s">
        <v>2603</v>
      </c>
      <c r="D3944" s="26">
        <v>5</v>
      </c>
      <c r="E3944" s="17" t="s">
        <v>4332</v>
      </c>
      <c r="F3944" s="24">
        <v>2115</v>
      </c>
      <c r="G3944" s="24"/>
      <c r="H3944" s="24"/>
      <c r="I3944" s="26" t="s">
        <v>1259</v>
      </c>
      <c r="J3944" s="26" t="s">
        <v>2603</v>
      </c>
      <c r="K3944" s="34" t="s">
        <v>4273</v>
      </c>
    </row>
    <row r="3945" spans="1:11" ht="15.75" thickBot="1" x14ac:dyDescent="0.3">
      <c r="A3945" s="32" t="s">
        <v>851</v>
      </c>
      <c r="B3945" s="24" t="s">
        <v>325</v>
      </c>
      <c r="C3945" s="26" t="s">
        <v>2603</v>
      </c>
      <c r="D3945" s="26">
        <v>5</v>
      </c>
      <c r="E3945" s="17" t="s">
        <v>4039</v>
      </c>
      <c r="F3945" s="24">
        <v>2148</v>
      </c>
      <c r="G3945" s="24"/>
      <c r="H3945" s="24"/>
      <c r="I3945" s="26" t="s">
        <v>1259</v>
      </c>
      <c r="J3945" s="26" t="s">
        <v>2603</v>
      </c>
      <c r="K3945" s="34" t="s">
        <v>4325</v>
      </c>
    </row>
    <row r="3946" spans="1:11" ht="15.75" thickBot="1" x14ac:dyDescent="0.3">
      <c r="A3946" s="32" t="s">
        <v>851</v>
      </c>
      <c r="B3946" s="24" t="s">
        <v>325</v>
      </c>
      <c r="C3946" s="26" t="s">
        <v>2603</v>
      </c>
      <c r="D3946" s="26">
        <v>5</v>
      </c>
      <c r="E3946" s="17" t="s">
        <v>4333</v>
      </c>
      <c r="F3946" s="24">
        <v>5036</v>
      </c>
      <c r="G3946" s="24"/>
      <c r="H3946" s="24"/>
      <c r="I3946" s="26" t="s">
        <v>1259</v>
      </c>
      <c r="J3946" s="26" t="s">
        <v>2603</v>
      </c>
      <c r="K3946" s="34" t="s">
        <v>4325</v>
      </c>
    </row>
    <row r="3947" spans="1:11" ht="15.75" thickBot="1" x14ac:dyDescent="0.3">
      <c r="A3947" s="32" t="s">
        <v>851</v>
      </c>
      <c r="B3947" s="24" t="s">
        <v>325</v>
      </c>
      <c r="C3947" s="26" t="s">
        <v>2603</v>
      </c>
      <c r="D3947" s="26">
        <v>5</v>
      </c>
      <c r="E3947" s="17" t="s">
        <v>4334</v>
      </c>
      <c r="F3947" s="24">
        <v>3603</v>
      </c>
      <c r="G3947" s="24"/>
      <c r="H3947" s="24"/>
      <c r="I3947" s="26" t="s">
        <v>1029</v>
      </c>
      <c r="J3947" s="26" t="s">
        <v>1258</v>
      </c>
      <c r="K3947" s="34" t="s">
        <v>2478</v>
      </c>
    </row>
    <row r="3948" spans="1:11" ht="15.75" thickBot="1" x14ac:dyDescent="0.3">
      <c r="A3948" s="32" t="s">
        <v>851</v>
      </c>
      <c r="B3948" s="24" t="s">
        <v>325</v>
      </c>
      <c r="C3948" s="26" t="s">
        <v>2603</v>
      </c>
      <c r="D3948" s="26">
        <v>5</v>
      </c>
      <c r="E3948" s="17" t="s">
        <v>2573</v>
      </c>
      <c r="F3948" s="24">
        <v>6099</v>
      </c>
      <c r="G3948" s="24"/>
      <c r="H3948" s="24"/>
      <c r="I3948" s="26" t="s">
        <v>1259</v>
      </c>
      <c r="J3948" s="26" t="s">
        <v>2603</v>
      </c>
      <c r="K3948" s="34" t="s">
        <v>4273</v>
      </c>
    </row>
    <row r="3949" spans="1:11" ht="15.75" thickBot="1" x14ac:dyDescent="0.3">
      <c r="A3949" s="32" t="s">
        <v>851</v>
      </c>
      <c r="B3949" s="24" t="s">
        <v>325</v>
      </c>
      <c r="C3949" s="26" t="s">
        <v>2603</v>
      </c>
      <c r="D3949" s="26">
        <v>5</v>
      </c>
      <c r="E3949" s="17" t="s">
        <v>4335</v>
      </c>
      <c r="F3949" s="24">
        <v>2170</v>
      </c>
      <c r="G3949" s="24"/>
      <c r="H3949" s="24"/>
      <c r="I3949" s="26" t="s">
        <v>1259</v>
      </c>
      <c r="J3949" s="26" t="s">
        <v>2603</v>
      </c>
      <c r="K3949" s="34" t="s">
        <v>4270</v>
      </c>
    </row>
    <row r="3950" spans="1:11" ht="15.75" thickBot="1" x14ac:dyDescent="0.3">
      <c r="A3950" s="32" t="s">
        <v>851</v>
      </c>
      <c r="B3950" s="24" t="s">
        <v>325</v>
      </c>
      <c r="C3950" s="26" t="s">
        <v>2603</v>
      </c>
      <c r="D3950" s="26">
        <v>5</v>
      </c>
      <c r="E3950" s="17" t="s">
        <v>2529</v>
      </c>
      <c r="F3950" s="24">
        <v>2077</v>
      </c>
      <c r="G3950" s="24"/>
      <c r="H3950" s="24"/>
      <c r="I3950" s="26" t="s">
        <v>1259</v>
      </c>
      <c r="J3950" s="26" t="s">
        <v>2603</v>
      </c>
      <c r="K3950" s="34" t="s">
        <v>4273</v>
      </c>
    </row>
    <row r="3951" spans="1:11" ht="15.75" thickBot="1" x14ac:dyDescent="0.3">
      <c r="A3951" s="32" t="s">
        <v>851</v>
      </c>
      <c r="B3951" s="24" t="s">
        <v>325</v>
      </c>
      <c r="C3951" s="26" t="s">
        <v>2603</v>
      </c>
      <c r="D3951" s="26">
        <v>5</v>
      </c>
      <c r="E3951" s="17" t="s">
        <v>4336</v>
      </c>
      <c r="F3951" s="24">
        <v>2080</v>
      </c>
      <c r="G3951" s="24"/>
      <c r="H3951" s="24"/>
      <c r="I3951" s="26" t="s">
        <v>1259</v>
      </c>
      <c r="J3951" s="26" t="s">
        <v>2603</v>
      </c>
      <c r="K3951" s="34" t="s">
        <v>4273</v>
      </c>
    </row>
    <row r="3952" spans="1:11" ht="15.75" thickBot="1" x14ac:dyDescent="0.3">
      <c r="A3952" s="32" t="s">
        <v>851</v>
      </c>
      <c r="B3952" s="24" t="s">
        <v>325</v>
      </c>
      <c r="C3952" s="26" t="s">
        <v>2603</v>
      </c>
      <c r="D3952" s="26">
        <v>5</v>
      </c>
      <c r="E3952" s="17" t="s">
        <v>4337</v>
      </c>
      <c r="F3952" s="24">
        <v>5563</v>
      </c>
      <c r="G3952" s="24"/>
      <c r="H3952" s="24"/>
      <c r="I3952" s="26" t="s">
        <v>1029</v>
      </c>
      <c r="J3952" s="26" t="s">
        <v>1258</v>
      </c>
      <c r="K3952" s="34" t="s">
        <v>2478</v>
      </c>
    </row>
    <row r="3953" spans="1:11" ht="15.75" thickBot="1" x14ac:dyDescent="0.3">
      <c r="A3953" s="32" t="s">
        <v>851</v>
      </c>
      <c r="B3953" s="24" t="s">
        <v>325</v>
      </c>
      <c r="C3953" s="26" t="s">
        <v>2603</v>
      </c>
      <c r="D3953" s="26">
        <v>5</v>
      </c>
      <c r="E3953" s="17" t="s">
        <v>997</v>
      </c>
      <c r="F3953" s="24">
        <v>2211</v>
      </c>
      <c r="G3953" s="24"/>
      <c r="H3953" s="24"/>
      <c r="I3953" s="26" t="s">
        <v>1259</v>
      </c>
      <c r="J3953" s="26" t="s">
        <v>2603</v>
      </c>
      <c r="K3953" s="34" t="s">
        <v>4325</v>
      </c>
    </row>
    <row r="3954" spans="1:11" ht="15.75" thickBot="1" x14ac:dyDescent="0.3">
      <c r="A3954" s="32" t="s">
        <v>851</v>
      </c>
      <c r="B3954" s="24" t="s">
        <v>325</v>
      </c>
      <c r="C3954" s="26" t="s">
        <v>2603</v>
      </c>
      <c r="D3954" s="26">
        <v>5</v>
      </c>
      <c r="E3954" s="17" t="s">
        <v>4338</v>
      </c>
      <c r="F3954" s="24">
        <v>2246</v>
      </c>
      <c r="G3954" s="24"/>
      <c r="H3954" s="24"/>
      <c r="I3954" s="26" t="s">
        <v>1259</v>
      </c>
      <c r="J3954" s="26" t="s">
        <v>2603</v>
      </c>
      <c r="K3954" s="34" t="s">
        <v>4273</v>
      </c>
    </row>
    <row r="3955" spans="1:11" ht="15.75" thickBot="1" x14ac:dyDescent="0.3">
      <c r="A3955" s="32" t="s">
        <v>851</v>
      </c>
      <c r="B3955" s="24" t="s">
        <v>325</v>
      </c>
      <c r="C3955" s="26" t="s">
        <v>2603</v>
      </c>
      <c r="D3955" s="26">
        <v>5</v>
      </c>
      <c r="E3955" s="17" t="s">
        <v>4339</v>
      </c>
      <c r="F3955" s="24">
        <v>3675</v>
      </c>
      <c r="G3955" s="24"/>
      <c r="H3955" s="24"/>
      <c r="I3955" s="26" t="s">
        <v>1259</v>
      </c>
      <c r="J3955" s="26" t="s">
        <v>2603</v>
      </c>
      <c r="K3955" s="34" t="s">
        <v>4273</v>
      </c>
    </row>
    <row r="3956" spans="1:11" ht="15.75" thickBot="1" x14ac:dyDescent="0.3">
      <c r="A3956" s="32" t="s">
        <v>851</v>
      </c>
      <c r="B3956" s="24" t="s">
        <v>325</v>
      </c>
      <c r="C3956" s="26" t="s">
        <v>2603</v>
      </c>
      <c r="D3956" s="26">
        <v>5</v>
      </c>
      <c r="E3956" s="17" t="s">
        <v>3094</v>
      </c>
      <c r="F3956" s="24">
        <v>2180</v>
      </c>
      <c r="G3956" s="24"/>
      <c r="H3956" s="24"/>
      <c r="I3956" s="26" t="s">
        <v>1259</v>
      </c>
      <c r="J3956" s="26" t="s">
        <v>2603</v>
      </c>
      <c r="K3956" s="34" t="s">
        <v>4273</v>
      </c>
    </row>
    <row r="3957" spans="1:11" ht="15.75" thickBot="1" x14ac:dyDescent="0.3">
      <c r="A3957" s="32" t="s">
        <v>851</v>
      </c>
      <c r="B3957" s="24" t="s">
        <v>325</v>
      </c>
      <c r="C3957" s="26" t="s">
        <v>1027</v>
      </c>
      <c r="D3957" s="26">
        <v>1</v>
      </c>
      <c r="E3957" s="17" t="s">
        <v>4340</v>
      </c>
      <c r="F3957" s="24">
        <v>3403</v>
      </c>
      <c r="G3957" s="24"/>
      <c r="H3957" s="24"/>
      <c r="I3957" s="26" t="s">
        <v>1029</v>
      </c>
      <c r="J3957" s="26" t="s">
        <v>1030</v>
      </c>
      <c r="K3957" s="34" t="s">
        <v>1035</v>
      </c>
    </row>
    <row r="3958" spans="1:11" ht="15.75" thickBot="1" x14ac:dyDescent="0.3">
      <c r="A3958" s="32" t="s">
        <v>851</v>
      </c>
      <c r="B3958" s="24" t="s">
        <v>325</v>
      </c>
      <c r="C3958" s="26" t="s">
        <v>1027</v>
      </c>
      <c r="D3958" s="26">
        <v>1</v>
      </c>
      <c r="E3958" s="17" t="s">
        <v>4341</v>
      </c>
      <c r="F3958" s="24">
        <v>3341</v>
      </c>
      <c r="G3958" s="24"/>
      <c r="H3958" s="24"/>
      <c r="I3958" s="26" t="s">
        <v>1029</v>
      </c>
      <c r="J3958" s="26" t="s">
        <v>1030</v>
      </c>
      <c r="K3958" s="34" t="s">
        <v>1035</v>
      </c>
    </row>
    <row r="3959" spans="1:11" ht="15.75" thickBot="1" x14ac:dyDescent="0.3">
      <c r="A3959" s="32" t="s">
        <v>851</v>
      </c>
      <c r="B3959" s="24" t="s">
        <v>325</v>
      </c>
      <c r="C3959" s="26" t="s">
        <v>1027</v>
      </c>
      <c r="D3959" s="26">
        <v>1</v>
      </c>
      <c r="E3959" s="17" t="s">
        <v>4342</v>
      </c>
      <c r="F3959" s="24">
        <v>5021</v>
      </c>
      <c r="G3959" s="24"/>
      <c r="H3959" s="24"/>
      <c r="I3959" s="26" t="s">
        <v>1029</v>
      </c>
      <c r="J3959" s="26" t="s">
        <v>1030</v>
      </c>
      <c r="K3959" s="34" t="s">
        <v>1035</v>
      </c>
    </row>
    <row r="3960" spans="1:11" ht="15.75" thickBot="1" x14ac:dyDescent="0.3">
      <c r="A3960" s="32" t="s">
        <v>851</v>
      </c>
      <c r="B3960" s="24" t="s">
        <v>325</v>
      </c>
      <c r="C3960" s="26" t="s">
        <v>1027</v>
      </c>
      <c r="D3960" s="26">
        <v>5</v>
      </c>
      <c r="E3960" s="17" t="s">
        <v>4343</v>
      </c>
      <c r="F3960" s="24">
        <v>3496</v>
      </c>
      <c r="G3960" s="24"/>
      <c r="H3960" s="24"/>
      <c r="I3960" s="26" t="s">
        <v>1029</v>
      </c>
      <c r="J3960" s="26" t="s">
        <v>1029</v>
      </c>
      <c r="K3960" s="34" t="s">
        <v>1099</v>
      </c>
    </row>
    <row r="3961" spans="1:11" ht="15.75" thickBot="1" x14ac:dyDescent="0.3">
      <c r="A3961" s="32" t="s">
        <v>851</v>
      </c>
      <c r="B3961" s="24" t="s">
        <v>325</v>
      </c>
      <c r="C3961" s="26" t="s">
        <v>1137</v>
      </c>
      <c r="D3961" s="26">
        <v>1</v>
      </c>
      <c r="E3961" s="17" t="s">
        <v>4344</v>
      </c>
      <c r="F3961" s="24">
        <v>1941</v>
      </c>
      <c r="G3961" s="24"/>
      <c r="H3961" s="24"/>
      <c r="I3961" s="26" t="s">
        <v>1142</v>
      </c>
      <c r="J3961" s="26" t="s">
        <v>1137</v>
      </c>
      <c r="K3961" s="34" t="s">
        <v>4345</v>
      </c>
    </row>
    <row r="3962" spans="1:11" ht="15.75" thickBot="1" x14ac:dyDescent="0.3">
      <c r="A3962" s="32" t="s">
        <v>851</v>
      </c>
      <c r="B3962" s="24" t="s">
        <v>325</v>
      </c>
      <c r="C3962" s="26" t="s">
        <v>1137</v>
      </c>
      <c r="D3962" s="26">
        <v>1</v>
      </c>
      <c r="E3962" s="17" t="s">
        <v>4346</v>
      </c>
      <c r="F3962" s="24">
        <v>1981</v>
      </c>
      <c r="G3962" s="24"/>
      <c r="H3962" s="24"/>
      <c r="I3962" s="26" t="s">
        <v>1142</v>
      </c>
      <c r="J3962" s="26" t="s">
        <v>2465</v>
      </c>
      <c r="K3962" s="34" t="s">
        <v>4347</v>
      </c>
    </row>
    <row r="3963" spans="1:11" ht="15.75" thickBot="1" x14ac:dyDescent="0.3">
      <c r="A3963" s="32" t="s">
        <v>851</v>
      </c>
      <c r="B3963" s="24" t="s">
        <v>325</v>
      </c>
      <c r="C3963" s="26" t="s">
        <v>1137</v>
      </c>
      <c r="D3963" s="26">
        <v>1</v>
      </c>
      <c r="E3963" s="17" t="s">
        <v>4348</v>
      </c>
      <c r="F3963" s="24">
        <v>1998</v>
      </c>
      <c r="G3963" s="24"/>
      <c r="H3963" s="24"/>
      <c r="I3963" s="26" t="s">
        <v>1142</v>
      </c>
      <c r="J3963" s="26" t="s">
        <v>2465</v>
      </c>
      <c r="K3963" s="34" t="s">
        <v>4349</v>
      </c>
    </row>
    <row r="3964" spans="1:11" ht="15.75" thickBot="1" x14ac:dyDescent="0.3">
      <c r="A3964" s="32" t="s">
        <v>851</v>
      </c>
      <c r="B3964" s="24" t="s">
        <v>325</v>
      </c>
      <c r="C3964" s="26" t="s">
        <v>1137</v>
      </c>
      <c r="D3964" s="26">
        <v>1</v>
      </c>
      <c r="E3964" s="17" t="s">
        <v>4350</v>
      </c>
      <c r="F3964" s="24">
        <v>2030</v>
      </c>
      <c r="G3964" s="24"/>
      <c r="H3964" s="24"/>
      <c r="I3964" s="26" t="s">
        <v>1142</v>
      </c>
      <c r="J3964" s="26" t="s">
        <v>2465</v>
      </c>
      <c r="K3964" s="34" t="s">
        <v>3593</v>
      </c>
    </row>
    <row r="3965" spans="1:11" ht="15.75" thickBot="1" x14ac:dyDescent="0.3">
      <c r="A3965" s="32" t="s">
        <v>851</v>
      </c>
      <c r="B3965" s="24" t="s">
        <v>325</v>
      </c>
      <c r="C3965" s="26" t="s">
        <v>1137</v>
      </c>
      <c r="D3965" s="26">
        <v>1</v>
      </c>
      <c r="E3965" s="17" t="s">
        <v>4351</v>
      </c>
      <c r="F3965" s="24">
        <v>2050</v>
      </c>
      <c r="G3965" s="24"/>
      <c r="H3965" s="24"/>
      <c r="I3965" s="26" t="s">
        <v>1142</v>
      </c>
      <c r="J3965" s="26" t="s">
        <v>2465</v>
      </c>
      <c r="K3965" s="34" t="s">
        <v>4347</v>
      </c>
    </row>
    <row r="3966" spans="1:11" ht="15.75" thickBot="1" x14ac:dyDescent="0.3">
      <c r="A3966" s="32" t="s">
        <v>851</v>
      </c>
      <c r="B3966" s="24" t="s">
        <v>325</v>
      </c>
      <c r="C3966" s="26" t="s">
        <v>1137</v>
      </c>
      <c r="D3966" s="26">
        <v>1</v>
      </c>
      <c r="E3966" s="17" t="s">
        <v>4352</v>
      </c>
      <c r="F3966" s="24">
        <v>5723</v>
      </c>
      <c r="G3966" s="24"/>
      <c r="H3966" s="24"/>
      <c r="I3966" s="26" t="s">
        <v>1142</v>
      </c>
      <c r="J3966" s="26" t="s">
        <v>2465</v>
      </c>
      <c r="K3966" s="34" t="s">
        <v>4347</v>
      </c>
    </row>
    <row r="3967" spans="1:11" ht="15.75" thickBot="1" x14ac:dyDescent="0.3">
      <c r="A3967" s="32" t="s">
        <v>851</v>
      </c>
      <c r="B3967" s="24" t="s">
        <v>325</v>
      </c>
      <c r="C3967" s="26" t="s">
        <v>1137</v>
      </c>
      <c r="D3967" s="26">
        <v>1</v>
      </c>
      <c r="E3967" s="17" t="s">
        <v>4353</v>
      </c>
      <c r="F3967" s="24">
        <v>1982</v>
      </c>
      <c r="G3967" s="24"/>
      <c r="H3967" s="24"/>
      <c r="I3967" s="26" t="s">
        <v>1142</v>
      </c>
      <c r="J3967" s="26" t="s">
        <v>2465</v>
      </c>
      <c r="K3967" s="34" t="s">
        <v>3593</v>
      </c>
    </row>
    <row r="3968" spans="1:11" ht="15.75" thickBot="1" x14ac:dyDescent="0.3">
      <c r="A3968" s="32" t="s">
        <v>851</v>
      </c>
      <c r="B3968" s="24" t="s">
        <v>325</v>
      </c>
      <c r="C3968" s="26" t="s">
        <v>1137</v>
      </c>
      <c r="D3968" s="26">
        <v>1</v>
      </c>
      <c r="E3968" s="17" t="s">
        <v>4354</v>
      </c>
      <c r="F3968" s="24">
        <v>1985</v>
      </c>
      <c r="G3968" s="24"/>
      <c r="H3968" s="24"/>
      <c r="I3968" s="26" t="s">
        <v>1142</v>
      </c>
      <c r="J3968" s="26" t="s">
        <v>2465</v>
      </c>
      <c r="K3968" s="34" t="s">
        <v>4349</v>
      </c>
    </row>
    <row r="3969" spans="1:11" ht="15.75" thickBot="1" x14ac:dyDescent="0.3">
      <c r="A3969" s="32" t="s">
        <v>851</v>
      </c>
      <c r="B3969" s="24" t="s">
        <v>325</v>
      </c>
      <c r="C3969" s="26" t="s">
        <v>1137</v>
      </c>
      <c r="D3969" s="26">
        <v>1</v>
      </c>
      <c r="E3969" s="17" t="s">
        <v>1778</v>
      </c>
      <c r="F3969" s="24">
        <v>1950</v>
      </c>
      <c r="G3969" s="24"/>
      <c r="H3969" s="24"/>
      <c r="I3969" s="26" t="s">
        <v>1142</v>
      </c>
      <c r="J3969" s="26" t="s">
        <v>2465</v>
      </c>
      <c r="K3969" s="34" t="s">
        <v>3593</v>
      </c>
    </row>
    <row r="3970" spans="1:11" ht="15.75" thickBot="1" x14ac:dyDescent="0.3">
      <c r="A3970" s="32" t="s">
        <v>851</v>
      </c>
      <c r="B3970" s="24" t="s">
        <v>325</v>
      </c>
      <c r="C3970" s="26" t="s">
        <v>1137</v>
      </c>
      <c r="D3970" s="26">
        <v>1</v>
      </c>
      <c r="E3970" s="17" t="s">
        <v>2375</v>
      </c>
      <c r="F3970" s="24">
        <v>2001</v>
      </c>
      <c r="G3970" s="24"/>
      <c r="H3970" s="24"/>
      <c r="I3970" s="26" t="s">
        <v>1142</v>
      </c>
      <c r="J3970" s="26" t="s">
        <v>2465</v>
      </c>
      <c r="K3970" s="34" t="s">
        <v>4349</v>
      </c>
    </row>
    <row r="3971" spans="1:11" ht="15.75" thickBot="1" x14ac:dyDescent="0.3">
      <c r="A3971" s="32" t="s">
        <v>851</v>
      </c>
      <c r="B3971" s="24" t="s">
        <v>325</v>
      </c>
      <c r="C3971" s="26" t="s">
        <v>1137</v>
      </c>
      <c r="D3971" s="26">
        <v>1</v>
      </c>
      <c r="E3971" s="17" t="s">
        <v>3559</v>
      </c>
      <c r="F3971" s="24">
        <v>5722</v>
      </c>
      <c r="G3971" s="24"/>
      <c r="H3971" s="24"/>
      <c r="I3971" s="26" t="s">
        <v>1142</v>
      </c>
      <c r="J3971" s="26" t="s">
        <v>2465</v>
      </c>
      <c r="K3971" s="34" t="s">
        <v>4349</v>
      </c>
    </row>
    <row r="3972" spans="1:11" ht="15.75" thickBot="1" x14ac:dyDescent="0.3">
      <c r="A3972" s="32" t="s">
        <v>851</v>
      </c>
      <c r="B3972" s="24" t="s">
        <v>325</v>
      </c>
      <c r="C3972" s="26" t="s">
        <v>1137</v>
      </c>
      <c r="D3972" s="26">
        <v>1</v>
      </c>
      <c r="E3972" s="17" t="s">
        <v>1426</v>
      </c>
      <c r="F3972" s="24">
        <v>1953</v>
      </c>
      <c r="G3972" s="24"/>
      <c r="H3972" s="24"/>
      <c r="I3972" s="26" t="s">
        <v>1142</v>
      </c>
      <c r="J3972" s="26" t="s">
        <v>2465</v>
      </c>
      <c r="K3972" s="34" t="s">
        <v>4349</v>
      </c>
    </row>
    <row r="3973" spans="1:11" ht="15.75" thickBot="1" x14ac:dyDescent="0.3">
      <c r="A3973" s="32" t="s">
        <v>851</v>
      </c>
      <c r="B3973" s="24" t="s">
        <v>325</v>
      </c>
      <c r="C3973" s="26" t="s">
        <v>1137</v>
      </c>
      <c r="D3973" s="26">
        <v>1</v>
      </c>
      <c r="E3973" s="17" t="s">
        <v>4355</v>
      </c>
      <c r="F3973" s="24">
        <v>2018</v>
      </c>
      <c r="G3973" s="24"/>
      <c r="H3973" s="24"/>
      <c r="I3973" s="26" t="s">
        <v>1142</v>
      </c>
      <c r="J3973" s="26" t="s">
        <v>2465</v>
      </c>
      <c r="K3973" s="34" t="s">
        <v>4349</v>
      </c>
    </row>
    <row r="3974" spans="1:11" ht="15.75" thickBot="1" x14ac:dyDescent="0.3">
      <c r="A3974" s="32" t="s">
        <v>851</v>
      </c>
      <c r="B3974" s="24" t="s">
        <v>325</v>
      </c>
      <c r="C3974" s="26" t="s">
        <v>1137</v>
      </c>
      <c r="D3974" s="26">
        <v>1</v>
      </c>
      <c r="E3974" s="17" t="s">
        <v>4356</v>
      </c>
      <c r="F3974" s="24">
        <v>2053</v>
      </c>
      <c r="G3974" s="24"/>
      <c r="H3974" s="24"/>
      <c r="I3974" s="26" t="s">
        <v>1142</v>
      </c>
      <c r="J3974" s="26" t="s">
        <v>2465</v>
      </c>
      <c r="K3974" s="34" t="s">
        <v>4349</v>
      </c>
    </row>
    <row r="3975" spans="1:11" ht="15.75" thickBot="1" x14ac:dyDescent="0.3">
      <c r="A3975" s="32" t="s">
        <v>851</v>
      </c>
      <c r="B3975" s="24" t="s">
        <v>325</v>
      </c>
      <c r="C3975" s="26" t="s">
        <v>1137</v>
      </c>
      <c r="D3975" s="26">
        <v>1</v>
      </c>
      <c r="E3975" s="17" t="s">
        <v>2039</v>
      </c>
      <c r="F3975" s="24">
        <v>2012</v>
      </c>
      <c r="G3975" s="24"/>
      <c r="H3975" s="24"/>
      <c r="I3975" s="26" t="s">
        <v>1142</v>
      </c>
      <c r="J3975" s="26" t="s">
        <v>2465</v>
      </c>
      <c r="K3975" s="34" t="s">
        <v>4347</v>
      </c>
    </row>
    <row r="3976" spans="1:11" ht="15.75" thickBot="1" x14ac:dyDescent="0.3">
      <c r="A3976" s="32" t="s">
        <v>851</v>
      </c>
      <c r="B3976" s="24" t="s">
        <v>325</v>
      </c>
      <c r="C3976" s="26" t="s">
        <v>1137</v>
      </c>
      <c r="D3976" s="26">
        <v>1</v>
      </c>
      <c r="E3976" s="17" t="s">
        <v>3036</v>
      </c>
      <c r="F3976" s="24">
        <v>2023</v>
      </c>
      <c r="G3976" s="24"/>
      <c r="H3976" s="24"/>
      <c r="I3976" s="26" t="s">
        <v>1142</v>
      </c>
      <c r="J3976" s="26" t="s">
        <v>2465</v>
      </c>
      <c r="K3976" s="34" t="s">
        <v>3593</v>
      </c>
    </row>
    <row r="3977" spans="1:11" ht="15.75" thickBot="1" x14ac:dyDescent="0.3">
      <c r="A3977" s="32" t="s">
        <v>851</v>
      </c>
      <c r="B3977" s="24" t="s">
        <v>325</v>
      </c>
      <c r="C3977" s="26" t="s">
        <v>1137</v>
      </c>
      <c r="D3977" s="26">
        <v>1</v>
      </c>
      <c r="E3977" s="17" t="s">
        <v>4357</v>
      </c>
      <c r="F3977" s="24">
        <v>6563</v>
      </c>
      <c r="G3977" s="24"/>
      <c r="H3977" s="24"/>
      <c r="I3977" s="26" t="s">
        <v>1142</v>
      </c>
      <c r="J3977" s="26" t="s">
        <v>2465</v>
      </c>
      <c r="K3977" s="34" t="s">
        <v>3593</v>
      </c>
    </row>
    <row r="3978" spans="1:11" ht="15.75" thickBot="1" x14ac:dyDescent="0.3">
      <c r="A3978" s="32" t="s">
        <v>851</v>
      </c>
      <c r="B3978" s="24" t="s">
        <v>325</v>
      </c>
      <c r="C3978" s="26" t="s">
        <v>1137</v>
      </c>
      <c r="D3978" s="26">
        <v>1</v>
      </c>
      <c r="E3978" s="17" t="s">
        <v>1092</v>
      </c>
      <c r="F3978" s="24">
        <v>2034</v>
      </c>
      <c r="G3978" s="24"/>
      <c r="H3978" s="24"/>
      <c r="I3978" s="26" t="s">
        <v>1142</v>
      </c>
      <c r="J3978" s="26" t="s">
        <v>2465</v>
      </c>
      <c r="K3978" s="34" t="s">
        <v>4347</v>
      </c>
    </row>
    <row r="3979" spans="1:11" ht="15.75" thickBot="1" x14ac:dyDescent="0.3">
      <c r="A3979" s="32" t="s">
        <v>851</v>
      </c>
      <c r="B3979" s="24" t="s">
        <v>325</v>
      </c>
      <c r="C3979" s="26" t="s">
        <v>1137</v>
      </c>
      <c r="D3979" s="26">
        <v>1</v>
      </c>
      <c r="E3979" s="17" t="s">
        <v>1413</v>
      </c>
      <c r="F3979" s="24">
        <v>2046</v>
      </c>
      <c r="G3979" s="24"/>
      <c r="H3979" s="24"/>
      <c r="I3979" s="26" t="s">
        <v>1142</v>
      </c>
      <c r="J3979" s="26" t="s">
        <v>2465</v>
      </c>
      <c r="K3979" s="34" t="s">
        <v>4349</v>
      </c>
    </row>
    <row r="3980" spans="1:11" ht="15.75" thickBot="1" x14ac:dyDescent="0.3">
      <c r="A3980" s="32" t="s">
        <v>851</v>
      </c>
      <c r="B3980" s="24" t="s">
        <v>325</v>
      </c>
      <c r="C3980" s="26" t="s">
        <v>1137</v>
      </c>
      <c r="D3980" s="26">
        <v>1</v>
      </c>
      <c r="E3980" s="17" t="s">
        <v>4358</v>
      </c>
      <c r="F3980" s="24">
        <v>2008</v>
      </c>
      <c r="G3980" s="24"/>
      <c r="H3980" s="24"/>
      <c r="I3980" s="26" t="s">
        <v>1142</v>
      </c>
      <c r="J3980" s="26" t="s">
        <v>2465</v>
      </c>
      <c r="K3980" s="34" t="s">
        <v>3593</v>
      </c>
    </row>
    <row r="3981" spans="1:11" ht="15.75" thickBot="1" x14ac:dyDescent="0.3">
      <c r="A3981" s="32" t="s">
        <v>851</v>
      </c>
      <c r="B3981" s="24" t="s">
        <v>325</v>
      </c>
      <c r="C3981" s="26" t="s">
        <v>1137</v>
      </c>
      <c r="D3981" s="26">
        <v>2</v>
      </c>
      <c r="E3981" s="17" t="s">
        <v>3279</v>
      </c>
      <c r="F3981" s="24">
        <v>1983</v>
      </c>
      <c r="G3981" s="24"/>
      <c r="H3981" s="24"/>
      <c r="I3981" s="26" t="s">
        <v>1142</v>
      </c>
      <c r="J3981" s="26" t="s">
        <v>1137</v>
      </c>
      <c r="K3981" s="34" t="s">
        <v>1137</v>
      </c>
    </row>
    <row r="3982" spans="1:11" ht="15.75" thickBot="1" x14ac:dyDescent="0.3">
      <c r="A3982" s="32" t="s">
        <v>851</v>
      </c>
      <c r="B3982" s="24" t="s">
        <v>325</v>
      </c>
      <c r="C3982" s="26" t="s">
        <v>1137</v>
      </c>
      <c r="D3982" s="26">
        <v>2</v>
      </c>
      <c r="E3982" s="17" t="s">
        <v>4359</v>
      </c>
      <c r="F3982" s="24">
        <v>2019</v>
      </c>
      <c r="G3982" s="24"/>
      <c r="H3982" s="24"/>
      <c r="I3982" s="26" t="s">
        <v>1142</v>
      </c>
      <c r="J3982" s="26" t="s">
        <v>1137</v>
      </c>
      <c r="K3982" s="34" t="s">
        <v>1137</v>
      </c>
    </row>
    <row r="3983" spans="1:11" ht="15.75" thickBot="1" x14ac:dyDescent="0.3">
      <c r="A3983" s="32" t="s">
        <v>851</v>
      </c>
      <c r="B3983" s="24" t="s">
        <v>325</v>
      </c>
      <c r="C3983" s="26" t="s">
        <v>1137</v>
      </c>
      <c r="D3983" s="26">
        <v>2</v>
      </c>
      <c r="E3983" s="17" t="s">
        <v>4359</v>
      </c>
      <c r="F3983" s="24">
        <v>4604</v>
      </c>
      <c r="G3983" s="24"/>
      <c r="H3983" s="24"/>
      <c r="I3983" s="26" t="s">
        <v>1142</v>
      </c>
      <c r="J3983" s="26" t="s">
        <v>1137</v>
      </c>
      <c r="K3983" s="34" t="s">
        <v>1137</v>
      </c>
    </row>
    <row r="3984" spans="1:11" ht="15.75" thickBot="1" x14ac:dyDescent="0.3">
      <c r="A3984" s="32" t="s">
        <v>851</v>
      </c>
      <c r="B3984" s="24" t="s">
        <v>325</v>
      </c>
      <c r="C3984" s="26" t="s">
        <v>1137</v>
      </c>
      <c r="D3984" s="26">
        <v>2</v>
      </c>
      <c r="E3984" s="17" t="s">
        <v>4360</v>
      </c>
      <c r="F3984" s="24">
        <v>2021</v>
      </c>
      <c r="G3984" s="24"/>
      <c r="H3984" s="24"/>
      <c r="I3984" s="26" t="s">
        <v>1142</v>
      </c>
      <c r="J3984" s="26" t="s">
        <v>1137</v>
      </c>
      <c r="K3984" s="34" t="s">
        <v>1137</v>
      </c>
    </row>
    <row r="3985" spans="1:11" ht="15.75" thickBot="1" x14ac:dyDescent="0.3">
      <c r="A3985" s="32" t="s">
        <v>851</v>
      </c>
      <c r="B3985" s="24" t="s">
        <v>325</v>
      </c>
      <c r="C3985" s="26" t="s">
        <v>1137</v>
      </c>
      <c r="D3985" s="26">
        <v>2</v>
      </c>
      <c r="E3985" s="17" t="s">
        <v>4361</v>
      </c>
      <c r="F3985" s="24">
        <v>2003</v>
      </c>
      <c r="G3985" s="24"/>
      <c r="H3985" s="24"/>
      <c r="I3985" s="26" t="s">
        <v>1142</v>
      </c>
      <c r="J3985" s="26" t="s">
        <v>1137</v>
      </c>
      <c r="K3985" s="34" t="s">
        <v>1137</v>
      </c>
    </row>
    <row r="3986" spans="1:11" ht="15.75" thickBot="1" x14ac:dyDescent="0.3">
      <c r="A3986" s="32" t="s">
        <v>851</v>
      </c>
      <c r="B3986" s="24" t="s">
        <v>325</v>
      </c>
      <c r="C3986" s="26" t="s">
        <v>1137</v>
      </c>
      <c r="D3986" s="26">
        <v>2</v>
      </c>
      <c r="E3986" s="17" t="s">
        <v>4362</v>
      </c>
      <c r="F3986" s="24">
        <v>2009</v>
      </c>
      <c r="G3986" s="24"/>
      <c r="H3986" s="24"/>
      <c r="I3986" s="26" t="s">
        <v>1142</v>
      </c>
      <c r="J3986" s="26" t="s">
        <v>1137</v>
      </c>
      <c r="K3986" s="34" t="s">
        <v>1137</v>
      </c>
    </row>
    <row r="3987" spans="1:11" ht="15.75" thickBot="1" x14ac:dyDescent="0.3">
      <c r="A3987" s="32" t="s">
        <v>851</v>
      </c>
      <c r="B3987" s="24" t="s">
        <v>325</v>
      </c>
      <c r="C3987" s="26" t="s">
        <v>1137</v>
      </c>
      <c r="D3987" s="26">
        <v>2</v>
      </c>
      <c r="E3987" s="17" t="s">
        <v>4363</v>
      </c>
      <c r="F3987" s="24">
        <v>2014</v>
      </c>
      <c r="G3987" s="24"/>
      <c r="H3987" s="24"/>
      <c r="I3987" s="26" t="s">
        <v>1142</v>
      </c>
      <c r="J3987" s="26" t="s">
        <v>1137</v>
      </c>
      <c r="K3987" s="34" t="s">
        <v>1137</v>
      </c>
    </row>
    <row r="3988" spans="1:11" ht="15.75" thickBot="1" x14ac:dyDescent="0.3">
      <c r="A3988" s="32" t="s">
        <v>851</v>
      </c>
      <c r="B3988" s="24" t="s">
        <v>325</v>
      </c>
      <c r="C3988" s="26" t="s">
        <v>1137</v>
      </c>
      <c r="D3988" s="26">
        <v>2</v>
      </c>
      <c r="E3988" s="17" t="s">
        <v>4364</v>
      </c>
      <c r="F3988" s="24">
        <v>2017</v>
      </c>
      <c r="G3988" s="24"/>
      <c r="H3988" s="24"/>
      <c r="I3988" s="26" t="s">
        <v>1142</v>
      </c>
      <c r="J3988" s="26" t="s">
        <v>1137</v>
      </c>
      <c r="K3988" s="34" t="s">
        <v>1137</v>
      </c>
    </row>
    <row r="3989" spans="1:11" ht="15.75" thickBot="1" x14ac:dyDescent="0.3">
      <c r="A3989" s="32" t="s">
        <v>851</v>
      </c>
      <c r="B3989" s="24" t="s">
        <v>325</v>
      </c>
      <c r="C3989" s="26" t="s">
        <v>1137</v>
      </c>
      <c r="D3989" s="26">
        <v>2</v>
      </c>
      <c r="E3989" s="17" t="s">
        <v>4365</v>
      </c>
      <c r="F3989" s="24">
        <v>2039</v>
      </c>
      <c r="G3989" s="24"/>
      <c r="H3989" s="24"/>
      <c r="I3989" s="26" t="s">
        <v>1142</v>
      </c>
      <c r="J3989" s="26" t="s">
        <v>1137</v>
      </c>
      <c r="K3989" s="34" t="s">
        <v>1137</v>
      </c>
    </row>
    <row r="3990" spans="1:11" ht="15.75" thickBot="1" x14ac:dyDescent="0.3">
      <c r="A3990" s="32" t="s">
        <v>851</v>
      </c>
      <c r="B3990" s="24" t="s">
        <v>325</v>
      </c>
      <c r="C3990" s="26" t="s">
        <v>1137</v>
      </c>
      <c r="D3990" s="26">
        <v>2</v>
      </c>
      <c r="E3990" s="17" t="s">
        <v>1595</v>
      </c>
      <c r="F3990" s="24">
        <v>2040</v>
      </c>
      <c r="G3990" s="24"/>
      <c r="H3990" s="24"/>
      <c r="I3990" s="26" t="s">
        <v>1142</v>
      </c>
      <c r="J3990" s="26" t="s">
        <v>1137</v>
      </c>
      <c r="K3990" s="34" t="s">
        <v>1137</v>
      </c>
    </row>
    <row r="3991" spans="1:11" ht="15.75" thickBot="1" x14ac:dyDescent="0.3">
      <c r="A3991" s="32" t="s">
        <v>851</v>
      </c>
      <c r="B3991" s="24" t="s">
        <v>325</v>
      </c>
      <c r="C3991" s="26" t="s">
        <v>1137</v>
      </c>
      <c r="D3991" s="26">
        <v>2</v>
      </c>
      <c r="E3991" s="17" t="s">
        <v>4366</v>
      </c>
      <c r="F3991" s="24">
        <v>1935</v>
      </c>
      <c r="G3991" s="24"/>
      <c r="H3991" s="24"/>
      <c r="I3991" s="26" t="s">
        <v>1142</v>
      </c>
      <c r="J3991" s="26" t="s">
        <v>1137</v>
      </c>
      <c r="K3991" s="34" t="s">
        <v>1137</v>
      </c>
    </row>
    <row r="3992" spans="1:11" ht="15.75" thickBot="1" x14ac:dyDescent="0.3">
      <c r="A3992" s="32" t="s">
        <v>851</v>
      </c>
      <c r="B3992" s="24" t="s">
        <v>325</v>
      </c>
      <c r="C3992" s="26" t="s">
        <v>1137</v>
      </c>
      <c r="D3992" s="26">
        <v>3</v>
      </c>
      <c r="E3992" s="17" t="s">
        <v>4367</v>
      </c>
      <c r="F3992" s="24">
        <v>1995</v>
      </c>
      <c r="G3992" s="24"/>
      <c r="H3992" s="24"/>
      <c r="I3992" s="26" t="s">
        <v>1142</v>
      </c>
      <c r="J3992" s="26" t="s">
        <v>1137</v>
      </c>
      <c r="K3992" s="34" t="s">
        <v>4368</v>
      </c>
    </row>
    <row r="3993" spans="1:11" ht="15.75" thickBot="1" x14ac:dyDescent="0.3">
      <c r="A3993" s="32" t="s">
        <v>851</v>
      </c>
      <c r="B3993" s="24" t="s">
        <v>325</v>
      </c>
      <c r="C3993" s="26" t="s">
        <v>1137</v>
      </c>
      <c r="D3993" s="26">
        <v>3</v>
      </c>
      <c r="E3993" s="17" t="s">
        <v>4369</v>
      </c>
      <c r="F3993" s="24">
        <v>2029</v>
      </c>
      <c r="G3993" s="24"/>
      <c r="H3993" s="24"/>
      <c r="I3993" s="26" t="s">
        <v>1142</v>
      </c>
      <c r="J3993" s="26" t="s">
        <v>1137</v>
      </c>
      <c r="K3993" s="34" t="s">
        <v>4368</v>
      </c>
    </row>
    <row r="3994" spans="1:11" ht="15.75" thickBot="1" x14ac:dyDescent="0.3">
      <c r="A3994" s="32" t="s">
        <v>851</v>
      </c>
      <c r="B3994" s="24" t="s">
        <v>325</v>
      </c>
      <c r="C3994" s="26" t="s">
        <v>1137</v>
      </c>
      <c r="D3994" s="26">
        <v>3</v>
      </c>
      <c r="E3994" s="17" t="s">
        <v>4370</v>
      </c>
      <c r="F3994" s="24">
        <v>1949</v>
      </c>
      <c r="G3994" s="24"/>
      <c r="H3994" s="24"/>
      <c r="I3994" s="26" t="s">
        <v>1142</v>
      </c>
      <c r="J3994" s="26" t="s">
        <v>1137</v>
      </c>
      <c r="K3994" s="34" t="s">
        <v>4345</v>
      </c>
    </row>
    <row r="3995" spans="1:11" ht="15.75" thickBot="1" x14ac:dyDescent="0.3">
      <c r="A3995" s="32" t="s">
        <v>851</v>
      </c>
      <c r="B3995" s="24" t="s">
        <v>325</v>
      </c>
      <c r="C3995" s="26" t="s">
        <v>1137</v>
      </c>
      <c r="D3995" s="26">
        <v>3</v>
      </c>
      <c r="E3995" s="17" t="s">
        <v>4371</v>
      </c>
      <c r="F3995" s="24">
        <v>1957</v>
      </c>
      <c r="G3995" s="24"/>
      <c r="H3995" s="24"/>
      <c r="I3995" s="26" t="s">
        <v>1142</v>
      </c>
      <c r="J3995" s="26" t="s">
        <v>1137</v>
      </c>
      <c r="K3995" s="34" t="s">
        <v>4368</v>
      </c>
    </row>
    <row r="3996" spans="1:11" ht="15.75" thickBot="1" x14ac:dyDescent="0.3">
      <c r="A3996" s="32" t="s">
        <v>851</v>
      </c>
      <c r="B3996" s="24" t="s">
        <v>325</v>
      </c>
      <c r="C3996" s="26" t="s">
        <v>1137</v>
      </c>
      <c r="D3996" s="26">
        <v>3</v>
      </c>
      <c r="E3996" s="17" t="s">
        <v>4372</v>
      </c>
      <c r="F3996" s="24">
        <v>2061</v>
      </c>
      <c r="G3996" s="24"/>
      <c r="H3996" s="24"/>
      <c r="I3996" s="26" t="s">
        <v>1142</v>
      </c>
      <c r="J3996" s="26" t="s">
        <v>1137</v>
      </c>
      <c r="K3996" s="34" t="s">
        <v>4345</v>
      </c>
    </row>
    <row r="3997" spans="1:11" ht="15.75" thickBot="1" x14ac:dyDescent="0.3">
      <c r="A3997" s="32" t="s">
        <v>851</v>
      </c>
      <c r="B3997" s="24" t="s">
        <v>325</v>
      </c>
      <c r="C3997" s="26" t="s">
        <v>1137</v>
      </c>
      <c r="D3997" s="26">
        <v>3</v>
      </c>
      <c r="E3997" s="17" t="s">
        <v>1971</v>
      </c>
      <c r="F3997" s="24">
        <v>1956</v>
      </c>
      <c r="G3997" s="24"/>
      <c r="H3997" s="24"/>
      <c r="I3997" s="26" t="s">
        <v>1142</v>
      </c>
      <c r="J3997" s="26" t="s">
        <v>1137</v>
      </c>
      <c r="K3997" s="34" t="s">
        <v>4373</v>
      </c>
    </row>
    <row r="3998" spans="1:11" ht="15.75" thickBot="1" x14ac:dyDescent="0.3">
      <c r="A3998" s="32" t="s">
        <v>851</v>
      </c>
      <c r="B3998" s="24" t="s">
        <v>325</v>
      </c>
      <c r="C3998" s="26" t="s">
        <v>1137</v>
      </c>
      <c r="D3998" s="26">
        <v>3</v>
      </c>
      <c r="E3998" s="17" t="s">
        <v>934</v>
      </c>
      <c r="F3998" s="24">
        <v>1934</v>
      </c>
      <c r="G3998" s="24"/>
      <c r="H3998" s="24"/>
      <c r="I3998" s="26" t="s">
        <v>1142</v>
      </c>
      <c r="J3998" s="26" t="s">
        <v>1137</v>
      </c>
      <c r="K3998" s="34" t="s">
        <v>4345</v>
      </c>
    </row>
    <row r="3999" spans="1:11" ht="15.75" thickBot="1" x14ac:dyDescent="0.3">
      <c r="A3999" s="32" t="s">
        <v>851</v>
      </c>
      <c r="B3999" s="24" t="s">
        <v>325</v>
      </c>
      <c r="C3999" s="26" t="s">
        <v>1137</v>
      </c>
      <c r="D3999" s="26">
        <v>3</v>
      </c>
      <c r="E3999" s="17" t="s">
        <v>4374</v>
      </c>
      <c r="F3999" s="24">
        <v>1986</v>
      </c>
      <c r="G3999" s="24"/>
      <c r="H3999" s="24"/>
      <c r="I3999" s="26" t="s">
        <v>1142</v>
      </c>
      <c r="J3999" s="26" t="s">
        <v>1137</v>
      </c>
      <c r="K3999" s="34" t="s">
        <v>4373</v>
      </c>
    </row>
    <row r="4000" spans="1:11" ht="15.75" thickBot="1" x14ac:dyDescent="0.3">
      <c r="A4000" s="32" t="s">
        <v>851</v>
      </c>
      <c r="B4000" s="24" t="s">
        <v>325</v>
      </c>
      <c r="C4000" s="26" t="s">
        <v>1137</v>
      </c>
      <c r="D4000" s="26">
        <v>3</v>
      </c>
      <c r="E4000" s="17" t="s">
        <v>4375</v>
      </c>
      <c r="F4000" s="24">
        <v>1989</v>
      </c>
      <c r="G4000" s="24"/>
      <c r="H4000" s="24"/>
      <c r="I4000" s="26" t="s">
        <v>1142</v>
      </c>
      <c r="J4000" s="26" t="s">
        <v>1137</v>
      </c>
      <c r="K4000" s="34" t="s">
        <v>1137</v>
      </c>
    </row>
    <row r="4001" spans="1:11" ht="15.75" thickBot="1" x14ac:dyDescent="0.3">
      <c r="A4001" s="32" t="s">
        <v>851</v>
      </c>
      <c r="B4001" s="24" t="s">
        <v>325</v>
      </c>
      <c r="C4001" s="26" t="s">
        <v>1137</v>
      </c>
      <c r="D4001" s="26">
        <v>3</v>
      </c>
      <c r="E4001" s="17" t="s">
        <v>4376</v>
      </c>
      <c r="F4001" s="24">
        <v>1987</v>
      </c>
      <c r="G4001" s="24"/>
      <c r="H4001" s="24"/>
      <c r="I4001" s="26" t="s">
        <v>1142</v>
      </c>
      <c r="J4001" s="26" t="s">
        <v>1137</v>
      </c>
      <c r="K4001" s="34" t="s">
        <v>4368</v>
      </c>
    </row>
    <row r="4002" spans="1:11" ht="15.75" thickBot="1" x14ac:dyDescent="0.3">
      <c r="A4002" s="32" t="s">
        <v>851</v>
      </c>
      <c r="B4002" s="24" t="s">
        <v>325</v>
      </c>
      <c r="C4002" s="26" t="s">
        <v>1137</v>
      </c>
      <c r="D4002" s="26">
        <v>3</v>
      </c>
      <c r="E4002" s="17" t="s">
        <v>4377</v>
      </c>
      <c r="F4002" s="24">
        <v>2037</v>
      </c>
      <c r="G4002" s="24"/>
      <c r="H4002" s="24"/>
      <c r="I4002" s="26" t="s">
        <v>1142</v>
      </c>
      <c r="J4002" s="26" t="s">
        <v>1137</v>
      </c>
      <c r="K4002" s="34" t="s">
        <v>4368</v>
      </c>
    </row>
    <row r="4003" spans="1:11" ht="15.75" thickBot="1" x14ac:dyDescent="0.3">
      <c r="A4003" s="32" t="s">
        <v>851</v>
      </c>
      <c r="B4003" s="24" t="s">
        <v>325</v>
      </c>
      <c r="C4003" s="26" t="s">
        <v>1137</v>
      </c>
      <c r="D4003" s="26">
        <v>3</v>
      </c>
      <c r="E4003" s="17" t="s">
        <v>3155</v>
      </c>
      <c r="F4003" s="24">
        <v>1994</v>
      </c>
      <c r="G4003" s="24"/>
      <c r="H4003" s="24"/>
      <c r="I4003" s="26" t="s">
        <v>1142</v>
      </c>
      <c r="J4003" s="26" t="s">
        <v>1137</v>
      </c>
      <c r="K4003" s="34" t="s">
        <v>4368</v>
      </c>
    </row>
    <row r="4004" spans="1:11" ht="15.75" thickBot="1" x14ac:dyDescent="0.3">
      <c r="A4004" s="32" t="s">
        <v>851</v>
      </c>
      <c r="B4004" s="24" t="s">
        <v>325</v>
      </c>
      <c r="C4004" s="26" t="s">
        <v>1137</v>
      </c>
      <c r="D4004" s="26">
        <v>3</v>
      </c>
      <c r="E4004" s="17" t="s">
        <v>3234</v>
      </c>
      <c r="F4004" s="24">
        <v>1954</v>
      </c>
      <c r="G4004" s="24"/>
      <c r="H4004" s="24"/>
      <c r="I4004" s="26" t="s">
        <v>1142</v>
      </c>
      <c r="J4004" s="26" t="s">
        <v>1137</v>
      </c>
      <c r="K4004" s="34" t="s">
        <v>4373</v>
      </c>
    </row>
    <row r="4005" spans="1:11" ht="15.75" thickBot="1" x14ac:dyDescent="0.3">
      <c r="A4005" s="32" t="s">
        <v>851</v>
      </c>
      <c r="B4005" s="24" t="s">
        <v>325</v>
      </c>
      <c r="C4005" s="26" t="s">
        <v>1137</v>
      </c>
      <c r="D4005" s="26">
        <v>3</v>
      </c>
      <c r="E4005" s="17" t="s">
        <v>1919</v>
      </c>
      <c r="F4005" s="24">
        <v>2002</v>
      </c>
      <c r="G4005" s="24"/>
      <c r="H4005" s="24"/>
      <c r="I4005" s="26" t="s">
        <v>1142</v>
      </c>
      <c r="J4005" s="26" t="s">
        <v>1137</v>
      </c>
      <c r="K4005" s="34" t="s">
        <v>4373</v>
      </c>
    </row>
    <row r="4006" spans="1:11" ht="15.75" thickBot="1" x14ac:dyDescent="0.3">
      <c r="A4006" s="32" t="s">
        <v>851</v>
      </c>
      <c r="B4006" s="24" t="s">
        <v>325</v>
      </c>
      <c r="C4006" s="26" t="s">
        <v>1137</v>
      </c>
      <c r="D4006" s="26">
        <v>3</v>
      </c>
      <c r="E4006" s="17" t="s">
        <v>3178</v>
      </c>
      <c r="F4006" s="24">
        <v>2028</v>
      </c>
      <c r="G4006" s="24"/>
      <c r="H4006" s="24"/>
      <c r="I4006" s="26" t="s">
        <v>1142</v>
      </c>
      <c r="J4006" s="26" t="s">
        <v>1137</v>
      </c>
      <c r="K4006" s="34" t="s">
        <v>1137</v>
      </c>
    </row>
    <row r="4007" spans="1:11" ht="15.75" thickBot="1" x14ac:dyDescent="0.3">
      <c r="A4007" s="32" t="s">
        <v>851</v>
      </c>
      <c r="B4007" s="24" t="s">
        <v>325</v>
      </c>
      <c r="C4007" s="26" t="s">
        <v>1137</v>
      </c>
      <c r="D4007" s="26">
        <v>3</v>
      </c>
      <c r="E4007" s="17" t="s">
        <v>1647</v>
      </c>
      <c r="F4007" s="24">
        <v>2016</v>
      </c>
      <c r="G4007" s="24"/>
      <c r="H4007" s="24"/>
      <c r="I4007" s="26" t="s">
        <v>1142</v>
      </c>
      <c r="J4007" s="26" t="s">
        <v>1137</v>
      </c>
      <c r="K4007" s="34" t="s">
        <v>4345</v>
      </c>
    </row>
    <row r="4008" spans="1:11" ht="15.75" thickBot="1" x14ac:dyDescent="0.3">
      <c r="A4008" s="32" t="s">
        <v>851</v>
      </c>
      <c r="B4008" s="24" t="s">
        <v>325</v>
      </c>
      <c r="C4008" s="26" t="s">
        <v>1137</v>
      </c>
      <c r="D4008" s="26">
        <v>3</v>
      </c>
      <c r="E4008" s="17" t="s">
        <v>4378</v>
      </c>
      <c r="F4008" s="24">
        <v>2024</v>
      </c>
      <c r="G4008" s="24"/>
      <c r="H4008" s="24"/>
      <c r="I4008" s="26" t="s">
        <v>1142</v>
      </c>
      <c r="J4008" s="26" t="s">
        <v>1137</v>
      </c>
      <c r="K4008" s="34" t="s">
        <v>4345</v>
      </c>
    </row>
    <row r="4009" spans="1:11" ht="15.75" thickBot="1" x14ac:dyDescent="0.3">
      <c r="A4009" s="32" t="s">
        <v>851</v>
      </c>
      <c r="B4009" s="24" t="s">
        <v>325</v>
      </c>
      <c r="C4009" s="26" t="s">
        <v>1137</v>
      </c>
      <c r="D4009" s="26">
        <v>3</v>
      </c>
      <c r="E4009" s="17" t="s">
        <v>4379</v>
      </c>
      <c r="F4009" s="24">
        <v>2026</v>
      </c>
      <c r="G4009" s="24"/>
      <c r="H4009" s="24"/>
      <c r="I4009" s="26" t="s">
        <v>1142</v>
      </c>
      <c r="J4009" s="26" t="s">
        <v>1137</v>
      </c>
      <c r="K4009" s="34" t="s">
        <v>4380</v>
      </c>
    </row>
    <row r="4010" spans="1:11" ht="15.75" thickBot="1" x14ac:dyDescent="0.3">
      <c r="A4010" s="32" t="s">
        <v>851</v>
      </c>
      <c r="B4010" s="24" t="s">
        <v>325</v>
      </c>
      <c r="C4010" s="26" t="s">
        <v>1137</v>
      </c>
      <c r="D4010" s="26">
        <v>3</v>
      </c>
      <c r="E4010" s="17" t="s">
        <v>4381</v>
      </c>
      <c r="F4010" s="24">
        <v>1972</v>
      </c>
      <c r="G4010" s="24"/>
      <c r="H4010" s="24"/>
      <c r="I4010" s="26" t="s">
        <v>1142</v>
      </c>
      <c r="J4010" s="26" t="s">
        <v>1137</v>
      </c>
      <c r="K4010" s="34" t="s">
        <v>4368</v>
      </c>
    </row>
    <row r="4011" spans="1:11" ht="15.75" thickBot="1" x14ac:dyDescent="0.3">
      <c r="A4011" s="32" t="s">
        <v>851</v>
      </c>
      <c r="B4011" s="24" t="s">
        <v>325</v>
      </c>
      <c r="C4011" s="26" t="s">
        <v>1137</v>
      </c>
      <c r="D4011" s="26">
        <v>3</v>
      </c>
      <c r="E4011" s="17" t="s">
        <v>1871</v>
      </c>
      <c r="F4011" s="24">
        <v>2057</v>
      </c>
      <c r="G4011" s="24"/>
      <c r="H4011" s="24"/>
      <c r="I4011" s="26" t="s">
        <v>1142</v>
      </c>
      <c r="J4011" s="26" t="s">
        <v>1137</v>
      </c>
      <c r="K4011" s="34" t="s">
        <v>4373</v>
      </c>
    </row>
    <row r="4012" spans="1:11" ht="15.75" thickBot="1" x14ac:dyDescent="0.3">
      <c r="A4012" s="32" t="s">
        <v>851</v>
      </c>
      <c r="B4012" s="24" t="s">
        <v>325</v>
      </c>
      <c r="C4012" s="26" t="s">
        <v>1137</v>
      </c>
      <c r="D4012" s="26">
        <v>3</v>
      </c>
      <c r="E4012" s="17" t="s">
        <v>915</v>
      </c>
      <c r="F4012" s="24">
        <v>2060</v>
      </c>
      <c r="G4012" s="24"/>
      <c r="H4012" s="24"/>
      <c r="I4012" s="26" t="s">
        <v>1142</v>
      </c>
      <c r="J4012" s="26" t="s">
        <v>1137</v>
      </c>
      <c r="K4012" s="34" t="s">
        <v>4345</v>
      </c>
    </row>
    <row r="4013" spans="1:11" ht="15.75" thickBot="1" x14ac:dyDescent="0.3">
      <c r="A4013" s="32" t="s">
        <v>851</v>
      </c>
      <c r="B4013" s="24" t="s">
        <v>325</v>
      </c>
      <c r="C4013" s="26" t="s">
        <v>1137</v>
      </c>
      <c r="D4013" s="26">
        <v>4</v>
      </c>
      <c r="E4013" s="17" t="s">
        <v>4382</v>
      </c>
      <c r="F4013" s="24">
        <v>1937</v>
      </c>
      <c r="G4013" s="24"/>
      <c r="H4013" s="24"/>
      <c r="I4013" s="26" t="s">
        <v>1142</v>
      </c>
      <c r="J4013" s="26" t="s">
        <v>1137</v>
      </c>
      <c r="K4013" s="34" t="s">
        <v>1732</v>
      </c>
    </row>
    <row r="4014" spans="1:11" ht="15.75" thickBot="1" x14ac:dyDescent="0.3">
      <c r="A4014" s="32" t="s">
        <v>851</v>
      </c>
      <c r="B4014" s="24" t="s">
        <v>325</v>
      </c>
      <c r="C4014" s="26" t="s">
        <v>1137</v>
      </c>
      <c r="D4014" s="26">
        <v>4</v>
      </c>
      <c r="E4014" s="17" t="s">
        <v>4383</v>
      </c>
      <c r="F4014" s="24">
        <v>1968</v>
      </c>
      <c r="G4014" s="24"/>
      <c r="H4014" s="24"/>
      <c r="I4014" s="26" t="s">
        <v>1142</v>
      </c>
      <c r="J4014" s="26" t="s">
        <v>1137</v>
      </c>
      <c r="K4014" s="34" t="s">
        <v>1375</v>
      </c>
    </row>
    <row r="4015" spans="1:11" ht="15.75" thickBot="1" x14ac:dyDescent="0.3">
      <c r="A4015" s="32" t="s">
        <v>851</v>
      </c>
      <c r="B4015" s="24" t="s">
        <v>325</v>
      </c>
      <c r="C4015" s="26" t="s">
        <v>1137</v>
      </c>
      <c r="D4015" s="26">
        <v>4</v>
      </c>
      <c r="E4015" s="17" t="s">
        <v>4384</v>
      </c>
      <c r="F4015" s="24">
        <v>1939</v>
      </c>
      <c r="G4015" s="24"/>
      <c r="H4015" s="24"/>
      <c r="I4015" s="26" t="s">
        <v>1142</v>
      </c>
      <c r="J4015" s="26" t="s">
        <v>1137</v>
      </c>
      <c r="K4015" s="34" t="s">
        <v>1375</v>
      </c>
    </row>
    <row r="4016" spans="1:11" ht="15.75" thickBot="1" x14ac:dyDescent="0.3">
      <c r="A4016" s="32" t="s">
        <v>851</v>
      </c>
      <c r="B4016" s="24" t="s">
        <v>325</v>
      </c>
      <c r="C4016" s="26" t="s">
        <v>1137</v>
      </c>
      <c r="D4016" s="26">
        <v>4</v>
      </c>
      <c r="E4016" s="17" t="s">
        <v>3228</v>
      </c>
      <c r="F4016" s="24">
        <v>1973</v>
      </c>
      <c r="G4016" s="24"/>
      <c r="H4016" s="24"/>
      <c r="I4016" s="26" t="s">
        <v>1142</v>
      </c>
      <c r="J4016" s="26" t="s">
        <v>1137</v>
      </c>
      <c r="K4016" s="34" t="s">
        <v>1137</v>
      </c>
    </row>
    <row r="4017" spans="1:11" ht="15.75" thickBot="1" x14ac:dyDescent="0.3">
      <c r="A4017" s="32" t="s">
        <v>851</v>
      </c>
      <c r="B4017" s="24" t="s">
        <v>325</v>
      </c>
      <c r="C4017" s="26" t="s">
        <v>1137</v>
      </c>
      <c r="D4017" s="26">
        <v>4</v>
      </c>
      <c r="E4017" s="17" t="s">
        <v>4385</v>
      </c>
      <c r="F4017" s="24">
        <v>1975</v>
      </c>
      <c r="G4017" s="24"/>
      <c r="H4017" s="24"/>
      <c r="I4017" s="26" t="s">
        <v>1142</v>
      </c>
      <c r="J4017" s="26" t="s">
        <v>1137</v>
      </c>
      <c r="K4017" s="34" t="s">
        <v>1375</v>
      </c>
    </row>
    <row r="4018" spans="1:11" ht="15.75" thickBot="1" x14ac:dyDescent="0.3">
      <c r="A4018" s="32" t="s">
        <v>851</v>
      </c>
      <c r="B4018" s="24" t="s">
        <v>325</v>
      </c>
      <c r="C4018" s="26" t="s">
        <v>1137</v>
      </c>
      <c r="D4018" s="26">
        <v>4</v>
      </c>
      <c r="E4018" s="17" t="s">
        <v>4386</v>
      </c>
      <c r="F4018" s="24">
        <v>1999</v>
      </c>
      <c r="G4018" s="24"/>
      <c r="H4018" s="24"/>
      <c r="I4018" s="26" t="s">
        <v>1142</v>
      </c>
      <c r="J4018" s="26" t="s">
        <v>1137</v>
      </c>
      <c r="K4018" s="34" t="s">
        <v>1375</v>
      </c>
    </row>
    <row r="4019" spans="1:11" ht="15.75" thickBot="1" x14ac:dyDescent="0.3">
      <c r="A4019" s="32" t="s">
        <v>851</v>
      </c>
      <c r="B4019" s="24" t="s">
        <v>325</v>
      </c>
      <c r="C4019" s="26" t="s">
        <v>1137</v>
      </c>
      <c r="D4019" s="26">
        <v>4</v>
      </c>
      <c r="E4019" s="17" t="s">
        <v>3117</v>
      </c>
      <c r="F4019" s="24">
        <v>2049</v>
      </c>
      <c r="G4019" s="24"/>
      <c r="H4019" s="24"/>
      <c r="I4019" s="26" t="s">
        <v>1142</v>
      </c>
      <c r="J4019" s="26" t="s">
        <v>1137</v>
      </c>
      <c r="K4019" s="34" t="s">
        <v>1375</v>
      </c>
    </row>
    <row r="4020" spans="1:11" ht="15.75" thickBot="1" x14ac:dyDescent="0.3">
      <c r="A4020" s="32" t="s">
        <v>851</v>
      </c>
      <c r="B4020" s="24" t="s">
        <v>325</v>
      </c>
      <c r="C4020" s="26" t="s">
        <v>1137</v>
      </c>
      <c r="D4020" s="26">
        <v>4</v>
      </c>
      <c r="E4020" s="17" t="s">
        <v>4387</v>
      </c>
      <c r="F4020" s="24">
        <v>2054</v>
      </c>
      <c r="G4020" s="24"/>
      <c r="H4020" s="24"/>
      <c r="I4020" s="26" t="s">
        <v>1142</v>
      </c>
      <c r="J4020" s="26" t="s">
        <v>1137</v>
      </c>
      <c r="K4020" s="34" t="s">
        <v>1375</v>
      </c>
    </row>
    <row r="4021" spans="1:11" ht="15.75" thickBot="1" x14ac:dyDescent="0.3">
      <c r="A4021" s="32" t="s">
        <v>851</v>
      </c>
      <c r="B4021" s="24" t="s">
        <v>325</v>
      </c>
      <c r="C4021" s="26" t="s">
        <v>1137</v>
      </c>
      <c r="D4021" s="26">
        <v>4</v>
      </c>
      <c r="E4021" s="17" t="s">
        <v>4388</v>
      </c>
      <c r="F4021" s="24">
        <v>1961</v>
      </c>
      <c r="G4021" s="24"/>
      <c r="H4021" s="24"/>
      <c r="I4021" s="26" t="s">
        <v>1142</v>
      </c>
      <c r="J4021" s="26" t="s">
        <v>1137</v>
      </c>
      <c r="K4021" s="34" t="s">
        <v>1137</v>
      </c>
    </row>
    <row r="4022" spans="1:11" ht="15.75" thickBot="1" x14ac:dyDescent="0.3">
      <c r="A4022" s="32" t="s">
        <v>851</v>
      </c>
      <c r="B4022" s="24" t="s">
        <v>325</v>
      </c>
      <c r="C4022" s="26" t="s">
        <v>1137</v>
      </c>
      <c r="D4022" s="26">
        <v>4</v>
      </c>
      <c r="E4022" s="17" t="s">
        <v>4389</v>
      </c>
      <c r="F4022" s="24">
        <v>1971</v>
      </c>
      <c r="G4022" s="24"/>
      <c r="H4022" s="24"/>
      <c r="I4022" s="26" t="s">
        <v>1142</v>
      </c>
      <c r="J4022" s="26" t="s">
        <v>1137</v>
      </c>
      <c r="K4022" s="34" t="s">
        <v>1375</v>
      </c>
    </row>
    <row r="4023" spans="1:11" ht="15.75" thickBot="1" x14ac:dyDescent="0.3">
      <c r="A4023" s="32" t="s">
        <v>851</v>
      </c>
      <c r="B4023" s="24" t="s">
        <v>325</v>
      </c>
      <c r="C4023" s="26" t="s">
        <v>1137</v>
      </c>
      <c r="D4023" s="26">
        <v>4</v>
      </c>
      <c r="E4023" s="17" t="s">
        <v>1538</v>
      </c>
      <c r="F4023" s="24">
        <v>2036</v>
      </c>
      <c r="G4023" s="24"/>
      <c r="H4023" s="24"/>
      <c r="I4023" s="26" t="s">
        <v>1142</v>
      </c>
      <c r="J4023" s="26" t="s">
        <v>1137</v>
      </c>
      <c r="K4023" s="34" t="s">
        <v>1375</v>
      </c>
    </row>
    <row r="4024" spans="1:11" ht="15.75" thickBot="1" x14ac:dyDescent="0.3">
      <c r="A4024" s="32" t="s">
        <v>851</v>
      </c>
      <c r="B4024" s="24" t="s">
        <v>325</v>
      </c>
      <c r="C4024" s="26" t="s">
        <v>1137</v>
      </c>
      <c r="D4024" s="26">
        <v>4</v>
      </c>
      <c r="E4024" s="17" t="s">
        <v>2046</v>
      </c>
      <c r="F4024" s="24">
        <v>2000</v>
      </c>
      <c r="G4024" s="24"/>
      <c r="H4024" s="24"/>
      <c r="I4024" s="26" t="s">
        <v>1142</v>
      </c>
      <c r="J4024" s="26" t="s">
        <v>1137</v>
      </c>
      <c r="K4024" s="34" t="s">
        <v>1137</v>
      </c>
    </row>
    <row r="4025" spans="1:11" ht="15.75" thickBot="1" x14ac:dyDescent="0.3">
      <c r="A4025" s="32" t="s">
        <v>851</v>
      </c>
      <c r="B4025" s="24" t="s">
        <v>325</v>
      </c>
      <c r="C4025" s="26" t="s">
        <v>1137</v>
      </c>
      <c r="D4025" s="26">
        <v>4</v>
      </c>
      <c r="E4025" s="17" t="s">
        <v>1858</v>
      </c>
      <c r="F4025" s="24">
        <v>2004</v>
      </c>
      <c r="G4025" s="24"/>
      <c r="H4025" s="24"/>
      <c r="I4025" s="26" t="s">
        <v>1142</v>
      </c>
      <c r="J4025" s="26" t="s">
        <v>1137</v>
      </c>
      <c r="K4025" s="34" t="s">
        <v>1375</v>
      </c>
    </row>
    <row r="4026" spans="1:11" ht="15.75" thickBot="1" x14ac:dyDescent="0.3">
      <c r="A4026" s="32" t="s">
        <v>851</v>
      </c>
      <c r="B4026" s="24" t="s">
        <v>325</v>
      </c>
      <c r="C4026" s="26" t="s">
        <v>1137</v>
      </c>
      <c r="D4026" s="26">
        <v>4</v>
      </c>
      <c r="E4026" s="17" t="s">
        <v>4390</v>
      </c>
      <c r="F4026" s="24">
        <v>2005</v>
      </c>
      <c r="G4026" s="24"/>
      <c r="H4026" s="24"/>
      <c r="I4026" s="26" t="s">
        <v>1142</v>
      </c>
      <c r="J4026" s="26" t="s">
        <v>1137</v>
      </c>
      <c r="K4026" s="34" t="s">
        <v>1375</v>
      </c>
    </row>
    <row r="4027" spans="1:11" ht="15.75" thickBot="1" x14ac:dyDescent="0.3">
      <c r="A4027" s="32" t="s">
        <v>851</v>
      </c>
      <c r="B4027" s="24" t="s">
        <v>325</v>
      </c>
      <c r="C4027" s="26" t="s">
        <v>1137</v>
      </c>
      <c r="D4027" s="26">
        <v>4</v>
      </c>
      <c r="E4027" s="17" t="s">
        <v>4391</v>
      </c>
      <c r="F4027" s="24">
        <v>2059</v>
      </c>
      <c r="G4027" s="24"/>
      <c r="H4027" s="24"/>
      <c r="I4027" s="26" t="s">
        <v>1142</v>
      </c>
      <c r="J4027" s="26" t="s">
        <v>1137</v>
      </c>
      <c r="K4027" s="34" t="s">
        <v>1375</v>
      </c>
    </row>
    <row r="4028" spans="1:11" ht="15.75" thickBot="1" x14ac:dyDescent="0.3">
      <c r="A4028" s="32" t="s">
        <v>851</v>
      </c>
      <c r="B4028" s="24" t="s">
        <v>325</v>
      </c>
      <c r="C4028" s="26" t="s">
        <v>1137</v>
      </c>
      <c r="D4028" s="26">
        <v>4</v>
      </c>
      <c r="E4028" s="17" t="s">
        <v>4392</v>
      </c>
      <c r="F4028" s="24">
        <v>1940</v>
      </c>
      <c r="G4028" s="24"/>
      <c r="H4028" s="24"/>
      <c r="I4028" s="26" t="s">
        <v>1142</v>
      </c>
      <c r="J4028" s="26" t="s">
        <v>1137</v>
      </c>
      <c r="K4028" s="34" t="s">
        <v>1375</v>
      </c>
    </row>
    <row r="4029" spans="1:11" ht="15.75" thickBot="1" x14ac:dyDescent="0.3">
      <c r="A4029" s="32" t="s">
        <v>851</v>
      </c>
      <c r="B4029" s="24" t="s">
        <v>325</v>
      </c>
      <c r="C4029" s="26" t="s">
        <v>1137</v>
      </c>
      <c r="D4029" s="26">
        <v>4</v>
      </c>
      <c r="E4029" s="17" t="s">
        <v>2324</v>
      </c>
      <c r="F4029" s="24">
        <v>2044</v>
      </c>
      <c r="G4029" s="24"/>
      <c r="H4029" s="24"/>
      <c r="I4029" s="26" t="s">
        <v>1142</v>
      </c>
      <c r="J4029" s="26" t="s">
        <v>1137</v>
      </c>
      <c r="K4029" s="34" t="s">
        <v>1375</v>
      </c>
    </row>
    <row r="4030" spans="1:11" ht="15.75" thickBot="1" x14ac:dyDescent="0.3">
      <c r="A4030" s="32" t="s">
        <v>851</v>
      </c>
      <c r="B4030" s="24" t="s">
        <v>325</v>
      </c>
      <c r="C4030" s="26" t="s">
        <v>1137</v>
      </c>
      <c r="D4030" s="26">
        <v>4</v>
      </c>
      <c r="E4030" s="17" t="s">
        <v>1599</v>
      </c>
      <c r="F4030" s="24">
        <v>2048</v>
      </c>
      <c r="G4030" s="24"/>
      <c r="H4030" s="24"/>
      <c r="I4030" s="26" t="s">
        <v>1142</v>
      </c>
      <c r="J4030" s="26" t="s">
        <v>1137</v>
      </c>
      <c r="K4030" s="34" t="s">
        <v>1732</v>
      </c>
    </row>
    <row r="4031" spans="1:11" ht="15.75" thickBot="1" x14ac:dyDescent="0.3">
      <c r="A4031" s="32" t="s">
        <v>851</v>
      </c>
      <c r="B4031" s="24" t="s">
        <v>325</v>
      </c>
      <c r="C4031" s="26" t="s">
        <v>1137</v>
      </c>
      <c r="D4031" s="26">
        <v>4</v>
      </c>
      <c r="E4031" s="17" t="s">
        <v>4393</v>
      </c>
      <c r="F4031" s="24">
        <v>2007</v>
      </c>
      <c r="G4031" s="24"/>
      <c r="H4031" s="24"/>
      <c r="I4031" s="26" t="s">
        <v>1142</v>
      </c>
      <c r="J4031" s="26" t="s">
        <v>1137</v>
      </c>
      <c r="K4031" s="34" t="s">
        <v>1732</v>
      </c>
    </row>
    <row r="4032" spans="1:11" ht="15.75" thickBot="1" x14ac:dyDescent="0.3">
      <c r="A4032" s="32" t="s">
        <v>851</v>
      </c>
      <c r="B4032" s="24" t="s">
        <v>325</v>
      </c>
      <c r="C4032" s="26" t="s">
        <v>1137</v>
      </c>
      <c r="D4032" s="26">
        <v>4</v>
      </c>
      <c r="E4032" s="17" t="s">
        <v>4394</v>
      </c>
      <c r="F4032" s="24">
        <v>2052</v>
      </c>
      <c r="G4032" s="24"/>
      <c r="H4032" s="24"/>
      <c r="I4032" s="26" t="s">
        <v>1142</v>
      </c>
      <c r="J4032" s="26" t="s">
        <v>1137</v>
      </c>
      <c r="K4032" s="34" t="s">
        <v>1732</v>
      </c>
    </row>
    <row r="4033" spans="1:11" ht="15.75" thickBot="1" x14ac:dyDescent="0.3">
      <c r="A4033" s="32" t="s">
        <v>851</v>
      </c>
      <c r="B4033" s="24" t="s">
        <v>325</v>
      </c>
      <c r="C4033" s="26" t="s">
        <v>1137</v>
      </c>
      <c r="D4033" s="26">
        <v>5</v>
      </c>
      <c r="E4033" s="17" t="s">
        <v>4395</v>
      </c>
      <c r="F4033" s="24">
        <v>2055</v>
      </c>
      <c r="G4033" s="24"/>
      <c r="H4033" s="24"/>
      <c r="I4033" s="26" t="s">
        <v>1142</v>
      </c>
      <c r="J4033" s="26" t="s">
        <v>1137</v>
      </c>
      <c r="K4033" s="34" t="s">
        <v>4396</v>
      </c>
    </row>
    <row r="4034" spans="1:11" ht="15.75" thickBot="1" x14ac:dyDescent="0.3">
      <c r="A4034" s="32" t="s">
        <v>851</v>
      </c>
      <c r="B4034" s="24" t="s">
        <v>325</v>
      </c>
      <c r="C4034" s="26" t="s">
        <v>1137</v>
      </c>
      <c r="D4034" s="26">
        <v>5</v>
      </c>
      <c r="E4034" s="17" t="s">
        <v>4397</v>
      </c>
      <c r="F4034" s="24">
        <v>1958</v>
      </c>
      <c r="G4034" s="24"/>
      <c r="H4034" s="24"/>
      <c r="I4034" s="26" t="s">
        <v>1142</v>
      </c>
      <c r="J4034" s="26" t="s">
        <v>1137</v>
      </c>
      <c r="K4034" s="34" t="s">
        <v>4396</v>
      </c>
    </row>
    <row r="4035" spans="1:11" ht="15.75" thickBot="1" x14ac:dyDescent="0.3">
      <c r="A4035" s="32" t="s">
        <v>851</v>
      </c>
      <c r="B4035" s="24" t="s">
        <v>325</v>
      </c>
      <c r="C4035" s="26" t="s">
        <v>1137</v>
      </c>
      <c r="D4035" s="26">
        <v>5</v>
      </c>
      <c r="E4035" s="17" t="s">
        <v>1403</v>
      </c>
      <c r="F4035" s="24">
        <v>1984</v>
      </c>
      <c r="G4035" s="24"/>
      <c r="H4035" s="24"/>
      <c r="I4035" s="26" t="s">
        <v>1142</v>
      </c>
      <c r="J4035" s="26" t="s">
        <v>1137</v>
      </c>
      <c r="K4035" s="34" t="s">
        <v>4345</v>
      </c>
    </row>
    <row r="4036" spans="1:11" ht="15.75" thickBot="1" x14ac:dyDescent="0.3">
      <c r="A4036" s="32" t="s">
        <v>851</v>
      </c>
      <c r="B4036" s="24" t="s">
        <v>325</v>
      </c>
      <c r="C4036" s="26" t="s">
        <v>1137</v>
      </c>
      <c r="D4036" s="26">
        <v>5</v>
      </c>
      <c r="E4036" s="17" t="s">
        <v>2899</v>
      </c>
      <c r="F4036" s="24">
        <v>1990</v>
      </c>
      <c r="G4036" s="24"/>
      <c r="H4036" s="24"/>
      <c r="I4036" s="26" t="s">
        <v>1142</v>
      </c>
      <c r="J4036" s="26" t="s">
        <v>1137</v>
      </c>
      <c r="K4036" s="34" t="s">
        <v>1143</v>
      </c>
    </row>
    <row r="4037" spans="1:11" ht="15.75" thickBot="1" x14ac:dyDescent="0.3">
      <c r="A4037" s="32" t="s">
        <v>851</v>
      </c>
      <c r="B4037" s="24" t="s">
        <v>325</v>
      </c>
      <c r="C4037" s="26" t="s">
        <v>1137</v>
      </c>
      <c r="D4037" s="26">
        <v>5</v>
      </c>
      <c r="E4037" s="17" t="s">
        <v>4398</v>
      </c>
      <c r="F4037" s="24">
        <v>1997</v>
      </c>
      <c r="G4037" s="24"/>
      <c r="H4037" s="24"/>
      <c r="I4037" s="26" t="s">
        <v>1142</v>
      </c>
      <c r="J4037" s="26" t="s">
        <v>1137</v>
      </c>
      <c r="K4037" s="34" t="s">
        <v>4399</v>
      </c>
    </row>
    <row r="4038" spans="1:11" ht="15.75" thickBot="1" x14ac:dyDescent="0.3">
      <c r="A4038" s="32" t="s">
        <v>851</v>
      </c>
      <c r="B4038" s="24" t="s">
        <v>325</v>
      </c>
      <c r="C4038" s="26" t="s">
        <v>1137</v>
      </c>
      <c r="D4038" s="26">
        <v>5</v>
      </c>
      <c r="E4038" s="17" t="s">
        <v>4400</v>
      </c>
      <c r="F4038" s="24">
        <v>2010</v>
      </c>
      <c r="G4038" s="24"/>
      <c r="H4038" s="24"/>
      <c r="I4038" s="26" t="s">
        <v>1142</v>
      </c>
      <c r="J4038" s="26" t="s">
        <v>1137</v>
      </c>
      <c r="K4038" s="34" t="s">
        <v>4345</v>
      </c>
    </row>
    <row r="4039" spans="1:11" ht="15.75" thickBot="1" x14ac:dyDescent="0.3">
      <c r="A4039" s="32" t="s">
        <v>851</v>
      </c>
      <c r="B4039" s="24" t="s">
        <v>325</v>
      </c>
      <c r="C4039" s="26" t="s">
        <v>1137</v>
      </c>
      <c r="D4039" s="26">
        <v>5</v>
      </c>
      <c r="E4039" s="17" t="s">
        <v>1781</v>
      </c>
      <c r="F4039" s="24">
        <v>2011</v>
      </c>
      <c r="G4039" s="24"/>
      <c r="H4039" s="24"/>
      <c r="I4039" s="26" t="s">
        <v>1142</v>
      </c>
      <c r="J4039" s="26" t="s">
        <v>1137</v>
      </c>
      <c r="K4039" s="34" t="s">
        <v>4396</v>
      </c>
    </row>
    <row r="4040" spans="1:11" ht="15.75" thickBot="1" x14ac:dyDescent="0.3">
      <c r="A4040" s="32" t="s">
        <v>851</v>
      </c>
      <c r="B4040" s="24" t="s">
        <v>325</v>
      </c>
      <c r="C4040" s="26" t="s">
        <v>1137</v>
      </c>
      <c r="D4040" s="26">
        <v>5</v>
      </c>
      <c r="E4040" s="17" t="s">
        <v>4401</v>
      </c>
      <c r="F4040" s="24">
        <v>2015</v>
      </c>
      <c r="G4040" s="24"/>
      <c r="H4040" s="24"/>
      <c r="I4040" s="26" t="s">
        <v>1142</v>
      </c>
      <c r="J4040" s="26" t="s">
        <v>1137</v>
      </c>
      <c r="K4040" s="34" t="s">
        <v>4396</v>
      </c>
    </row>
    <row r="4041" spans="1:11" ht="15.75" thickBot="1" x14ac:dyDescent="0.3">
      <c r="A4041" s="32" t="s">
        <v>851</v>
      </c>
      <c r="B4041" s="24" t="s">
        <v>325</v>
      </c>
      <c r="C4041" s="26" t="s">
        <v>1137</v>
      </c>
      <c r="D4041" s="26">
        <v>5</v>
      </c>
      <c r="E4041" s="17" t="s">
        <v>4402</v>
      </c>
      <c r="F4041" s="24">
        <v>2025</v>
      </c>
      <c r="G4041" s="24"/>
      <c r="H4041" s="24"/>
      <c r="I4041" s="26" t="s">
        <v>1142</v>
      </c>
      <c r="J4041" s="26" t="s">
        <v>1137</v>
      </c>
      <c r="K4041" s="34" t="s">
        <v>4399</v>
      </c>
    </row>
    <row r="4042" spans="1:11" ht="15.75" thickBot="1" x14ac:dyDescent="0.3">
      <c r="A4042" s="32" t="s">
        <v>851</v>
      </c>
      <c r="B4042" s="24" t="s">
        <v>325</v>
      </c>
      <c r="C4042" s="26" t="s">
        <v>1137</v>
      </c>
      <c r="D4042" s="26">
        <v>5</v>
      </c>
      <c r="E4042" s="17" t="s">
        <v>4403</v>
      </c>
      <c r="F4042" s="24">
        <v>4589</v>
      </c>
      <c r="G4042" s="24"/>
      <c r="H4042" s="24"/>
      <c r="I4042" s="26" t="s">
        <v>1142</v>
      </c>
      <c r="J4042" s="26" t="s">
        <v>1137</v>
      </c>
      <c r="K4042" s="34" t="s">
        <v>4345</v>
      </c>
    </row>
    <row r="4043" spans="1:11" ht="15.75" thickBot="1" x14ac:dyDescent="0.3">
      <c r="A4043" s="32" t="s">
        <v>851</v>
      </c>
      <c r="B4043" s="24" t="s">
        <v>325</v>
      </c>
      <c r="C4043" s="26" t="s">
        <v>1137</v>
      </c>
      <c r="D4043" s="26">
        <v>5</v>
      </c>
      <c r="E4043" s="17" t="s">
        <v>4404</v>
      </c>
      <c r="F4043" s="24">
        <v>2006</v>
      </c>
      <c r="G4043" s="24"/>
      <c r="H4043" s="24"/>
      <c r="I4043" s="26" t="s">
        <v>1142</v>
      </c>
      <c r="J4043" s="26" t="s">
        <v>1137</v>
      </c>
      <c r="K4043" s="34" t="s">
        <v>4345</v>
      </c>
    </row>
    <row r="4044" spans="1:11" ht="15.75" thickBot="1" x14ac:dyDescent="0.3">
      <c r="A4044" s="32" t="s">
        <v>851</v>
      </c>
      <c r="B4044" s="24" t="s">
        <v>325</v>
      </c>
      <c r="C4044" s="26" t="s">
        <v>1137</v>
      </c>
      <c r="D4044" s="26">
        <v>5</v>
      </c>
      <c r="E4044" s="17" t="s">
        <v>976</v>
      </c>
      <c r="F4044" s="24">
        <v>2051</v>
      </c>
      <c r="G4044" s="24"/>
      <c r="H4044" s="24"/>
      <c r="I4044" s="26" t="s">
        <v>1142</v>
      </c>
      <c r="J4044" s="26" t="s">
        <v>1137</v>
      </c>
      <c r="K4044" s="34" t="s">
        <v>4396</v>
      </c>
    </row>
    <row r="4045" spans="1:11" ht="15.75" thickBot="1" x14ac:dyDescent="0.3">
      <c r="A4045" s="32" t="s">
        <v>851</v>
      </c>
      <c r="B4045" s="24" t="s">
        <v>325</v>
      </c>
      <c r="C4045" s="26" t="s">
        <v>1137</v>
      </c>
      <c r="D4045" s="26">
        <v>5</v>
      </c>
      <c r="E4045" s="17" t="s">
        <v>945</v>
      </c>
      <c r="F4045" s="24">
        <v>2038</v>
      </c>
      <c r="G4045" s="24"/>
      <c r="H4045" s="24"/>
      <c r="I4045" s="26" t="s">
        <v>1142</v>
      </c>
      <c r="J4045" s="26" t="s">
        <v>1137</v>
      </c>
      <c r="K4045" s="34" t="s">
        <v>4396</v>
      </c>
    </row>
    <row r="4046" spans="1:11" ht="15.75" thickBot="1" x14ac:dyDescent="0.3">
      <c r="A4046" s="32" t="s">
        <v>851</v>
      </c>
      <c r="B4046" s="24" t="s">
        <v>325</v>
      </c>
      <c r="C4046" s="26" t="s">
        <v>1137</v>
      </c>
      <c r="D4046" s="26">
        <v>5</v>
      </c>
      <c r="E4046" s="17" t="s">
        <v>3589</v>
      </c>
      <c r="F4046" s="24">
        <v>1938</v>
      </c>
      <c r="G4046" s="24"/>
      <c r="H4046" s="24"/>
      <c r="I4046" s="26" t="s">
        <v>1142</v>
      </c>
      <c r="J4046" s="26" t="s">
        <v>1137</v>
      </c>
      <c r="K4046" s="34" t="s">
        <v>4396</v>
      </c>
    </row>
    <row r="4047" spans="1:11" ht="15.75" thickBot="1" x14ac:dyDescent="0.3">
      <c r="A4047" s="32" t="s">
        <v>851</v>
      </c>
      <c r="B4047" s="24" t="s">
        <v>325</v>
      </c>
      <c r="C4047" s="26" t="s">
        <v>1137</v>
      </c>
      <c r="D4047" s="26">
        <v>5</v>
      </c>
      <c r="E4047" s="17" t="s">
        <v>4405</v>
      </c>
      <c r="F4047" s="24">
        <v>2041</v>
      </c>
      <c r="G4047" s="24"/>
      <c r="H4047" s="24"/>
      <c r="I4047" s="26" t="s">
        <v>1142</v>
      </c>
      <c r="J4047" s="26" t="s">
        <v>1137</v>
      </c>
      <c r="K4047" s="34" t="s">
        <v>4399</v>
      </c>
    </row>
    <row r="4048" spans="1:11" ht="15.75" thickBot="1" x14ac:dyDescent="0.3">
      <c r="A4048" s="32" t="s">
        <v>851</v>
      </c>
      <c r="B4048" s="24" t="s">
        <v>325</v>
      </c>
      <c r="C4048" s="26" t="s">
        <v>1137</v>
      </c>
      <c r="D4048" s="26">
        <v>5</v>
      </c>
      <c r="E4048" s="17" t="s">
        <v>4406</v>
      </c>
      <c r="F4048" s="24">
        <v>2043</v>
      </c>
      <c r="G4048" s="24"/>
      <c r="H4048" s="24"/>
      <c r="I4048" s="26" t="s">
        <v>1142</v>
      </c>
      <c r="J4048" s="26" t="s">
        <v>1137</v>
      </c>
      <c r="K4048" s="34" t="s">
        <v>4345</v>
      </c>
    </row>
    <row r="4049" spans="1:11" ht="15.75" thickBot="1" x14ac:dyDescent="0.3">
      <c r="A4049" s="32" t="s">
        <v>851</v>
      </c>
      <c r="B4049" s="24" t="s">
        <v>325</v>
      </c>
      <c r="C4049" s="26" t="s">
        <v>1137</v>
      </c>
      <c r="D4049" s="26">
        <v>5</v>
      </c>
      <c r="E4049" s="17" t="s">
        <v>4407</v>
      </c>
      <c r="F4049" s="24">
        <v>1947</v>
      </c>
      <c r="G4049" s="24"/>
      <c r="H4049" s="24"/>
      <c r="I4049" s="26" t="s">
        <v>1142</v>
      </c>
      <c r="J4049" s="26" t="s">
        <v>1137</v>
      </c>
      <c r="K4049" s="34" t="s">
        <v>4399</v>
      </c>
    </row>
    <row r="4050" spans="1:11" ht="15.75" thickBot="1" x14ac:dyDescent="0.3">
      <c r="A4050" s="32" t="s">
        <v>851</v>
      </c>
      <c r="B4050" s="24" t="s">
        <v>325</v>
      </c>
      <c r="C4050" s="26" t="s">
        <v>1137</v>
      </c>
      <c r="D4050" s="26">
        <v>5</v>
      </c>
      <c r="E4050" s="17" t="s">
        <v>4408</v>
      </c>
      <c r="F4050" s="24">
        <v>2033</v>
      </c>
      <c r="G4050" s="24"/>
      <c r="H4050" s="24"/>
      <c r="I4050" s="26" t="s">
        <v>1142</v>
      </c>
      <c r="J4050" s="26" t="s">
        <v>1137</v>
      </c>
      <c r="K4050" s="34" t="s">
        <v>1143</v>
      </c>
    </row>
    <row r="4051" spans="1:11" ht="15.75" thickBot="1" x14ac:dyDescent="0.3">
      <c r="A4051" s="32" t="s">
        <v>851</v>
      </c>
      <c r="B4051" s="24" t="s">
        <v>325</v>
      </c>
      <c r="C4051" s="26" t="s">
        <v>1137</v>
      </c>
      <c r="D4051" s="26">
        <v>5</v>
      </c>
      <c r="E4051" s="17" t="s">
        <v>4409</v>
      </c>
      <c r="F4051" s="24">
        <v>2032</v>
      </c>
      <c r="G4051" s="24"/>
      <c r="H4051" s="24"/>
      <c r="I4051" s="26" t="s">
        <v>1142</v>
      </c>
      <c r="J4051" s="26" t="s">
        <v>1137</v>
      </c>
      <c r="K4051" s="34" t="s">
        <v>4399</v>
      </c>
    </row>
    <row r="4052" spans="1:11" ht="15.75" thickBot="1" x14ac:dyDescent="0.3">
      <c r="A4052" s="32" t="s">
        <v>851</v>
      </c>
      <c r="B4052" s="24" t="s">
        <v>325</v>
      </c>
      <c r="C4052" s="26" t="s">
        <v>1137</v>
      </c>
      <c r="D4052" s="26">
        <v>8</v>
      </c>
      <c r="E4052" s="17" t="s">
        <v>4410</v>
      </c>
      <c r="F4052" s="24">
        <v>1936</v>
      </c>
      <c r="G4052" s="24"/>
      <c r="H4052" s="24"/>
      <c r="I4052" s="26" t="s">
        <v>1142</v>
      </c>
      <c r="J4052" s="26" t="s">
        <v>1137</v>
      </c>
      <c r="K4052" s="34" t="s">
        <v>4411</v>
      </c>
    </row>
    <row r="4053" spans="1:11" ht="15.75" thickBot="1" x14ac:dyDescent="0.3">
      <c r="A4053" s="32" t="s">
        <v>851</v>
      </c>
      <c r="B4053" s="24" t="s">
        <v>325</v>
      </c>
      <c r="C4053" s="26" t="s">
        <v>1137</v>
      </c>
      <c r="D4053" s="26">
        <v>8</v>
      </c>
      <c r="E4053" s="17" t="s">
        <v>4412</v>
      </c>
      <c r="F4053" s="24">
        <v>1942</v>
      </c>
      <c r="G4053" s="24"/>
      <c r="H4053" s="24"/>
      <c r="I4053" s="26" t="s">
        <v>1142</v>
      </c>
      <c r="J4053" s="26" t="s">
        <v>1137</v>
      </c>
      <c r="K4053" s="34" t="s">
        <v>4411</v>
      </c>
    </row>
    <row r="4054" spans="1:11" ht="15.75" thickBot="1" x14ac:dyDescent="0.3">
      <c r="A4054" s="32" t="s">
        <v>851</v>
      </c>
      <c r="B4054" s="24" t="s">
        <v>325</v>
      </c>
      <c r="C4054" s="26" t="s">
        <v>1137</v>
      </c>
      <c r="D4054" s="26">
        <v>8</v>
      </c>
      <c r="E4054" s="17" t="s">
        <v>4413</v>
      </c>
      <c r="F4054" s="24">
        <v>1943</v>
      </c>
      <c r="G4054" s="24"/>
      <c r="H4054" s="24"/>
      <c r="I4054" s="26" t="s">
        <v>1142</v>
      </c>
      <c r="J4054" s="26" t="s">
        <v>1137</v>
      </c>
      <c r="K4054" s="34" t="s">
        <v>4414</v>
      </c>
    </row>
    <row r="4055" spans="1:11" ht="15.75" thickBot="1" x14ac:dyDescent="0.3">
      <c r="A4055" s="32" t="s">
        <v>851</v>
      </c>
      <c r="B4055" s="24" t="s">
        <v>325</v>
      </c>
      <c r="C4055" s="26" t="s">
        <v>1137</v>
      </c>
      <c r="D4055" s="26">
        <v>8</v>
      </c>
      <c r="E4055" s="17" t="s">
        <v>3443</v>
      </c>
      <c r="F4055" s="24">
        <v>1948</v>
      </c>
      <c r="G4055" s="24"/>
      <c r="H4055" s="24"/>
      <c r="I4055" s="26" t="s">
        <v>1142</v>
      </c>
      <c r="J4055" s="26" t="s">
        <v>1137</v>
      </c>
      <c r="K4055" s="34" t="s">
        <v>1137</v>
      </c>
    </row>
    <row r="4056" spans="1:11" ht="15.75" thickBot="1" x14ac:dyDescent="0.3">
      <c r="A4056" s="32" t="s">
        <v>851</v>
      </c>
      <c r="B4056" s="24" t="s">
        <v>325</v>
      </c>
      <c r="C4056" s="26" t="s">
        <v>1137</v>
      </c>
      <c r="D4056" s="26">
        <v>8</v>
      </c>
      <c r="E4056" s="17" t="s">
        <v>4415</v>
      </c>
      <c r="F4056" s="24">
        <v>1959</v>
      </c>
      <c r="G4056" s="24"/>
      <c r="H4056" s="24"/>
      <c r="I4056" s="26" t="s">
        <v>1142</v>
      </c>
      <c r="J4056" s="26" t="s">
        <v>1137</v>
      </c>
      <c r="K4056" s="34" t="s">
        <v>4414</v>
      </c>
    </row>
    <row r="4057" spans="1:11" ht="15.75" thickBot="1" x14ac:dyDescent="0.3">
      <c r="A4057" s="32" t="s">
        <v>851</v>
      </c>
      <c r="B4057" s="24" t="s">
        <v>325</v>
      </c>
      <c r="C4057" s="26" t="s">
        <v>1137</v>
      </c>
      <c r="D4057" s="26">
        <v>8</v>
      </c>
      <c r="E4057" s="17" t="s">
        <v>4416</v>
      </c>
      <c r="F4057" s="24">
        <v>1960</v>
      </c>
      <c r="G4057" s="24"/>
      <c r="H4057" s="24"/>
      <c r="I4057" s="26" t="s">
        <v>1142</v>
      </c>
      <c r="J4057" s="26" t="s">
        <v>1137</v>
      </c>
      <c r="K4057" s="34" t="s">
        <v>4414</v>
      </c>
    </row>
    <row r="4058" spans="1:11" ht="15.75" thickBot="1" x14ac:dyDescent="0.3">
      <c r="A4058" s="32" t="s">
        <v>851</v>
      </c>
      <c r="B4058" s="24" t="s">
        <v>325</v>
      </c>
      <c r="C4058" s="26" t="s">
        <v>1137</v>
      </c>
      <c r="D4058" s="26">
        <v>8</v>
      </c>
      <c r="E4058" s="17" t="s">
        <v>4417</v>
      </c>
      <c r="F4058" s="24">
        <v>1988</v>
      </c>
      <c r="G4058" s="24"/>
      <c r="H4058" s="24"/>
      <c r="I4058" s="26" t="s">
        <v>1142</v>
      </c>
      <c r="J4058" s="26" t="s">
        <v>1137</v>
      </c>
      <c r="K4058" s="34" t="s">
        <v>4411</v>
      </c>
    </row>
    <row r="4059" spans="1:11" ht="15.75" thickBot="1" x14ac:dyDescent="0.3">
      <c r="A4059" s="32" t="s">
        <v>851</v>
      </c>
      <c r="B4059" s="24" t="s">
        <v>325</v>
      </c>
      <c r="C4059" s="26" t="s">
        <v>1137</v>
      </c>
      <c r="D4059" s="26">
        <v>8</v>
      </c>
      <c r="E4059" s="17" t="s">
        <v>1636</v>
      </c>
      <c r="F4059" s="24">
        <v>1974</v>
      </c>
      <c r="G4059" s="24"/>
      <c r="H4059" s="24"/>
      <c r="I4059" s="26" t="s">
        <v>1142</v>
      </c>
      <c r="J4059" s="26" t="s">
        <v>1137</v>
      </c>
      <c r="K4059" s="34" t="s">
        <v>4414</v>
      </c>
    </row>
    <row r="4060" spans="1:11" ht="15.75" thickBot="1" x14ac:dyDescent="0.3">
      <c r="A4060" s="32" t="s">
        <v>851</v>
      </c>
      <c r="B4060" s="24" t="s">
        <v>325</v>
      </c>
      <c r="C4060" s="26" t="s">
        <v>1137</v>
      </c>
      <c r="D4060" s="26">
        <v>8</v>
      </c>
      <c r="E4060" s="17" t="s">
        <v>4418</v>
      </c>
      <c r="F4060" s="24">
        <v>2013</v>
      </c>
      <c r="G4060" s="24"/>
      <c r="H4060" s="24"/>
      <c r="I4060" s="26" t="s">
        <v>1142</v>
      </c>
      <c r="J4060" s="26" t="s">
        <v>1137</v>
      </c>
      <c r="K4060" s="34" t="s">
        <v>4414</v>
      </c>
    </row>
    <row r="4061" spans="1:11" ht="15.75" thickBot="1" x14ac:dyDescent="0.3">
      <c r="A4061" s="32" t="s">
        <v>851</v>
      </c>
      <c r="B4061" s="24" t="s">
        <v>325</v>
      </c>
      <c r="C4061" s="26" t="s">
        <v>1137</v>
      </c>
      <c r="D4061" s="26">
        <v>8</v>
      </c>
      <c r="E4061" s="17" t="s">
        <v>4419</v>
      </c>
      <c r="F4061" s="24">
        <v>1969</v>
      </c>
      <c r="G4061" s="24"/>
      <c r="H4061" s="24"/>
      <c r="I4061" s="26" t="s">
        <v>1142</v>
      </c>
      <c r="J4061" s="26" t="s">
        <v>1137</v>
      </c>
      <c r="K4061" s="34" t="s">
        <v>4380</v>
      </c>
    </row>
    <row r="4062" spans="1:11" ht="15.75" thickBot="1" x14ac:dyDescent="0.3">
      <c r="A4062" s="32" t="s">
        <v>851</v>
      </c>
      <c r="B4062" s="24" t="s">
        <v>325</v>
      </c>
      <c r="C4062" s="26" t="s">
        <v>1137</v>
      </c>
      <c r="D4062" s="26">
        <v>8</v>
      </c>
      <c r="E4062" s="17" t="s">
        <v>4420</v>
      </c>
      <c r="F4062" s="24">
        <v>2058</v>
      </c>
      <c r="G4062" s="24"/>
      <c r="H4062" s="24"/>
      <c r="I4062" s="26" t="s">
        <v>1142</v>
      </c>
      <c r="J4062" s="26" t="s">
        <v>1137</v>
      </c>
      <c r="K4062" s="34" t="s">
        <v>4414</v>
      </c>
    </row>
    <row r="4063" spans="1:11" ht="15.75" thickBot="1" x14ac:dyDescent="0.3">
      <c r="A4063" s="32" t="s">
        <v>851</v>
      </c>
      <c r="B4063" s="24" t="s">
        <v>325</v>
      </c>
      <c r="C4063" s="26" t="s">
        <v>1137</v>
      </c>
      <c r="D4063" s="26">
        <v>8</v>
      </c>
      <c r="E4063" s="17" t="s">
        <v>4421</v>
      </c>
      <c r="F4063" s="24">
        <v>5831</v>
      </c>
      <c r="G4063" s="24"/>
      <c r="H4063" s="24"/>
      <c r="I4063" s="26" t="s">
        <v>1142</v>
      </c>
      <c r="J4063" s="26" t="s">
        <v>1137</v>
      </c>
      <c r="K4063" s="34" t="s">
        <v>4414</v>
      </c>
    </row>
    <row r="4064" spans="1:11" ht="15.75" thickBot="1" x14ac:dyDescent="0.3">
      <c r="A4064" s="32" t="s">
        <v>851</v>
      </c>
      <c r="B4064" s="24" t="s">
        <v>325</v>
      </c>
      <c r="C4064" s="26" t="s">
        <v>1137</v>
      </c>
      <c r="D4064" s="26">
        <v>8</v>
      </c>
      <c r="E4064" s="17" t="s">
        <v>1876</v>
      </c>
      <c r="F4064" s="24">
        <v>2042</v>
      </c>
      <c r="G4064" s="24"/>
      <c r="H4064" s="24"/>
      <c r="I4064" s="26" t="s">
        <v>1142</v>
      </c>
      <c r="J4064" s="26" t="s">
        <v>1137</v>
      </c>
      <c r="K4064" s="34" t="s">
        <v>4414</v>
      </c>
    </row>
    <row r="4065" spans="1:11" ht="15.75" thickBot="1" x14ac:dyDescent="0.3">
      <c r="A4065" s="32" t="s">
        <v>851</v>
      </c>
      <c r="B4065" s="24" t="s">
        <v>325</v>
      </c>
      <c r="C4065" s="26" t="s">
        <v>1137</v>
      </c>
      <c r="D4065" s="26">
        <v>8</v>
      </c>
      <c r="E4065" s="17" t="s">
        <v>4422</v>
      </c>
      <c r="F4065" s="24">
        <v>1970</v>
      </c>
      <c r="G4065" s="24"/>
      <c r="H4065" s="24"/>
      <c r="I4065" s="26" t="s">
        <v>1142</v>
      </c>
      <c r="J4065" s="26" t="s">
        <v>1137</v>
      </c>
      <c r="K4065" s="34" t="s">
        <v>4414</v>
      </c>
    </row>
    <row r="4066" spans="1:11" ht="15.75" thickBot="1" x14ac:dyDescent="0.3">
      <c r="A4066" s="32" t="s">
        <v>851</v>
      </c>
      <c r="B4066" s="24" t="s">
        <v>325</v>
      </c>
      <c r="C4066" s="26" t="s">
        <v>1137</v>
      </c>
      <c r="D4066" s="26">
        <v>8</v>
      </c>
      <c r="E4066" s="17" t="s">
        <v>1938</v>
      </c>
      <c r="F4066" s="24">
        <v>2027</v>
      </c>
      <c r="G4066" s="24"/>
      <c r="H4066" s="24"/>
      <c r="I4066" s="26" t="s">
        <v>1142</v>
      </c>
      <c r="J4066" s="26" t="s">
        <v>1137</v>
      </c>
      <c r="K4066" s="34" t="s">
        <v>4414</v>
      </c>
    </row>
    <row r="4067" spans="1:11" ht="15.75" thickBot="1" x14ac:dyDescent="0.3">
      <c r="A4067" s="32" t="s">
        <v>851</v>
      </c>
      <c r="B4067" s="24" t="s">
        <v>325</v>
      </c>
      <c r="C4067" s="26" t="s">
        <v>1137</v>
      </c>
      <c r="D4067" s="26">
        <v>8</v>
      </c>
      <c r="E4067" s="17" t="s">
        <v>4423</v>
      </c>
      <c r="F4067" s="24">
        <v>2031</v>
      </c>
      <c r="G4067" s="24"/>
      <c r="H4067" s="24"/>
      <c r="I4067" s="26" t="s">
        <v>1142</v>
      </c>
      <c r="J4067" s="26" t="s">
        <v>1137</v>
      </c>
      <c r="K4067" s="34" t="s">
        <v>4380</v>
      </c>
    </row>
    <row r="4068" spans="1:11" ht="15.75" thickBot="1" x14ac:dyDescent="0.3">
      <c r="A4068" s="32" t="s">
        <v>851</v>
      </c>
      <c r="B4068" s="24" t="s">
        <v>325</v>
      </c>
      <c r="C4068" s="26" t="s">
        <v>1137</v>
      </c>
      <c r="D4068" s="26">
        <v>8</v>
      </c>
      <c r="E4068" s="17" t="s">
        <v>4424</v>
      </c>
      <c r="F4068" s="24">
        <v>1955</v>
      </c>
      <c r="G4068" s="24"/>
      <c r="H4068" s="24"/>
      <c r="I4068" s="26" t="s">
        <v>1142</v>
      </c>
      <c r="J4068" s="26" t="s">
        <v>1137</v>
      </c>
      <c r="K4068" s="34" t="s">
        <v>4411</v>
      </c>
    </row>
    <row r="4069" spans="1:11" ht="15.75" thickBot="1" x14ac:dyDescent="0.3">
      <c r="A4069" s="32" t="s">
        <v>851</v>
      </c>
      <c r="B4069" s="24" t="s">
        <v>325</v>
      </c>
      <c r="C4069" s="26" t="s">
        <v>1137</v>
      </c>
      <c r="D4069" s="26">
        <v>8</v>
      </c>
      <c r="E4069" s="17" t="s">
        <v>2992</v>
      </c>
      <c r="F4069" s="24">
        <v>2062</v>
      </c>
      <c r="G4069" s="24"/>
      <c r="H4069" s="24"/>
      <c r="I4069" s="26" t="s">
        <v>1142</v>
      </c>
      <c r="J4069" s="26" t="s">
        <v>1137</v>
      </c>
      <c r="K4069" s="34" t="s">
        <v>4414</v>
      </c>
    </row>
    <row r="4070" spans="1:11" ht="15.75" thickBot="1" x14ac:dyDescent="0.3">
      <c r="A4070" s="32" t="s">
        <v>851</v>
      </c>
      <c r="B4070" s="24" t="s">
        <v>325</v>
      </c>
      <c r="C4070" s="26" t="s">
        <v>1137</v>
      </c>
      <c r="D4070" s="26">
        <v>8</v>
      </c>
      <c r="E4070" s="17" t="s">
        <v>2061</v>
      </c>
      <c r="F4070" s="24">
        <v>2047</v>
      </c>
      <c r="G4070" s="24"/>
      <c r="H4070" s="24"/>
      <c r="I4070" s="26" t="s">
        <v>1142</v>
      </c>
      <c r="J4070" s="26" t="s">
        <v>1137</v>
      </c>
      <c r="K4070" s="34" t="s">
        <v>4414</v>
      </c>
    </row>
    <row r="4071" spans="1:11" ht="15.75" thickBot="1" x14ac:dyDescent="0.3">
      <c r="A4071" s="32" t="s">
        <v>851</v>
      </c>
      <c r="B4071" s="24" t="s">
        <v>325</v>
      </c>
      <c r="C4071" s="26" t="s">
        <v>1137</v>
      </c>
      <c r="D4071" s="26">
        <v>9</v>
      </c>
      <c r="E4071" s="17" t="s">
        <v>3620</v>
      </c>
      <c r="F4071" s="24">
        <v>2035</v>
      </c>
      <c r="G4071" s="24"/>
      <c r="H4071" s="24"/>
      <c r="I4071" s="26" t="s">
        <v>1142</v>
      </c>
      <c r="J4071" s="26" t="s">
        <v>1137</v>
      </c>
      <c r="K4071" s="34" t="s">
        <v>4399</v>
      </c>
    </row>
    <row r="4072" spans="1:11" ht="15.75" thickBot="1" x14ac:dyDescent="0.3">
      <c r="A4072" s="32" t="s">
        <v>851</v>
      </c>
      <c r="B4072" s="24" t="s">
        <v>331</v>
      </c>
      <c r="C4072" s="26" t="s">
        <v>852</v>
      </c>
      <c r="D4072" s="26">
        <v>1</v>
      </c>
      <c r="E4072" s="17" t="s">
        <v>4425</v>
      </c>
      <c r="F4072" s="24">
        <v>6263</v>
      </c>
      <c r="G4072" s="24"/>
      <c r="H4072" s="24"/>
      <c r="I4072" s="26" t="s">
        <v>859</v>
      </c>
      <c r="J4072" s="26" t="s">
        <v>1382</v>
      </c>
      <c r="K4072" s="34" t="s">
        <v>1382</v>
      </c>
    </row>
    <row r="4073" spans="1:11" ht="15.75" thickBot="1" x14ac:dyDescent="0.3">
      <c r="A4073" s="32" t="s">
        <v>851</v>
      </c>
      <c r="B4073" s="24" t="s">
        <v>331</v>
      </c>
      <c r="C4073" s="26" t="s">
        <v>852</v>
      </c>
      <c r="D4073" s="26">
        <v>1</v>
      </c>
      <c r="E4073" s="17" t="s">
        <v>4426</v>
      </c>
      <c r="F4073" s="26">
        <v>6872</v>
      </c>
      <c r="G4073" s="26"/>
      <c r="H4073" s="26"/>
      <c r="I4073" s="26" t="s">
        <v>859</v>
      </c>
      <c r="J4073" s="26" t="s">
        <v>1382</v>
      </c>
      <c r="K4073" s="34" t="s">
        <v>1382</v>
      </c>
    </row>
    <row r="4074" spans="1:11" ht="15.75" thickBot="1" x14ac:dyDescent="0.3">
      <c r="A4074" s="32" t="s">
        <v>851</v>
      </c>
      <c r="B4074" s="24" t="s">
        <v>331</v>
      </c>
      <c r="C4074" s="26" t="s">
        <v>852</v>
      </c>
      <c r="D4074" s="26">
        <v>1</v>
      </c>
      <c r="E4074" s="17" t="s">
        <v>4427</v>
      </c>
      <c r="F4074" s="26">
        <v>6619</v>
      </c>
      <c r="G4074" s="26"/>
      <c r="H4074" s="26"/>
      <c r="I4074" s="26" t="s">
        <v>859</v>
      </c>
      <c r="J4074" s="26" t="s">
        <v>1382</v>
      </c>
      <c r="K4074" s="34" t="s">
        <v>1382</v>
      </c>
    </row>
    <row r="4075" spans="1:11" ht="15.75" thickBot="1" x14ac:dyDescent="0.3">
      <c r="A4075" s="32" t="s">
        <v>851</v>
      </c>
      <c r="B4075" s="24" t="s">
        <v>331</v>
      </c>
      <c r="C4075" s="26" t="s">
        <v>852</v>
      </c>
      <c r="D4075" s="26">
        <v>1</v>
      </c>
      <c r="E4075" s="17" t="s">
        <v>4428</v>
      </c>
      <c r="F4075" s="26">
        <v>5266</v>
      </c>
      <c r="G4075" s="26"/>
      <c r="H4075" s="26"/>
      <c r="I4075" s="26" t="s">
        <v>859</v>
      </c>
      <c r="J4075" s="26" t="s">
        <v>1382</v>
      </c>
      <c r="K4075" s="34" t="s">
        <v>1382</v>
      </c>
    </row>
    <row r="4076" spans="1:11" ht="15.75" thickBot="1" x14ac:dyDescent="0.3">
      <c r="A4076" s="32" t="s">
        <v>851</v>
      </c>
      <c r="B4076" s="24" t="s">
        <v>331</v>
      </c>
      <c r="C4076" s="26" t="s">
        <v>1008</v>
      </c>
      <c r="D4076" s="26">
        <v>1</v>
      </c>
      <c r="E4076" s="17" t="s">
        <v>4429</v>
      </c>
      <c r="F4076" s="24">
        <v>6249</v>
      </c>
      <c r="G4076" s="24"/>
      <c r="H4076" s="24"/>
      <c r="I4076" s="26" t="s">
        <v>1008</v>
      </c>
      <c r="J4076" s="26" t="s">
        <v>1008</v>
      </c>
      <c r="K4076" s="34" t="s">
        <v>1008</v>
      </c>
    </row>
    <row r="4077" spans="1:11" ht="15.75" thickBot="1" x14ac:dyDescent="0.3">
      <c r="A4077" s="32" t="s">
        <v>851</v>
      </c>
      <c r="B4077" s="24" t="s">
        <v>331</v>
      </c>
      <c r="C4077" s="26" t="s">
        <v>1008</v>
      </c>
      <c r="D4077" s="26">
        <v>1</v>
      </c>
      <c r="E4077" s="17" t="s">
        <v>4430</v>
      </c>
      <c r="F4077" s="24">
        <v>4439</v>
      </c>
      <c r="G4077" s="24"/>
      <c r="H4077" s="24"/>
      <c r="I4077" s="26" t="s">
        <v>1008</v>
      </c>
      <c r="J4077" s="26" t="s">
        <v>1008</v>
      </c>
      <c r="K4077" s="34" t="s">
        <v>1008</v>
      </c>
    </row>
    <row r="4078" spans="1:11" ht="15.75" thickBot="1" x14ac:dyDescent="0.3">
      <c r="A4078" s="32" t="s">
        <v>851</v>
      </c>
      <c r="B4078" s="24" t="s">
        <v>331</v>
      </c>
      <c r="C4078" s="26" t="s">
        <v>1008</v>
      </c>
      <c r="D4078" s="26">
        <v>1</v>
      </c>
      <c r="E4078" s="17" t="s">
        <v>4431</v>
      </c>
      <c r="F4078" s="24">
        <v>4472</v>
      </c>
      <c r="G4078" s="24"/>
      <c r="H4078" s="24"/>
      <c r="I4078" s="26" t="s">
        <v>1008</v>
      </c>
      <c r="J4078" s="26" t="s">
        <v>1008</v>
      </c>
      <c r="K4078" s="34" t="s">
        <v>1008</v>
      </c>
    </row>
    <row r="4079" spans="1:11" ht="15.75" thickBot="1" x14ac:dyDescent="0.3">
      <c r="A4079" s="32" t="s">
        <v>851</v>
      </c>
      <c r="B4079" s="24" t="s">
        <v>331</v>
      </c>
      <c r="C4079" s="26" t="s">
        <v>1008</v>
      </c>
      <c r="D4079" s="26">
        <v>1</v>
      </c>
      <c r="E4079" s="17" t="s">
        <v>4432</v>
      </c>
      <c r="F4079" s="24">
        <v>4847</v>
      </c>
      <c r="G4079" s="24"/>
      <c r="H4079" s="24"/>
      <c r="I4079" s="26" t="s">
        <v>1008</v>
      </c>
      <c r="J4079" s="26" t="s">
        <v>1008</v>
      </c>
      <c r="K4079" s="34" t="s">
        <v>1008</v>
      </c>
    </row>
    <row r="4080" spans="1:11" ht="15.75" thickBot="1" x14ac:dyDescent="0.3">
      <c r="A4080" s="32" t="s">
        <v>851</v>
      </c>
      <c r="B4080" s="24" t="s">
        <v>331</v>
      </c>
      <c r="C4080" s="26" t="s">
        <v>1008</v>
      </c>
      <c r="D4080" s="26">
        <v>1</v>
      </c>
      <c r="E4080" s="17" t="s">
        <v>4433</v>
      </c>
      <c r="F4080" s="26">
        <v>6605</v>
      </c>
      <c r="G4080" s="26"/>
      <c r="H4080" s="26"/>
      <c r="I4080" s="26" t="s">
        <v>1008</v>
      </c>
      <c r="J4080" s="26" t="s">
        <v>1008</v>
      </c>
      <c r="K4080" s="34" t="s">
        <v>1008</v>
      </c>
    </row>
    <row r="4081" spans="1:11" ht="15.75" thickBot="1" x14ac:dyDescent="0.3">
      <c r="A4081" s="32" t="s">
        <v>851</v>
      </c>
      <c r="B4081" s="24" t="s">
        <v>331</v>
      </c>
      <c r="C4081" s="26" t="s">
        <v>1008</v>
      </c>
      <c r="D4081" s="26">
        <v>1</v>
      </c>
      <c r="E4081" s="17" t="s">
        <v>4434</v>
      </c>
      <c r="F4081" s="26">
        <v>6605</v>
      </c>
      <c r="G4081" s="26"/>
      <c r="H4081" s="26"/>
      <c r="I4081" s="26" t="s">
        <v>1008</v>
      </c>
      <c r="J4081" s="26" t="s">
        <v>1008</v>
      </c>
      <c r="K4081" s="34" t="s">
        <v>1008</v>
      </c>
    </row>
    <row r="4082" spans="1:11" ht="15.75" thickBot="1" x14ac:dyDescent="0.3">
      <c r="A4082" s="32" t="s">
        <v>851</v>
      </c>
      <c r="B4082" s="24" t="s">
        <v>331</v>
      </c>
      <c r="C4082" s="26" t="s">
        <v>1008</v>
      </c>
      <c r="D4082" s="26">
        <v>1</v>
      </c>
      <c r="E4082" s="17" t="s">
        <v>4435</v>
      </c>
      <c r="F4082" s="26">
        <v>5238</v>
      </c>
      <c r="G4082" s="26"/>
      <c r="H4082" s="26"/>
      <c r="I4082" s="26" t="s">
        <v>1008</v>
      </c>
      <c r="J4082" s="26" t="s">
        <v>1008</v>
      </c>
      <c r="K4082" s="34" t="s">
        <v>1008</v>
      </c>
    </row>
    <row r="4083" spans="1:11" ht="15.75" thickBot="1" x14ac:dyDescent="0.3">
      <c r="A4083" s="32" t="s">
        <v>851</v>
      </c>
      <c r="B4083" s="24" t="s">
        <v>331</v>
      </c>
      <c r="C4083" s="26" t="s">
        <v>1008</v>
      </c>
      <c r="D4083" s="26">
        <v>2</v>
      </c>
      <c r="E4083" s="17" t="s">
        <v>4436</v>
      </c>
      <c r="F4083" s="26">
        <v>5437</v>
      </c>
      <c r="G4083" s="26"/>
      <c r="H4083" s="26"/>
      <c r="I4083" s="26" t="s">
        <v>1008</v>
      </c>
      <c r="J4083" s="26" t="s">
        <v>1008</v>
      </c>
      <c r="K4083" s="34" t="s">
        <v>1008</v>
      </c>
    </row>
    <row r="4084" spans="1:11" ht="15.75" thickBot="1" x14ac:dyDescent="0.3">
      <c r="A4084" s="32" t="s">
        <v>851</v>
      </c>
      <c r="B4084" s="24" t="s">
        <v>331</v>
      </c>
      <c r="C4084" s="26" t="s">
        <v>1008</v>
      </c>
      <c r="D4084" s="26">
        <v>2</v>
      </c>
      <c r="E4084" s="17" t="s">
        <v>4437</v>
      </c>
      <c r="F4084" s="26">
        <v>5357</v>
      </c>
      <c r="G4084" s="26"/>
      <c r="H4084" s="26"/>
      <c r="I4084" s="26" t="s">
        <v>1008</v>
      </c>
      <c r="J4084" s="26" t="s">
        <v>1008</v>
      </c>
      <c r="K4084" s="34" t="s">
        <v>1008</v>
      </c>
    </row>
    <row r="4085" spans="1:11" ht="15.75" thickBot="1" x14ac:dyDescent="0.3">
      <c r="A4085" s="32" t="s">
        <v>851</v>
      </c>
      <c r="B4085" s="24" t="s">
        <v>331</v>
      </c>
      <c r="C4085" s="26" t="s">
        <v>1008</v>
      </c>
      <c r="D4085" s="26">
        <v>2</v>
      </c>
      <c r="E4085" s="17" t="s">
        <v>4438</v>
      </c>
      <c r="F4085" s="24">
        <v>6249</v>
      </c>
      <c r="G4085" s="24"/>
      <c r="H4085" s="24"/>
      <c r="I4085" s="26" t="s">
        <v>1008</v>
      </c>
      <c r="J4085" s="26" t="s">
        <v>1008</v>
      </c>
      <c r="K4085" s="34" t="s">
        <v>1008</v>
      </c>
    </row>
    <row r="4086" spans="1:11" ht="15.75" thickBot="1" x14ac:dyDescent="0.3">
      <c r="A4086" s="32" t="s">
        <v>851</v>
      </c>
      <c r="B4086" s="24" t="s">
        <v>331</v>
      </c>
      <c r="C4086" s="26" t="s">
        <v>1008</v>
      </c>
      <c r="D4086" s="26">
        <v>2</v>
      </c>
      <c r="E4086" s="17" t="s">
        <v>4439</v>
      </c>
      <c r="F4086" s="26">
        <v>4475</v>
      </c>
      <c r="G4086" s="26"/>
      <c r="H4086" s="26"/>
      <c r="I4086" s="26" t="s">
        <v>1008</v>
      </c>
      <c r="J4086" s="26" t="s">
        <v>1008</v>
      </c>
      <c r="K4086" s="34" t="s">
        <v>1008</v>
      </c>
    </row>
    <row r="4087" spans="1:11" ht="15.75" thickBot="1" x14ac:dyDescent="0.3">
      <c r="A4087" s="32" t="s">
        <v>851</v>
      </c>
      <c r="B4087" s="24" t="s">
        <v>331</v>
      </c>
      <c r="C4087" s="26" t="s">
        <v>1008</v>
      </c>
      <c r="D4087" s="26">
        <v>2</v>
      </c>
      <c r="E4087" s="17" t="s">
        <v>4440</v>
      </c>
      <c r="F4087" s="26">
        <v>6420</v>
      </c>
      <c r="G4087" s="26"/>
      <c r="H4087" s="26"/>
      <c r="I4087" s="26" t="s">
        <v>1008</v>
      </c>
      <c r="J4087" s="26" t="s">
        <v>1008</v>
      </c>
      <c r="K4087" s="34" t="s">
        <v>1215</v>
      </c>
    </row>
    <row r="4088" spans="1:11" ht="15.75" thickBot="1" x14ac:dyDescent="0.3">
      <c r="A4088" s="32" t="s">
        <v>851</v>
      </c>
      <c r="B4088" s="24" t="s">
        <v>331</v>
      </c>
      <c r="C4088" s="26" t="s">
        <v>1008</v>
      </c>
      <c r="D4088" s="26">
        <v>3</v>
      </c>
      <c r="E4088" s="17" t="s">
        <v>4441</v>
      </c>
      <c r="F4088" s="26">
        <v>1145</v>
      </c>
      <c r="G4088" s="26"/>
      <c r="H4088" s="26"/>
      <c r="I4088" s="26" t="s">
        <v>1008</v>
      </c>
      <c r="J4088" s="26" t="s">
        <v>1008</v>
      </c>
      <c r="K4088" s="34" t="s">
        <v>1008</v>
      </c>
    </row>
    <row r="4089" spans="1:11" ht="15.75" thickBot="1" x14ac:dyDescent="0.3">
      <c r="A4089" s="32" t="s">
        <v>851</v>
      </c>
      <c r="B4089" s="24" t="s">
        <v>331</v>
      </c>
      <c r="C4089" s="26" t="s">
        <v>1008</v>
      </c>
      <c r="D4089" s="26">
        <v>4</v>
      </c>
      <c r="E4089" s="17" t="s">
        <v>4442</v>
      </c>
      <c r="F4089" s="24">
        <v>5282</v>
      </c>
      <c r="G4089" s="24"/>
      <c r="H4089" s="24"/>
      <c r="I4089" s="26" t="s">
        <v>1008</v>
      </c>
      <c r="J4089" s="26" t="s">
        <v>1008</v>
      </c>
      <c r="K4089" s="34" t="s">
        <v>1010</v>
      </c>
    </row>
    <row r="4090" spans="1:11" ht="15.75" thickBot="1" x14ac:dyDescent="0.3">
      <c r="A4090" s="32" t="s">
        <v>851</v>
      </c>
      <c r="B4090" s="24" t="s">
        <v>331</v>
      </c>
      <c r="C4090" s="26" t="s">
        <v>1008</v>
      </c>
      <c r="D4090" s="26">
        <v>4</v>
      </c>
      <c r="E4090" s="17" t="s">
        <v>4443</v>
      </c>
      <c r="F4090" s="24">
        <v>6249</v>
      </c>
      <c r="G4090" s="24"/>
      <c r="H4090" s="24"/>
      <c r="I4090" s="26" t="s">
        <v>1008</v>
      </c>
      <c r="J4090" s="26" t="s">
        <v>1008</v>
      </c>
      <c r="K4090" s="34" t="s">
        <v>1010</v>
      </c>
    </row>
    <row r="4091" spans="1:11" ht="15.75" thickBot="1" x14ac:dyDescent="0.3">
      <c r="A4091" s="32" t="s">
        <v>851</v>
      </c>
      <c r="B4091" s="24" t="s">
        <v>331</v>
      </c>
      <c r="C4091" s="26" t="s">
        <v>1008</v>
      </c>
      <c r="D4091" s="26">
        <v>4</v>
      </c>
      <c r="E4091" s="17" t="s">
        <v>4444</v>
      </c>
      <c r="F4091" s="26">
        <v>6367</v>
      </c>
      <c r="G4091" s="26"/>
      <c r="H4091" s="26"/>
      <c r="I4091" s="26" t="s">
        <v>1008</v>
      </c>
      <c r="J4091" s="26" t="s">
        <v>1008</v>
      </c>
      <c r="K4091" s="34" t="s">
        <v>854</v>
      </c>
    </row>
    <row r="4092" spans="1:11" ht="15.75" thickBot="1" x14ac:dyDescent="0.3">
      <c r="A4092" s="32" t="s">
        <v>851</v>
      </c>
      <c r="B4092" s="24" t="s">
        <v>331</v>
      </c>
      <c r="C4092" s="26" t="s">
        <v>1008</v>
      </c>
      <c r="D4092" s="26">
        <v>5</v>
      </c>
      <c r="E4092" s="17" t="s">
        <v>4445</v>
      </c>
      <c r="F4092" s="24">
        <v>6249</v>
      </c>
      <c r="G4092" s="24"/>
      <c r="H4092" s="24"/>
      <c r="I4092" s="26" t="s">
        <v>1008</v>
      </c>
      <c r="J4092" s="26" t="s">
        <v>1008</v>
      </c>
      <c r="K4092" s="34" t="s">
        <v>854</v>
      </c>
    </row>
    <row r="4093" spans="1:11" ht="15.75" thickBot="1" x14ac:dyDescent="0.3">
      <c r="A4093" s="32" t="s">
        <v>851</v>
      </c>
      <c r="B4093" s="24" t="s">
        <v>331</v>
      </c>
      <c r="C4093" s="26" t="s">
        <v>1008</v>
      </c>
      <c r="D4093" s="26">
        <v>6</v>
      </c>
      <c r="E4093" s="17" t="s">
        <v>4446</v>
      </c>
      <c r="F4093" s="24">
        <v>4816</v>
      </c>
      <c r="G4093" s="24"/>
      <c r="H4093" s="24"/>
      <c r="I4093" s="26" t="s">
        <v>1008</v>
      </c>
      <c r="J4093" s="26" t="s">
        <v>1225</v>
      </c>
      <c r="K4093" s="34" t="s">
        <v>1225</v>
      </c>
    </row>
    <row r="4094" spans="1:11" ht="15.75" thickBot="1" x14ac:dyDescent="0.3">
      <c r="A4094" s="32" t="s">
        <v>851</v>
      </c>
      <c r="B4094" s="24" t="s">
        <v>331</v>
      </c>
      <c r="C4094" s="26" t="s">
        <v>1008</v>
      </c>
      <c r="D4094" s="26">
        <v>6</v>
      </c>
      <c r="E4094" s="17" t="s">
        <v>4447</v>
      </c>
      <c r="F4094" s="24">
        <v>4440</v>
      </c>
      <c r="G4094" s="24"/>
      <c r="H4094" s="24"/>
      <c r="I4094" s="26" t="s">
        <v>1008</v>
      </c>
      <c r="J4094" s="26" t="s">
        <v>1225</v>
      </c>
      <c r="K4094" s="34" t="s">
        <v>1225</v>
      </c>
    </row>
    <row r="4095" spans="1:11" ht="15.75" thickBot="1" x14ac:dyDescent="0.3">
      <c r="A4095" s="32" t="s">
        <v>851</v>
      </c>
      <c r="B4095" s="24" t="s">
        <v>331</v>
      </c>
      <c r="C4095" s="26" t="s">
        <v>1008</v>
      </c>
      <c r="D4095" s="26">
        <v>7</v>
      </c>
      <c r="E4095" s="17" t="s">
        <v>4448</v>
      </c>
      <c r="F4095" s="24">
        <v>6249</v>
      </c>
      <c r="G4095" s="24"/>
      <c r="H4095" s="24"/>
      <c r="I4095" s="26" t="s">
        <v>1008</v>
      </c>
      <c r="J4095" s="26" t="s">
        <v>1220</v>
      </c>
      <c r="K4095" s="34" t="s">
        <v>1221</v>
      </c>
    </row>
    <row r="4096" spans="1:11" ht="15.75" thickBot="1" x14ac:dyDescent="0.3">
      <c r="A4096" s="32" t="s">
        <v>851</v>
      </c>
      <c r="B4096" s="24" t="s">
        <v>331</v>
      </c>
      <c r="C4096" s="26" t="s">
        <v>1008</v>
      </c>
      <c r="D4096" s="26">
        <v>7</v>
      </c>
      <c r="E4096" s="17" t="s">
        <v>4449</v>
      </c>
      <c r="F4096" s="26">
        <v>6681</v>
      </c>
      <c r="G4096" s="26"/>
      <c r="H4096" s="26"/>
      <c r="I4096" s="26" t="s">
        <v>1008</v>
      </c>
      <c r="J4096" s="26" t="s">
        <v>1220</v>
      </c>
      <c r="K4096" s="34" t="s">
        <v>1220</v>
      </c>
    </row>
    <row r="4097" spans="1:11" ht="15.75" thickBot="1" x14ac:dyDescent="0.3">
      <c r="A4097" s="32" t="s">
        <v>851</v>
      </c>
      <c r="B4097" s="24" t="s">
        <v>331</v>
      </c>
      <c r="C4097" s="26" t="s">
        <v>1008</v>
      </c>
      <c r="D4097" s="26">
        <v>7</v>
      </c>
      <c r="E4097" s="17" t="s">
        <v>4450</v>
      </c>
      <c r="F4097" s="24">
        <v>4845</v>
      </c>
      <c r="G4097" s="24"/>
      <c r="H4097" s="24"/>
      <c r="I4097" s="26" t="s">
        <v>1008</v>
      </c>
      <c r="J4097" s="26" t="s">
        <v>1220</v>
      </c>
      <c r="K4097" s="34" t="s">
        <v>1221</v>
      </c>
    </row>
    <row r="4098" spans="1:11" ht="15.75" thickBot="1" x14ac:dyDescent="0.3">
      <c r="A4098" s="32" t="s">
        <v>851</v>
      </c>
      <c r="B4098" s="24" t="s">
        <v>331</v>
      </c>
      <c r="C4098" s="26" t="s">
        <v>1008</v>
      </c>
      <c r="D4098" s="26">
        <v>8</v>
      </c>
      <c r="E4098" s="17" t="s">
        <v>4451</v>
      </c>
      <c r="F4098" s="26">
        <v>5274</v>
      </c>
      <c r="G4098" s="26"/>
      <c r="H4098" s="26"/>
      <c r="I4098" s="26" t="s">
        <v>1008</v>
      </c>
      <c r="J4098" s="26" t="s">
        <v>1601</v>
      </c>
      <c r="K4098" s="34" t="s">
        <v>1601</v>
      </c>
    </row>
    <row r="4099" spans="1:11" ht="15.75" thickBot="1" x14ac:dyDescent="0.3">
      <c r="A4099" s="32" t="s">
        <v>851</v>
      </c>
      <c r="B4099" s="24" t="s">
        <v>331</v>
      </c>
      <c r="C4099" s="26" t="s">
        <v>1008</v>
      </c>
      <c r="D4099" s="26">
        <v>8</v>
      </c>
      <c r="E4099" s="17" t="s">
        <v>4452</v>
      </c>
      <c r="F4099" s="24">
        <v>6249</v>
      </c>
      <c r="G4099" s="24"/>
      <c r="H4099" s="24"/>
      <c r="I4099" s="26" t="s">
        <v>1008</v>
      </c>
      <c r="J4099" s="26" t="s">
        <v>1601</v>
      </c>
      <c r="K4099" s="34" t="s">
        <v>1601</v>
      </c>
    </row>
    <row r="4100" spans="1:11" ht="15.75" thickBot="1" x14ac:dyDescent="0.3">
      <c r="A4100" s="32" t="s">
        <v>851</v>
      </c>
      <c r="B4100" s="24" t="s">
        <v>331</v>
      </c>
      <c r="C4100" s="26" t="s">
        <v>1008</v>
      </c>
      <c r="D4100" s="26">
        <v>9</v>
      </c>
      <c r="E4100" s="17" t="s">
        <v>4453</v>
      </c>
      <c r="F4100" s="24">
        <v>6249</v>
      </c>
      <c r="G4100" s="24"/>
      <c r="H4100" s="24"/>
      <c r="I4100" s="26" t="s">
        <v>1008</v>
      </c>
      <c r="J4100" s="26" t="s">
        <v>1223</v>
      </c>
      <c r="K4100" s="34" t="s">
        <v>1223</v>
      </c>
    </row>
    <row r="4101" spans="1:11" ht="15.75" thickBot="1" x14ac:dyDescent="0.3">
      <c r="A4101" s="32" t="s">
        <v>851</v>
      </c>
      <c r="B4101" s="24" t="s">
        <v>331</v>
      </c>
      <c r="C4101" s="26" t="s">
        <v>1008</v>
      </c>
      <c r="D4101" s="26">
        <v>10</v>
      </c>
      <c r="E4101" s="17" t="s">
        <v>4454</v>
      </c>
      <c r="F4101" s="24">
        <v>6249</v>
      </c>
      <c r="G4101" s="24"/>
      <c r="H4101" s="24"/>
      <c r="I4101" s="26" t="s">
        <v>1008</v>
      </c>
      <c r="J4101" s="26" t="s">
        <v>1225</v>
      </c>
      <c r="K4101" s="34" t="s">
        <v>1225</v>
      </c>
    </row>
    <row r="4102" spans="1:11" ht="15.75" thickBot="1" x14ac:dyDescent="0.3">
      <c r="A4102" s="32" t="s">
        <v>851</v>
      </c>
      <c r="B4102" s="24" t="s">
        <v>331</v>
      </c>
      <c r="C4102" s="26" t="s">
        <v>1008</v>
      </c>
      <c r="D4102" s="26">
        <v>10</v>
      </c>
      <c r="E4102" s="17" t="s">
        <v>4455</v>
      </c>
      <c r="F4102" s="26">
        <v>1082</v>
      </c>
      <c r="G4102" s="26"/>
      <c r="H4102" s="26"/>
      <c r="I4102" s="26" t="s">
        <v>1008</v>
      </c>
      <c r="J4102" s="26" t="s">
        <v>1225</v>
      </c>
      <c r="K4102" s="34" t="s">
        <v>1225</v>
      </c>
    </row>
    <row r="4103" spans="1:11" ht="15.75" thickBot="1" x14ac:dyDescent="0.3">
      <c r="A4103" s="32" t="s">
        <v>851</v>
      </c>
      <c r="B4103" s="24" t="s">
        <v>331</v>
      </c>
      <c r="C4103" s="26" t="s">
        <v>1008</v>
      </c>
      <c r="D4103" s="26">
        <v>10</v>
      </c>
      <c r="E4103" s="17" t="s">
        <v>4456</v>
      </c>
      <c r="F4103" s="26">
        <v>4026</v>
      </c>
      <c r="G4103" s="26"/>
      <c r="H4103" s="26"/>
      <c r="I4103" s="26" t="s">
        <v>1008</v>
      </c>
      <c r="J4103" s="26" t="s">
        <v>1225</v>
      </c>
      <c r="K4103" s="34" t="s">
        <v>1225</v>
      </c>
    </row>
    <row r="4104" spans="1:11" ht="15.75" thickBot="1" x14ac:dyDescent="0.3">
      <c r="A4104" s="32" t="s">
        <v>851</v>
      </c>
      <c r="B4104" s="24" t="s">
        <v>331</v>
      </c>
      <c r="C4104" s="26" t="s">
        <v>1226</v>
      </c>
      <c r="D4104" s="26">
        <v>1</v>
      </c>
      <c r="E4104" s="17" t="s">
        <v>4457</v>
      </c>
      <c r="F4104" s="24">
        <v>6727</v>
      </c>
      <c r="G4104" s="24"/>
      <c r="H4104" s="24"/>
      <c r="I4104" s="26" t="s">
        <v>1002</v>
      </c>
      <c r="J4104" s="26" t="s">
        <v>1226</v>
      </c>
      <c r="K4104" s="34" t="s">
        <v>1687</v>
      </c>
    </row>
    <row r="4105" spans="1:11" ht="15.75" thickBot="1" x14ac:dyDescent="0.3">
      <c r="A4105" s="32" t="s">
        <v>851</v>
      </c>
      <c r="B4105" s="24" t="s">
        <v>331</v>
      </c>
      <c r="C4105" s="26" t="s">
        <v>1226</v>
      </c>
      <c r="D4105" s="26">
        <v>1</v>
      </c>
      <c r="E4105" s="17" t="s">
        <v>4458</v>
      </c>
      <c r="F4105" s="24">
        <v>6258</v>
      </c>
      <c r="G4105" s="24"/>
      <c r="H4105" s="24"/>
      <c r="I4105" s="26" t="s">
        <v>1002</v>
      </c>
      <c r="J4105" s="26" t="s">
        <v>1226</v>
      </c>
      <c r="K4105" s="34" t="s">
        <v>1226</v>
      </c>
    </row>
    <row r="4106" spans="1:11" ht="15.75" thickBot="1" x14ac:dyDescent="0.3">
      <c r="A4106" s="32" t="s">
        <v>851</v>
      </c>
      <c r="B4106" s="24" t="s">
        <v>331</v>
      </c>
      <c r="C4106" s="26" t="s">
        <v>1226</v>
      </c>
      <c r="D4106" s="26">
        <v>1</v>
      </c>
      <c r="E4106" s="17" t="s">
        <v>4459</v>
      </c>
      <c r="F4106" s="24">
        <v>4876</v>
      </c>
      <c r="G4106" s="24"/>
      <c r="H4106" s="24"/>
      <c r="I4106" s="26" t="s">
        <v>1002</v>
      </c>
      <c r="J4106" s="26" t="s">
        <v>1226</v>
      </c>
      <c r="K4106" s="34" t="s">
        <v>1226</v>
      </c>
    </row>
    <row r="4107" spans="1:11" ht="15.75" thickBot="1" x14ac:dyDescent="0.3">
      <c r="A4107" s="32" t="s">
        <v>851</v>
      </c>
      <c r="B4107" s="24" t="s">
        <v>331</v>
      </c>
      <c r="C4107" s="26" t="s">
        <v>1226</v>
      </c>
      <c r="D4107" s="26">
        <v>1</v>
      </c>
      <c r="E4107" s="17" t="s">
        <v>4460</v>
      </c>
      <c r="F4107" s="26">
        <v>6614</v>
      </c>
      <c r="G4107" s="26"/>
      <c r="H4107" s="26"/>
      <c r="I4107" s="26" t="s">
        <v>1002</v>
      </c>
      <c r="J4107" s="26" t="s">
        <v>1226</v>
      </c>
      <c r="K4107" s="34" t="s">
        <v>1226</v>
      </c>
    </row>
    <row r="4108" spans="1:11" ht="15.75" thickBot="1" x14ac:dyDescent="0.3">
      <c r="A4108" s="32" t="s">
        <v>851</v>
      </c>
      <c r="B4108" s="24" t="s">
        <v>331</v>
      </c>
      <c r="C4108" s="26" t="s">
        <v>1226</v>
      </c>
      <c r="D4108" s="26">
        <v>1</v>
      </c>
      <c r="E4108" s="17" t="s">
        <v>4461</v>
      </c>
      <c r="F4108" s="26">
        <v>5084</v>
      </c>
      <c r="G4108" s="26"/>
      <c r="H4108" s="26"/>
      <c r="I4108" s="26" t="s">
        <v>1002</v>
      </c>
      <c r="J4108" s="26" t="s">
        <v>1226</v>
      </c>
      <c r="K4108" s="34" t="s">
        <v>1226</v>
      </c>
    </row>
    <row r="4109" spans="1:11" ht="15.75" thickBot="1" x14ac:dyDescent="0.3">
      <c r="A4109" s="32" t="s">
        <v>851</v>
      </c>
      <c r="B4109" s="24" t="s">
        <v>331</v>
      </c>
      <c r="C4109" s="26" t="s">
        <v>1226</v>
      </c>
      <c r="D4109" s="26">
        <v>2</v>
      </c>
      <c r="E4109" s="17" t="s">
        <v>4462</v>
      </c>
      <c r="F4109" s="24">
        <v>5676</v>
      </c>
      <c r="G4109" s="24"/>
      <c r="H4109" s="24"/>
      <c r="I4109" s="26" t="s">
        <v>1002</v>
      </c>
      <c r="J4109" s="26" t="s">
        <v>1706</v>
      </c>
      <c r="K4109" s="34" t="s">
        <v>1708</v>
      </c>
    </row>
    <row r="4110" spans="1:11" ht="15.75" thickBot="1" x14ac:dyDescent="0.3">
      <c r="A4110" s="32" t="s">
        <v>851</v>
      </c>
      <c r="B4110" s="24" t="s">
        <v>331</v>
      </c>
      <c r="C4110" s="26" t="s">
        <v>1226</v>
      </c>
      <c r="D4110" s="26">
        <v>2</v>
      </c>
      <c r="E4110" s="17" t="s">
        <v>4463</v>
      </c>
      <c r="F4110" s="26">
        <v>6686</v>
      </c>
      <c r="G4110" s="26"/>
      <c r="H4110" s="26"/>
      <c r="I4110" s="26" t="s">
        <v>1002</v>
      </c>
      <c r="J4110" s="26" t="s">
        <v>1226</v>
      </c>
      <c r="K4110" s="34" t="s">
        <v>1226</v>
      </c>
    </row>
    <row r="4111" spans="1:11" ht="15.75" thickBot="1" x14ac:dyDescent="0.3">
      <c r="A4111" s="32" t="s">
        <v>851</v>
      </c>
      <c r="B4111" s="24" t="s">
        <v>331</v>
      </c>
      <c r="C4111" s="26" t="s">
        <v>1226</v>
      </c>
      <c r="D4111" s="26">
        <v>3</v>
      </c>
      <c r="E4111" s="17" t="s">
        <v>4464</v>
      </c>
      <c r="F4111" s="24">
        <v>6728</v>
      </c>
      <c r="G4111" s="24"/>
      <c r="H4111" s="24"/>
      <c r="I4111" s="26" t="s">
        <v>1002</v>
      </c>
      <c r="J4111" s="26" t="s">
        <v>1720</v>
      </c>
      <c r="K4111" s="34" t="s">
        <v>1720</v>
      </c>
    </row>
    <row r="4112" spans="1:11" ht="15.75" thickBot="1" x14ac:dyDescent="0.3">
      <c r="A4112" s="32" t="s">
        <v>851</v>
      </c>
      <c r="B4112" s="24" t="s">
        <v>331</v>
      </c>
      <c r="C4112" s="26" t="s">
        <v>1226</v>
      </c>
      <c r="D4112" s="26">
        <v>3</v>
      </c>
      <c r="E4112" s="17" t="s">
        <v>4465</v>
      </c>
      <c r="F4112" s="24">
        <v>6258</v>
      </c>
      <c r="G4112" s="24"/>
      <c r="H4112" s="24"/>
      <c r="I4112" s="26" t="s">
        <v>1002</v>
      </c>
      <c r="J4112" s="26" t="s">
        <v>1720</v>
      </c>
      <c r="K4112" s="34" t="s">
        <v>1720</v>
      </c>
    </row>
    <row r="4113" spans="1:11" ht="15.75" thickBot="1" x14ac:dyDescent="0.3">
      <c r="A4113" s="32" t="s">
        <v>851</v>
      </c>
      <c r="B4113" s="24" t="s">
        <v>331</v>
      </c>
      <c r="C4113" s="26" t="s">
        <v>1226</v>
      </c>
      <c r="D4113" s="26">
        <v>4</v>
      </c>
      <c r="E4113" s="17" t="s">
        <v>4466</v>
      </c>
      <c r="F4113" s="24">
        <v>6729</v>
      </c>
      <c r="G4113" s="24"/>
      <c r="H4113" s="24"/>
      <c r="I4113" s="26" t="s">
        <v>1002</v>
      </c>
      <c r="J4113" s="26" t="s">
        <v>1706</v>
      </c>
      <c r="K4113" s="34" t="s">
        <v>1708</v>
      </c>
    </row>
    <row r="4114" spans="1:11" ht="15.75" thickBot="1" x14ac:dyDescent="0.3">
      <c r="A4114" s="32" t="s">
        <v>851</v>
      </c>
      <c r="B4114" s="24" t="s">
        <v>331</v>
      </c>
      <c r="C4114" s="26" t="s">
        <v>1142</v>
      </c>
      <c r="D4114" s="26">
        <v>1</v>
      </c>
      <c r="E4114" s="17" t="s">
        <v>4467</v>
      </c>
      <c r="F4114" s="24">
        <v>4535</v>
      </c>
      <c r="G4114" s="24"/>
      <c r="H4114" s="24"/>
      <c r="I4114" s="26" t="s">
        <v>1142</v>
      </c>
      <c r="J4114" s="26" t="s">
        <v>1142</v>
      </c>
      <c r="K4114" s="34" t="s">
        <v>1317</v>
      </c>
    </row>
    <row r="4115" spans="1:11" ht="15.75" thickBot="1" x14ac:dyDescent="0.3">
      <c r="A4115" s="32" t="s">
        <v>851</v>
      </c>
      <c r="B4115" s="24" t="s">
        <v>331</v>
      </c>
      <c r="C4115" s="26" t="s">
        <v>1142</v>
      </c>
      <c r="D4115" s="26">
        <v>1</v>
      </c>
      <c r="E4115" s="17" t="s">
        <v>4468</v>
      </c>
      <c r="F4115" s="24">
        <v>6252</v>
      </c>
      <c r="G4115" s="24"/>
      <c r="H4115" s="24"/>
      <c r="I4115" s="26" t="s">
        <v>1142</v>
      </c>
      <c r="J4115" s="26" t="s">
        <v>1142</v>
      </c>
      <c r="K4115" s="34" t="s">
        <v>1229</v>
      </c>
    </row>
    <row r="4116" spans="1:11" ht="15.75" thickBot="1" x14ac:dyDescent="0.3">
      <c r="A4116" s="32" t="s">
        <v>851</v>
      </c>
      <c r="B4116" s="24" t="s">
        <v>331</v>
      </c>
      <c r="C4116" s="26" t="s">
        <v>1142</v>
      </c>
      <c r="D4116" s="26">
        <v>1</v>
      </c>
      <c r="E4116" s="17" t="s">
        <v>4469</v>
      </c>
      <c r="F4116" s="26">
        <v>6683</v>
      </c>
      <c r="G4116" s="26"/>
      <c r="H4116" s="26"/>
      <c r="I4116" s="26" t="s">
        <v>1142</v>
      </c>
      <c r="J4116" s="26" t="s">
        <v>1142</v>
      </c>
      <c r="K4116" s="34" t="s">
        <v>1229</v>
      </c>
    </row>
    <row r="4117" spans="1:11" ht="15.75" thickBot="1" x14ac:dyDescent="0.3">
      <c r="A4117" s="32" t="s">
        <v>851</v>
      </c>
      <c r="B4117" s="24" t="s">
        <v>331</v>
      </c>
      <c r="C4117" s="26" t="s">
        <v>1142</v>
      </c>
      <c r="D4117" s="26">
        <v>1</v>
      </c>
      <c r="E4117" s="17" t="s">
        <v>4470</v>
      </c>
      <c r="F4117" s="24">
        <v>4858</v>
      </c>
      <c r="G4117" s="24"/>
      <c r="H4117" s="24"/>
      <c r="I4117" s="26" t="s">
        <v>1142</v>
      </c>
      <c r="J4117" s="26" t="s">
        <v>1142</v>
      </c>
      <c r="K4117" s="34" t="s">
        <v>1229</v>
      </c>
    </row>
    <row r="4118" spans="1:11" ht="15.75" thickBot="1" x14ac:dyDescent="0.3">
      <c r="A4118" s="32" t="s">
        <v>851</v>
      </c>
      <c r="B4118" s="24" t="s">
        <v>331</v>
      </c>
      <c r="C4118" s="26" t="s">
        <v>1142</v>
      </c>
      <c r="D4118" s="26">
        <v>1</v>
      </c>
      <c r="E4118" s="17" t="s">
        <v>4471</v>
      </c>
      <c r="F4118" s="24">
        <v>4856</v>
      </c>
      <c r="G4118" s="24"/>
      <c r="H4118" s="24"/>
      <c r="I4118" s="26" t="s">
        <v>1142</v>
      </c>
      <c r="J4118" s="26" t="s">
        <v>1142</v>
      </c>
      <c r="K4118" s="34" t="s">
        <v>1229</v>
      </c>
    </row>
    <row r="4119" spans="1:11" ht="15.75" thickBot="1" x14ac:dyDescent="0.3">
      <c r="A4119" s="32" t="s">
        <v>851</v>
      </c>
      <c r="B4119" s="24" t="s">
        <v>331</v>
      </c>
      <c r="C4119" s="26" t="s">
        <v>1142</v>
      </c>
      <c r="D4119" s="26">
        <v>1</v>
      </c>
      <c r="E4119" s="17" t="s">
        <v>4472</v>
      </c>
      <c r="F4119" s="26">
        <v>6608</v>
      </c>
      <c r="G4119" s="26"/>
      <c r="H4119" s="26"/>
      <c r="I4119" s="26" t="s">
        <v>1142</v>
      </c>
      <c r="J4119" s="26" t="s">
        <v>1142</v>
      </c>
      <c r="K4119" s="34" t="s">
        <v>1231</v>
      </c>
    </row>
    <row r="4120" spans="1:11" ht="15.75" thickBot="1" x14ac:dyDescent="0.3">
      <c r="A4120" s="32" t="s">
        <v>851</v>
      </c>
      <c r="B4120" s="24" t="s">
        <v>331</v>
      </c>
      <c r="C4120" s="26" t="s">
        <v>1142</v>
      </c>
      <c r="D4120" s="26">
        <v>1</v>
      </c>
      <c r="E4120" s="17" t="s">
        <v>4473</v>
      </c>
      <c r="F4120" s="26">
        <v>5248</v>
      </c>
      <c r="G4120" s="26"/>
      <c r="H4120" s="26"/>
      <c r="I4120" s="26" t="s">
        <v>1142</v>
      </c>
      <c r="J4120" s="26" t="s">
        <v>1142</v>
      </c>
      <c r="K4120" s="34" t="s">
        <v>1229</v>
      </c>
    </row>
    <row r="4121" spans="1:11" ht="15.75" thickBot="1" x14ac:dyDescent="0.3">
      <c r="A4121" s="32" t="s">
        <v>851</v>
      </c>
      <c r="B4121" s="24" t="s">
        <v>331</v>
      </c>
      <c r="C4121" s="26" t="s">
        <v>1142</v>
      </c>
      <c r="D4121" s="26">
        <v>2</v>
      </c>
      <c r="E4121" s="17" t="s">
        <v>4474</v>
      </c>
      <c r="F4121" s="24">
        <v>6252</v>
      </c>
      <c r="G4121" s="24"/>
      <c r="H4121" s="24"/>
      <c r="I4121" s="26" t="s">
        <v>1142</v>
      </c>
      <c r="J4121" s="26" t="s">
        <v>1142</v>
      </c>
      <c r="K4121" s="34" t="s">
        <v>1235</v>
      </c>
    </row>
    <row r="4122" spans="1:11" ht="15.75" thickBot="1" x14ac:dyDescent="0.3">
      <c r="A4122" s="32" t="s">
        <v>851</v>
      </c>
      <c r="B4122" s="24" t="s">
        <v>331</v>
      </c>
      <c r="C4122" s="26" t="s">
        <v>1142</v>
      </c>
      <c r="D4122" s="26">
        <v>2</v>
      </c>
      <c r="E4122" s="17" t="s">
        <v>4475</v>
      </c>
      <c r="F4122" s="24">
        <v>4051</v>
      </c>
      <c r="G4122" s="24"/>
      <c r="H4122" s="24"/>
      <c r="I4122" s="26" t="s">
        <v>1142</v>
      </c>
      <c r="J4122" s="26" t="s">
        <v>1142</v>
      </c>
      <c r="K4122" s="34" t="s">
        <v>1231</v>
      </c>
    </row>
    <row r="4123" spans="1:11" ht="15.75" thickBot="1" x14ac:dyDescent="0.3">
      <c r="A4123" s="32" t="s">
        <v>851</v>
      </c>
      <c r="B4123" s="24" t="s">
        <v>331</v>
      </c>
      <c r="C4123" s="26" t="s">
        <v>1142</v>
      </c>
      <c r="D4123" s="26">
        <v>2</v>
      </c>
      <c r="E4123" s="17" t="s">
        <v>4476</v>
      </c>
      <c r="F4123" s="26">
        <v>5512</v>
      </c>
      <c r="G4123" s="26"/>
      <c r="H4123" s="26"/>
      <c r="I4123" s="26" t="s">
        <v>1142</v>
      </c>
      <c r="J4123" s="26" t="s">
        <v>1142</v>
      </c>
      <c r="K4123" s="34" t="s">
        <v>1229</v>
      </c>
    </row>
    <row r="4124" spans="1:11" ht="15.75" thickBot="1" x14ac:dyDescent="0.3">
      <c r="A4124" s="32" t="s">
        <v>851</v>
      </c>
      <c r="B4124" s="24" t="s">
        <v>331</v>
      </c>
      <c r="C4124" s="26" t="s">
        <v>1142</v>
      </c>
      <c r="D4124" s="26">
        <v>2</v>
      </c>
      <c r="E4124" s="17" t="s">
        <v>4477</v>
      </c>
      <c r="F4124" s="24">
        <v>4066</v>
      </c>
      <c r="G4124" s="24"/>
      <c r="H4124" s="24"/>
      <c r="I4124" s="26" t="s">
        <v>1142</v>
      </c>
      <c r="J4124" s="26" t="s">
        <v>1142</v>
      </c>
      <c r="K4124" s="34" t="s">
        <v>1235</v>
      </c>
    </row>
    <row r="4125" spans="1:11" ht="15.75" thickBot="1" x14ac:dyDescent="0.3">
      <c r="A4125" s="32" t="s">
        <v>851</v>
      </c>
      <c r="B4125" s="24" t="s">
        <v>331</v>
      </c>
      <c r="C4125" s="26" t="s">
        <v>1142</v>
      </c>
      <c r="D4125" s="26">
        <v>3</v>
      </c>
      <c r="E4125" s="17" t="s">
        <v>4478</v>
      </c>
      <c r="F4125" s="26">
        <v>4813</v>
      </c>
      <c r="G4125" s="26"/>
      <c r="H4125" s="26"/>
      <c r="I4125" s="26" t="s">
        <v>1142</v>
      </c>
      <c r="J4125" s="26" t="s">
        <v>1237</v>
      </c>
      <c r="K4125" s="34" t="s">
        <v>4479</v>
      </c>
    </row>
    <row r="4126" spans="1:11" ht="15.75" thickBot="1" x14ac:dyDescent="0.3">
      <c r="A4126" s="32" t="s">
        <v>851</v>
      </c>
      <c r="B4126" s="24" t="s">
        <v>331</v>
      </c>
      <c r="C4126" s="26" t="s">
        <v>1142</v>
      </c>
      <c r="D4126" s="26">
        <v>3</v>
      </c>
      <c r="E4126" s="17" t="s">
        <v>4480</v>
      </c>
      <c r="F4126" s="24">
        <v>6252</v>
      </c>
      <c r="G4126" s="24"/>
      <c r="H4126" s="24"/>
      <c r="I4126" s="26" t="s">
        <v>1142</v>
      </c>
      <c r="J4126" s="26" t="s">
        <v>1237</v>
      </c>
      <c r="K4126" s="34" t="s">
        <v>1238</v>
      </c>
    </row>
    <row r="4127" spans="1:11" ht="15.75" thickBot="1" x14ac:dyDescent="0.3">
      <c r="A4127" s="32" t="s">
        <v>851</v>
      </c>
      <c r="B4127" s="24" t="s">
        <v>331</v>
      </c>
      <c r="C4127" s="26" t="s">
        <v>1142</v>
      </c>
      <c r="D4127" s="26">
        <v>4</v>
      </c>
      <c r="E4127" s="17" t="s">
        <v>4481</v>
      </c>
      <c r="F4127" s="24">
        <v>4536</v>
      </c>
      <c r="G4127" s="24"/>
      <c r="H4127" s="24"/>
      <c r="I4127" s="26" t="s">
        <v>1142</v>
      </c>
      <c r="J4127" s="26" t="s">
        <v>1240</v>
      </c>
      <c r="K4127" s="34" t="s">
        <v>1010</v>
      </c>
    </row>
    <row r="4128" spans="1:11" ht="15.75" thickBot="1" x14ac:dyDescent="0.3">
      <c r="A4128" s="32" t="s">
        <v>851</v>
      </c>
      <c r="B4128" s="24" t="s">
        <v>331</v>
      </c>
      <c r="C4128" s="26" t="s">
        <v>1142</v>
      </c>
      <c r="D4128" s="26">
        <v>4</v>
      </c>
      <c r="E4128" s="17" t="s">
        <v>4482</v>
      </c>
      <c r="F4128" s="26">
        <v>6707</v>
      </c>
      <c r="G4128" s="26"/>
      <c r="H4128" s="26"/>
      <c r="I4128" s="26" t="s">
        <v>1142</v>
      </c>
      <c r="J4128" s="26" t="s">
        <v>1844</v>
      </c>
      <c r="K4128" s="34" t="s">
        <v>1845</v>
      </c>
    </row>
    <row r="4129" spans="1:11" ht="15.75" thickBot="1" x14ac:dyDescent="0.3">
      <c r="A4129" s="32" t="s">
        <v>851</v>
      </c>
      <c r="B4129" s="24" t="s">
        <v>331</v>
      </c>
      <c r="C4129" s="26" t="s">
        <v>1142</v>
      </c>
      <c r="D4129" s="26">
        <v>4</v>
      </c>
      <c r="E4129" s="17" t="s">
        <v>4483</v>
      </c>
      <c r="F4129" s="26">
        <v>4055</v>
      </c>
      <c r="G4129" s="26"/>
      <c r="H4129" s="26"/>
      <c r="I4129" s="26" t="s">
        <v>1142</v>
      </c>
      <c r="J4129" s="26" t="s">
        <v>1142</v>
      </c>
      <c r="K4129" s="34" t="s">
        <v>1229</v>
      </c>
    </row>
    <row r="4130" spans="1:11" ht="15.75" thickBot="1" x14ac:dyDescent="0.3">
      <c r="A4130" s="32" t="s">
        <v>851</v>
      </c>
      <c r="B4130" s="24" t="s">
        <v>331</v>
      </c>
      <c r="C4130" s="26" t="s">
        <v>1142</v>
      </c>
      <c r="D4130" s="26">
        <v>5</v>
      </c>
      <c r="E4130" s="17" t="s">
        <v>4484</v>
      </c>
      <c r="F4130" s="26">
        <v>4184</v>
      </c>
      <c r="G4130" s="26"/>
      <c r="H4130" s="26"/>
      <c r="I4130" s="26" t="s">
        <v>1142</v>
      </c>
      <c r="J4130" s="26" t="s">
        <v>1142</v>
      </c>
      <c r="K4130" s="34" t="s">
        <v>1235</v>
      </c>
    </row>
    <row r="4131" spans="1:11" ht="15.75" thickBot="1" x14ac:dyDescent="0.3">
      <c r="A4131" s="32" t="s">
        <v>851</v>
      </c>
      <c r="B4131" s="24" t="s">
        <v>331</v>
      </c>
      <c r="C4131" s="26" t="s">
        <v>1142</v>
      </c>
      <c r="D4131" s="26">
        <v>5</v>
      </c>
      <c r="E4131" s="17" t="s">
        <v>4485</v>
      </c>
      <c r="F4131" s="26">
        <v>4857</v>
      </c>
      <c r="G4131" s="26"/>
      <c r="H4131" s="26"/>
      <c r="I4131" s="26" t="s">
        <v>1142</v>
      </c>
      <c r="J4131" s="26" t="s">
        <v>1142</v>
      </c>
      <c r="K4131" s="34" t="s">
        <v>1235</v>
      </c>
    </row>
    <row r="4132" spans="1:11" ht="15.75" thickBot="1" x14ac:dyDescent="0.3">
      <c r="A4132" s="32" t="s">
        <v>851</v>
      </c>
      <c r="B4132" s="24" t="s">
        <v>331</v>
      </c>
      <c r="C4132" s="26" t="s">
        <v>1142</v>
      </c>
      <c r="D4132" s="26">
        <v>5</v>
      </c>
      <c r="E4132" s="17" t="s">
        <v>4486</v>
      </c>
      <c r="F4132" s="26">
        <v>5438</v>
      </c>
      <c r="G4132" s="26"/>
      <c r="H4132" s="26"/>
      <c r="I4132" s="26" t="s">
        <v>1142</v>
      </c>
      <c r="J4132" s="26" t="s">
        <v>1874</v>
      </c>
      <c r="K4132" s="34" t="s">
        <v>1883</v>
      </c>
    </row>
    <row r="4133" spans="1:11" ht="15.75" thickBot="1" x14ac:dyDescent="0.3">
      <c r="A4133" s="32" t="s">
        <v>851</v>
      </c>
      <c r="B4133" s="24" t="s">
        <v>331</v>
      </c>
      <c r="C4133" s="26" t="s">
        <v>1142</v>
      </c>
      <c r="D4133" s="26">
        <v>5</v>
      </c>
      <c r="E4133" s="17" t="s">
        <v>4487</v>
      </c>
      <c r="F4133" s="24">
        <v>6252</v>
      </c>
      <c r="G4133" s="24"/>
      <c r="H4133" s="24"/>
      <c r="I4133" s="26" t="s">
        <v>1142</v>
      </c>
      <c r="J4133" s="26" t="s">
        <v>1874</v>
      </c>
      <c r="K4133" s="34" t="s">
        <v>1874</v>
      </c>
    </row>
    <row r="4134" spans="1:11" ht="15.75" thickBot="1" x14ac:dyDescent="0.3">
      <c r="A4134" s="32" t="s">
        <v>851</v>
      </c>
      <c r="B4134" s="24" t="s">
        <v>331</v>
      </c>
      <c r="C4134" s="26" t="s">
        <v>1142</v>
      </c>
      <c r="D4134" s="26">
        <v>5</v>
      </c>
      <c r="E4134" s="17" t="s">
        <v>4488</v>
      </c>
      <c r="F4134" s="26">
        <v>6710</v>
      </c>
      <c r="G4134" s="26"/>
      <c r="H4134" s="26"/>
      <c r="I4134" s="26" t="s">
        <v>1142</v>
      </c>
      <c r="J4134" s="26" t="s">
        <v>1844</v>
      </c>
      <c r="K4134" s="34" t="s">
        <v>1879</v>
      </c>
    </row>
    <row r="4135" spans="1:11" ht="15.75" thickBot="1" x14ac:dyDescent="0.3">
      <c r="A4135" s="32" t="s">
        <v>851</v>
      </c>
      <c r="B4135" s="24" t="s">
        <v>331</v>
      </c>
      <c r="C4135" s="26" t="s">
        <v>1142</v>
      </c>
      <c r="D4135" s="26">
        <v>5</v>
      </c>
      <c r="E4135" s="17" t="s">
        <v>4489</v>
      </c>
      <c r="F4135" s="26">
        <v>6706</v>
      </c>
      <c r="G4135" s="26"/>
      <c r="H4135" s="26"/>
      <c r="I4135" s="26" t="s">
        <v>1142</v>
      </c>
      <c r="J4135" s="26" t="s">
        <v>1874</v>
      </c>
      <c r="K4135" s="34" t="s">
        <v>1874</v>
      </c>
    </row>
    <row r="4136" spans="1:11" ht="15.75" thickBot="1" x14ac:dyDescent="0.3">
      <c r="A4136" s="32" t="s">
        <v>851</v>
      </c>
      <c r="B4136" s="24" t="s">
        <v>331</v>
      </c>
      <c r="C4136" s="26" t="s">
        <v>1142</v>
      </c>
      <c r="D4136" s="26">
        <v>5</v>
      </c>
      <c r="E4136" s="17" t="s">
        <v>4490</v>
      </c>
      <c r="F4136" s="26">
        <v>4054</v>
      </c>
      <c r="G4136" s="26"/>
      <c r="H4136" s="26"/>
      <c r="I4136" s="26" t="s">
        <v>1142</v>
      </c>
      <c r="J4136" s="26" t="s">
        <v>1142</v>
      </c>
      <c r="K4136" s="34" t="s">
        <v>1235</v>
      </c>
    </row>
    <row r="4137" spans="1:11" ht="15.75" thickBot="1" x14ac:dyDescent="0.3">
      <c r="A4137" s="32" t="s">
        <v>851</v>
      </c>
      <c r="B4137" s="24" t="s">
        <v>331</v>
      </c>
      <c r="C4137" s="26" t="s">
        <v>1142</v>
      </c>
      <c r="D4137" s="26">
        <v>6</v>
      </c>
      <c r="E4137" s="17" t="s">
        <v>4491</v>
      </c>
      <c r="F4137" s="24">
        <v>6252</v>
      </c>
      <c r="G4137" s="24"/>
      <c r="H4137" s="24"/>
      <c r="I4137" s="26" t="s">
        <v>1142</v>
      </c>
      <c r="J4137" s="26" t="s">
        <v>1242</v>
      </c>
      <c r="K4137" s="34" t="s">
        <v>1243</v>
      </c>
    </row>
    <row r="4138" spans="1:11" ht="15.75" thickBot="1" x14ac:dyDescent="0.3">
      <c r="A4138" s="32" t="s">
        <v>851</v>
      </c>
      <c r="B4138" s="24" t="s">
        <v>331</v>
      </c>
      <c r="C4138" s="26" t="s">
        <v>1142</v>
      </c>
      <c r="D4138" s="26">
        <v>6</v>
      </c>
      <c r="E4138" s="17" t="s">
        <v>4492</v>
      </c>
      <c r="F4138" s="26">
        <v>6709</v>
      </c>
      <c r="G4138" s="26"/>
      <c r="H4138" s="26"/>
      <c r="I4138" s="26" t="s">
        <v>1142</v>
      </c>
      <c r="J4138" s="26" t="s">
        <v>1242</v>
      </c>
      <c r="K4138" s="34" t="s">
        <v>1243</v>
      </c>
    </row>
    <row r="4139" spans="1:11" ht="15.75" thickBot="1" x14ac:dyDescent="0.3">
      <c r="A4139" s="32" t="s">
        <v>851</v>
      </c>
      <c r="B4139" s="24" t="s">
        <v>331</v>
      </c>
      <c r="C4139" s="26" t="s">
        <v>1142</v>
      </c>
      <c r="D4139" s="26">
        <v>7</v>
      </c>
      <c r="E4139" s="17" t="s">
        <v>4493</v>
      </c>
      <c r="F4139" s="26">
        <v>6708</v>
      </c>
      <c r="G4139" s="26"/>
      <c r="H4139" s="26"/>
      <c r="I4139" s="26" t="s">
        <v>1142</v>
      </c>
      <c r="J4139" s="26" t="s">
        <v>1142</v>
      </c>
      <c r="K4139" s="34" t="s">
        <v>2637</v>
      </c>
    </row>
    <row r="4140" spans="1:11" ht="15.75" thickBot="1" x14ac:dyDescent="0.3">
      <c r="A4140" s="32" t="s">
        <v>851</v>
      </c>
      <c r="B4140" s="24" t="s">
        <v>331</v>
      </c>
      <c r="C4140" s="26" t="s">
        <v>1142</v>
      </c>
      <c r="D4140" s="26">
        <v>8</v>
      </c>
      <c r="E4140" s="17" t="s">
        <v>4494</v>
      </c>
      <c r="F4140" s="26">
        <v>6274</v>
      </c>
      <c r="G4140" s="26"/>
      <c r="H4140" s="26"/>
      <c r="I4140" s="26" t="s">
        <v>1142</v>
      </c>
      <c r="J4140" s="26" t="s">
        <v>1874</v>
      </c>
      <c r="K4140" s="34" t="s">
        <v>1874</v>
      </c>
    </row>
    <row r="4141" spans="1:11" ht="15.75" thickBot="1" x14ac:dyDescent="0.3">
      <c r="A4141" s="32" t="s">
        <v>851</v>
      </c>
      <c r="B4141" s="24" t="s">
        <v>331</v>
      </c>
      <c r="C4141" s="26" t="s">
        <v>857</v>
      </c>
      <c r="D4141" s="26">
        <v>1</v>
      </c>
      <c r="E4141" s="17" t="s">
        <v>4495</v>
      </c>
      <c r="F4141" s="24">
        <v>6260</v>
      </c>
      <c r="G4141" s="24"/>
      <c r="H4141" s="24"/>
      <c r="I4141" s="26" t="s">
        <v>859</v>
      </c>
      <c r="J4141" s="26" t="s">
        <v>860</v>
      </c>
      <c r="K4141" s="34" t="s">
        <v>860</v>
      </c>
    </row>
    <row r="4142" spans="1:11" ht="15.75" thickBot="1" x14ac:dyDescent="0.3">
      <c r="A4142" s="32" t="s">
        <v>851</v>
      </c>
      <c r="B4142" s="24" t="s">
        <v>331</v>
      </c>
      <c r="C4142" s="26" t="s">
        <v>857</v>
      </c>
      <c r="D4142" s="26">
        <v>1</v>
      </c>
      <c r="E4142" s="17" t="s">
        <v>4496</v>
      </c>
      <c r="F4142" s="26">
        <v>6616</v>
      </c>
      <c r="G4142" s="26"/>
      <c r="H4142" s="26"/>
      <c r="I4142" s="26" t="s">
        <v>859</v>
      </c>
      <c r="J4142" s="26" t="s">
        <v>864</v>
      </c>
      <c r="K4142" s="34" t="s">
        <v>2064</v>
      </c>
    </row>
    <row r="4143" spans="1:11" ht="15.75" thickBot="1" x14ac:dyDescent="0.3">
      <c r="A4143" s="32" t="s">
        <v>851</v>
      </c>
      <c r="B4143" s="24" t="s">
        <v>331</v>
      </c>
      <c r="C4143" s="26" t="s">
        <v>857</v>
      </c>
      <c r="D4143" s="26">
        <v>1</v>
      </c>
      <c r="E4143" s="17" t="s">
        <v>4497</v>
      </c>
      <c r="F4143" s="26">
        <v>4768</v>
      </c>
      <c r="G4143" s="26"/>
      <c r="H4143" s="26"/>
      <c r="I4143" s="26" t="s">
        <v>859</v>
      </c>
      <c r="J4143" s="26" t="s">
        <v>928</v>
      </c>
      <c r="K4143" s="34" t="s">
        <v>2417</v>
      </c>
    </row>
    <row r="4144" spans="1:11" ht="15.75" thickBot="1" x14ac:dyDescent="0.3">
      <c r="A4144" s="32" t="s">
        <v>851</v>
      </c>
      <c r="B4144" s="24" t="s">
        <v>331</v>
      </c>
      <c r="C4144" s="26" t="s">
        <v>857</v>
      </c>
      <c r="D4144" s="26">
        <v>3</v>
      </c>
      <c r="E4144" s="17" t="s">
        <v>4498</v>
      </c>
      <c r="F4144" s="24">
        <v>6628</v>
      </c>
      <c r="G4144" s="24"/>
      <c r="H4144" s="24"/>
      <c r="I4144" s="26" t="s">
        <v>859</v>
      </c>
      <c r="J4144" s="26" t="s">
        <v>860</v>
      </c>
      <c r="K4144" s="34" t="s">
        <v>860</v>
      </c>
    </row>
    <row r="4145" spans="1:11" ht="15.75" thickBot="1" x14ac:dyDescent="0.3">
      <c r="A4145" s="32" t="s">
        <v>851</v>
      </c>
      <c r="B4145" s="24" t="s">
        <v>331</v>
      </c>
      <c r="C4145" s="26" t="s">
        <v>857</v>
      </c>
      <c r="D4145" s="26">
        <v>5</v>
      </c>
      <c r="E4145" s="17" t="s">
        <v>4499</v>
      </c>
      <c r="F4145" s="24">
        <v>6629</v>
      </c>
      <c r="G4145" s="24"/>
      <c r="H4145" s="24"/>
      <c r="I4145" s="26" t="s">
        <v>859</v>
      </c>
      <c r="J4145" s="26" t="s">
        <v>864</v>
      </c>
      <c r="K4145" s="34" t="s">
        <v>2027</v>
      </c>
    </row>
    <row r="4146" spans="1:11" ht="15.75" thickBot="1" x14ac:dyDescent="0.3">
      <c r="A4146" s="32" t="s">
        <v>851</v>
      </c>
      <c r="B4146" s="24" t="s">
        <v>331</v>
      </c>
      <c r="C4146" s="26" t="s">
        <v>857</v>
      </c>
      <c r="D4146" s="26">
        <v>5</v>
      </c>
      <c r="E4146" s="17" t="s">
        <v>4500</v>
      </c>
      <c r="F4146" s="24">
        <v>6260</v>
      </c>
      <c r="G4146" s="24"/>
      <c r="H4146" s="24"/>
      <c r="I4146" s="26" t="s">
        <v>859</v>
      </c>
      <c r="J4146" s="26" t="s">
        <v>864</v>
      </c>
      <c r="K4146" s="34" t="s">
        <v>2027</v>
      </c>
    </row>
    <row r="4147" spans="1:11" ht="15.75" thickBot="1" x14ac:dyDescent="0.3">
      <c r="A4147" s="32" t="s">
        <v>851</v>
      </c>
      <c r="B4147" s="24" t="s">
        <v>331</v>
      </c>
      <c r="C4147" s="26" t="s">
        <v>857</v>
      </c>
      <c r="D4147" s="26">
        <v>5</v>
      </c>
      <c r="E4147" s="17" t="s">
        <v>4501</v>
      </c>
      <c r="F4147" s="26">
        <v>3933</v>
      </c>
      <c r="G4147" s="26"/>
      <c r="H4147" s="26"/>
      <c r="I4147" s="26" t="s">
        <v>859</v>
      </c>
      <c r="J4147" s="26" t="s">
        <v>864</v>
      </c>
      <c r="K4147" s="34" t="s">
        <v>2027</v>
      </c>
    </row>
    <row r="4148" spans="1:11" ht="15.75" thickBot="1" x14ac:dyDescent="0.3">
      <c r="A4148" s="32" t="s">
        <v>851</v>
      </c>
      <c r="B4148" s="24" t="s">
        <v>331</v>
      </c>
      <c r="C4148" s="26" t="s">
        <v>857</v>
      </c>
      <c r="D4148" s="26">
        <v>7</v>
      </c>
      <c r="E4148" s="17" t="s">
        <v>4502</v>
      </c>
      <c r="F4148" s="24">
        <v>4887</v>
      </c>
      <c r="G4148" s="24"/>
      <c r="H4148" s="24"/>
      <c r="I4148" s="26" t="s">
        <v>859</v>
      </c>
      <c r="J4148" s="26" t="s">
        <v>864</v>
      </c>
      <c r="K4148" s="34" t="s">
        <v>2064</v>
      </c>
    </row>
    <row r="4149" spans="1:11" ht="15.75" thickBot="1" x14ac:dyDescent="0.3">
      <c r="A4149" s="32" t="s">
        <v>851</v>
      </c>
      <c r="B4149" s="24" t="s">
        <v>331</v>
      </c>
      <c r="C4149" s="26" t="s">
        <v>857</v>
      </c>
      <c r="D4149" s="26">
        <v>9</v>
      </c>
      <c r="E4149" s="17" t="s">
        <v>4503</v>
      </c>
      <c r="F4149" s="24">
        <v>6260</v>
      </c>
      <c r="G4149" s="24"/>
      <c r="H4149" s="24"/>
      <c r="I4149" s="26" t="s">
        <v>859</v>
      </c>
      <c r="J4149" s="26" t="s">
        <v>867</v>
      </c>
      <c r="K4149" s="34" t="s">
        <v>868</v>
      </c>
    </row>
    <row r="4150" spans="1:11" ht="15.75" thickBot="1" x14ac:dyDescent="0.3">
      <c r="A4150" s="32" t="s">
        <v>851</v>
      </c>
      <c r="B4150" s="24" t="s">
        <v>331</v>
      </c>
      <c r="C4150" s="26" t="s">
        <v>857</v>
      </c>
      <c r="D4150" s="26">
        <v>11</v>
      </c>
      <c r="E4150" s="17" t="s">
        <v>4504</v>
      </c>
      <c r="F4150" s="24">
        <v>4885</v>
      </c>
      <c r="G4150" s="24"/>
      <c r="H4150" s="24"/>
      <c r="I4150" s="26" t="s">
        <v>859</v>
      </c>
      <c r="J4150" s="26" t="s">
        <v>867</v>
      </c>
      <c r="K4150" s="34" t="s">
        <v>899</v>
      </c>
    </row>
    <row r="4151" spans="1:11" ht="15.75" thickBot="1" x14ac:dyDescent="0.3">
      <c r="A4151" s="32" t="s">
        <v>851</v>
      </c>
      <c r="B4151" s="24" t="s">
        <v>331</v>
      </c>
      <c r="C4151" s="26" t="s">
        <v>857</v>
      </c>
      <c r="D4151" s="26">
        <v>11</v>
      </c>
      <c r="E4151" s="17" t="s">
        <v>4505</v>
      </c>
      <c r="F4151" s="26">
        <v>6237</v>
      </c>
      <c r="G4151" s="26"/>
      <c r="H4151" s="26"/>
      <c r="I4151" s="26" t="s">
        <v>859</v>
      </c>
      <c r="J4151" s="26" t="s">
        <v>867</v>
      </c>
      <c r="K4151" s="34" t="s">
        <v>868</v>
      </c>
    </row>
    <row r="4152" spans="1:11" ht="15.75" thickBot="1" x14ac:dyDescent="0.3">
      <c r="A4152" s="32" t="s">
        <v>851</v>
      </c>
      <c r="B4152" s="24" t="s">
        <v>331</v>
      </c>
      <c r="C4152" s="26" t="s">
        <v>1215</v>
      </c>
      <c r="D4152" s="26">
        <v>1</v>
      </c>
      <c r="E4152" s="17" t="s">
        <v>4506</v>
      </c>
      <c r="F4152" s="26">
        <v>5509</v>
      </c>
      <c r="G4152" s="26"/>
      <c r="H4152" s="26"/>
      <c r="I4152" s="26" t="s">
        <v>854</v>
      </c>
      <c r="J4152" s="26" t="s">
        <v>1215</v>
      </c>
      <c r="K4152" s="34" t="s">
        <v>2193</v>
      </c>
    </row>
    <row r="4153" spans="1:11" ht="15.75" thickBot="1" x14ac:dyDescent="0.3">
      <c r="A4153" s="32" t="s">
        <v>851</v>
      </c>
      <c r="B4153" s="24" t="s">
        <v>331</v>
      </c>
      <c r="C4153" s="26" t="s">
        <v>1215</v>
      </c>
      <c r="D4153" s="26">
        <v>1</v>
      </c>
      <c r="E4153" s="17" t="s">
        <v>4507</v>
      </c>
      <c r="F4153" s="24">
        <v>4352</v>
      </c>
      <c r="G4153" s="24"/>
      <c r="H4153" s="24"/>
      <c r="I4153" s="26" t="s">
        <v>854</v>
      </c>
      <c r="J4153" s="26" t="s">
        <v>1215</v>
      </c>
      <c r="K4153" s="34" t="s">
        <v>1215</v>
      </c>
    </row>
    <row r="4154" spans="1:11" ht="15.75" thickBot="1" x14ac:dyDescent="0.3">
      <c r="A4154" s="32" t="s">
        <v>851</v>
      </c>
      <c r="B4154" s="24" t="s">
        <v>331</v>
      </c>
      <c r="C4154" s="26" t="s">
        <v>1215</v>
      </c>
      <c r="D4154" s="26">
        <v>1</v>
      </c>
      <c r="E4154" s="17" t="s">
        <v>4508</v>
      </c>
      <c r="F4154" s="24">
        <v>6246</v>
      </c>
      <c r="G4154" s="24"/>
      <c r="H4154" s="24"/>
      <c r="I4154" s="26" t="s">
        <v>854</v>
      </c>
      <c r="J4154" s="26" t="s">
        <v>1215</v>
      </c>
      <c r="K4154" s="34" t="s">
        <v>2186</v>
      </c>
    </row>
    <row r="4155" spans="1:11" ht="15.75" thickBot="1" x14ac:dyDescent="0.3">
      <c r="A4155" s="32" t="s">
        <v>851</v>
      </c>
      <c r="B4155" s="24" t="s">
        <v>331</v>
      </c>
      <c r="C4155" s="26" t="s">
        <v>1215</v>
      </c>
      <c r="D4155" s="26">
        <v>1</v>
      </c>
      <c r="E4155" s="17" t="s">
        <v>4509</v>
      </c>
      <c r="F4155" s="26">
        <v>3984</v>
      </c>
      <c r="G4155" s="26"/>
      <c r="H4155" s="26"/>
      <c r="I4155" s="26" t="s">
        <v>854</v>
      </c>
      <c r="J4155" s="26" t="s">
        <v>1215</v>
      </c>
      <c r="K4155" s="34" t="s">
        <v>1215</v>
      </c>
    </row>
    <row r="4156" spans="1:11" ht="15.75" thickBot="1" x14ac:dyDescent="0.3">
      <c r="A4156" s="32" t="s">
        <v>851</v>
      </c>
      <c r="B4156" s="24" t="s">
        <v>331</v>
      </c>
      <c r="C4156" s="26" t="s">
        <v>1215</v>
      </c>
      <c r="D4156" s="26">
        <v>1</v>
      </c>
      <c r="E4156" s="17" t="s">
        <v>4510</v>
      </c>
      <c r="F4156" s="26">
        <v>6602</v>
      </c>
      <c r="G4156" s="26"/>
      <c r="H4156" s="26"/>
      <c r="I4156" s="26" t="s">
        <v>854</v>
      </c>
      <c r="J4156" s="26" t="s">
        <v>1215</v>
      </c>
      <c r="K4156" s="34" t="s">
        <v>1215</v>
      </c>
    </row>
    <row r="4157" spans="1:11" ht="15.75" thickBot="1" x14ac:dyDescent="0.3">
      <c r="A4157" s="32" t="s">
        <v>851</v>
      </c>
      <c r="B4157" s="24" t="s">
        <v>331</v>
      </c>
      <c r="C4157" s="26" t="s">
        <v>1215</v>
      </c>
      <c r="D4157" s="26">
        <v>1</v>
      </c>
      <c r="E4157" s="17" t="s">
        <v>4511</v>
      </c>
      <c r="F4157" s="26">
        <v>5235</v>
      </c>
      <c r="G4157" s="26"/>
      <c r="H4157" s="26"/>
      <c r="I4157" s="26" t="s">
        <v>854</v>
      </c>
      <c r="J4157" s="26" t="s">
        <v>1215</v>
      </c>
      <c r="K4157" s="34" t="s">
        <v>1215</v>
      </c>
    </row>
    <row r="4158" spans="1:11" ht="15.75" thickBot="1" x14ac:dyDescent="0.3">
      <c r="A4158" s="32" t="s">
        <v>851</v>
      </c>
      <c r="B4158" s="24" t="s">
        <v>331</v>
      </c>
      <c r="C4158" s="26" t="s">
        <v>1215</v>
      </c>
      <c r="D4158" s="26">
        <v>2</v>
      </c>
      <c r="E4158" s="17" t="s">
        <v>4512</v>
      </c>
      <c r="F4158" s="24">
        <v>5280</v>
      </c>
      <c r="G4158" s="24"/>
      <c r="H4158" s="24"/>
      <c r="I4158" s="26" t="s">
        <v>854</v>
      </c>
      <c r="J4158" s="26" t="s">
        <v>1215</v>
      </c>
      <c r="K4158" s="34" t="s">
        <v>1251</v>
      </c>
    </row>
    <row r="4159" spans="1:11" ht="15.75" thickBot="1" x14ac:dyDescent="0.3">
      <c r="A4159" s="32" t="s">
        <v>851</v>
      </c>
      <c r="B4159" s="24" t="s">
        <v>331</v>
      </c>
      <c r="C4159" s="26" t="s">
        <v>1215</v>
      </c>
      <c r="D4159" s="26">
        <v>2</v>
      </c>
      <c r="E4159" s="17" t="s">
        <v>4513</v>
      </c>
      <c r="F4159" s="24">
        <v>6246</v>
      </c>
      <c r="G4159" s="24"/>
      <c r="H4159" s="24"/>
      <c r="I4159" s="26" t="s">
        <v>854</v>
      </c>
      <c r="J4159" s="26" t="s">
        <v>1215</v>
      </c>
      <c r="K4159" s="34" t="s">
        <v>2211</v>
      </c>
    </row>
    <row r="4160" spans="1:11" ht="15.75" thickBot="1" x14ac:dyDescent="0.3">
      <c r="A4160" s="32" t="s">
        <v>851</v>
      </c>
      <c r="B4160" s="24" t="s">
        <v>331</v>
      </c>
      <c r="C4160" s="26" t="s">
        <v>1215</v>
      </c>
      <c r="D4160" s="26">
        <v>2</v>
      </c>
      <c r="E4160" s="17" t="s">
        <v>4514</v>
      </c>
      <c r="F4160" s="24">
        <v>6246</v>
      </c>
      <c r="G4160" s="24"/>
      <c r="H4160" s="24"/>
      <c r="I4160" s="26" t="s">
        <v>854</v>
      </c>
      <c r="J4160" s="26" t="s">
        <v>1215</v>
      </c>
      <c r="K4160" s="34" t="s">
        <v>1247</v>
      </c>
    </row>
    <row r="4161" spans="1:11" ht="15.75" thickBot="1" x14ac:dyDescent="0.3">
      <c r="A4161" s="32" t="s">
        <v>851</v>
      </c>
      <c r="B4161" s="24" t="s">
        <v>331</v>
      </c>
      <c r="C4161" s="26" t="s">
        <v>1215</v>
      </c>
      <c r="D4161" s="26">
        <v>3</v>
      </c>
      <c r="E4161" s="17" t="s">
        <v>4515</v>
      </c>
      <c r="F4161" s="26">
        <v>6414</v>
      </c>
      <c r="G4161" s="26"/>
      <c r="H4161" s="26"/>
      <c r="I4161" s="26" t="s">
        <v>854</v>
      </c>
      <c r="J4161" s="26" t="s">
        <v>2204</v>
      </c>
      <c r="K4161" s="34" t="s">
        <v>2205</v>
      </c>
    </row>
    <row r="4162" spans="1:11" ht="15.75" thickBot="1" x14ac:dyDescent="0.3">
      <c r="A4162" s="32" t="s">
        <v>851</v>
      </c>
      <c r="B4162" s="24" t="s">
        <v>331</v>
      </c>
      <c r="C4162" s="26" t="s">
        <v>1215</v>
      </c>
      <c r="D4162" s="26">
        <v>3</v>
      </c>
      <c r="E4162" s="17" t="s">
        <v>4516</v>
      </c>
      <c r="F4162" s="24">
        <v>6246</v>
      </c>
      <c r="G4162" s="24"/>
      <c r="H4162" s="24"/>
      <c r="I4162" s="26" t="s">
        <v>854</v>
      </c>
      <c r="J4162" s="26" t="s">
        <v>2204</v>
      </c>
      <c r="K4162" s="34" t="s">
        <v>2204</v>
      </c>
    </row>
    <row r="4163" spans="1:11" ht="15.75" thickBot="1" x14ac:dyDescent="0.3">
      <c r="A4163" s="32" t="s">
        <v>851</v>
      </c>
      <c r="B4163" s="24" t="s">
        <v>331</v>
      </c>
      <c r="C4163" s="26" t="s">
        <v>1215</v>
      </c>
      <c r="D4163" s="26">
        <v>3</v>
      </c>
      <c r="E4163" s="17" t="s">
        <v>4517</v>
      </c>
      <c r="F4163" s="24">
        <v>6246</v>
      </c>
      <c r="G4163" s="24"/>
      <c r="H4163" s="24"/>
      <c r="I4163" s="26" t="s">
        <v>854</v>
      </c>
      <c r="J4163" s="26" t="s">
        <v>2204</v>
      </c>
      <c r="K4163" s="34" t="s">
        <v>2232</v>
      </c>
    </row>
    <row r="4164" spans="1:11" ht="15.75" thickBot="1" x14ac:dyDescent="0.3">
      <c r="A4164" s="32" t="s">
        <v>851</v>
      </c>
      <c r="B4164" s="24" t="s">
        <v>331</v>
      </c>
      <c r="C4164" s="26" t="s">
        <v>1215</v>
      </c>
      <c r="D4164" s="26">
        <v>5</v>
      </c>
      <c r="E4164" s="17" t="s">
        <v>4518</v>
      </c>
      <c r="F4164" s="26">
        <v>5097</v>
      </c>
      <c r="G4164" s="26"/>
      <c r="H4164" s="26"/>
      <c r="I4164" s="26" t="s">
        <v>854</v>
      </c>
      <c r="J4164" s="26" t="s">
        <v>1419</v>
      </c>
      <c r="K4164" s="34" t="s">
        <v>2274</v>
      </c>
    </row>
    <row r="4165" spans="1:11" ht="15.75" thickBot="1" x14ac:dyDescent="0.3">
      <c r="A4165" s="32" t="s">
        <v>851</v>
      </c>
      <c r="B4165" s="24" t="s">
        <v>331</v>
      </c>
      <c r="C4165" s="26" t="s">
        <v>1215</v>
      </c>
      <c r="D4165" s="26">
        <v>5</v>
      </c>
      <c r="E4165" s="17" t="s">
        <v>4519</v>
      </c>
      <c r="F4165" s="24">
        <v>5557</v>
      </c>
      <c r="G4165" s="24"/>
      <c r="H4165" s="24"/>
      <c r="I4165" s="26" t="s">
        <v>854</v>
      </c>
      <c r="J4165" s="26" t="s">
        <v>1419</v>
      </c>
      <c r="K4165" s="34" t="s">
        <v>2274</v>
      </c>
    </row>
    <row r="4166" spans="1:11" ht="15.75" thickBot="1" x14ac:dyDescent="0.3">
      <c r="A4166" s="32" t="s">
        <v>851</v>
      </c>
      <c r="B4166" s="24" t="s">
        <v>331</v>
      </c>
      <c r="C4166" s="26" t="s">
        <v>1215</v>
      </c>
      <c r="D4166" s="26">
        <v>5</v>
      </c>
      <c r="E4166" s="17" t="s">
        <v>4520</v>
      </c>
      <c r="F4166" s="24">
        <v>6246</v>
      </c>
      <c r="G4166" s="24"/>
      <c r="H4166" s="24"/>
      <c r="I4166" s="26" t="s">
        <v>854</v>
      </c>
      <c r="J4166" s="26" t="s">
        <v>1419</v>
      </c>
      <c r="K4166" s="34" t="s">
        <v>2274</v>
      </c>
    </row>
    <row r="4167" spans="1:11" ht="15.75" thickBot="1" x14ac:dyDescent="0.3">
      <c r="A4167" s="32" t="s">
        <v>851</v>
      </c>
      <c r="B4167" s="24" t="s">
        <v>331</v>
      </c>
      <c r="C4167" s="26" t="s">
        <v>1215</v>
      </c>
      <c r="D4167" s="26">
        <v>5</v>
      </c>
      <c r="E4167" s="17" t="s">
        <v>4521</v>
      </c>
      <c r="F4167" s="26">
        <v>6427</v>
      </c>
      <c r="G4167" s="26"/>
      <c r="H4167" s="26"/>
      <c r="I4167" s="26" t="s">
        <v>854</v>
      </c>
      <c r="J4167" s="26" t="s">
        <v>1419</v>
      </c>
      <c r="K4167" s="34" t="s">
        <v>2274</v>
      </c>
    </row>
    <row r="4168" spans="1:11" ht="15.75" thickBot="1" x14ac:dyDescent="0.3">
      <c r="A4168" s="32" t="s">
        <v>851</v>
      </c>
      <c r="B4168" s="24" t="s">
        <v>331</v>
      </c>
      <c r="C4168" s="26" t="s">
        <v>1215</v>
      </c>
      <c r="D4168" s="26">
        <v>7</v>
      </c>
      <c r="E4168" s="17" t="s">
        <v>4522</v>
      </c>
      <c r="F4168" s="24">
        <v>6246</v>
      </c>
      <c r="G4168" s="24"/>
      <c r="H4168" s="24"/>
      <c r="I4168" s="26" t="s">
        <v>854</v>
      </c>
      <c r="J4168" s="26" t="s">
        <v>1215</v>
      </c>
      <c r="K4168" s="34" t="s">
        <v>1215</v>
      </c>
    </row>
    <row r="4169" spans="1:11" ht="15.75" thickBot="1" x14ac:dyDescent="0.3">
      <c r="A4169" s="32" t="s">
        <v>851</v>
      </c>
      <c r="B4169" s="24" t="s">
        <v>331</v>
      </c>
      <c r="C4169" s="26" t="s">
        <v>905</v>
      </c>
      <c r="D4169" s="26">
        <v>1</v>
      </c>
      <c r="E4169" s="17" t="s">
        <v>4523</v>
      </c>
      <c r="F4169" s="24">
        <v>6722</v>
      </c>
      <c r="G4169" s="24"/>
      <c r="H4169" s="24"/>
      <c r="I4169" s="26" t="s">
        <v>859</v>
      </c>
      <c r="J4169" s="26" t="s">
        <v>878</v>
      </c>
      <c r="K4169" s="34" t="s">
        <v>878</v>
      </c>
    </row>
    <row r="4170" spans="1:11" ht="15.75" thickBot="1" x14ac:dyDescent="0.3">
      <c r="A4170" s="32" t="s">
        <v>851</v>
      </c>
      <c r="B4170" s="24" t="s">
        <v>331</v>
      </c>
      <c r="C4170" s="26" t="s">
        <v>905</v>
      </c>
      <c r="D4170" s="26">
        <v>1</v>
      </c>
      <c r="E4170" s="17" t="s">
        <v>4524</v>
      </c>
      <c r="F4170" s="24">
        <v>6805</v>
      </c>
      <c r="G4170" s="24"/>
      <c r="H4170" s="24"/>
      <c r="I4170" s="26" t="s">
        <v>859</v>
      </c>
      <c r="J4170" s="26" t="s">
        <v>878</v>
      </c>
      <c r="K4170" s="34" t="s">
        <v>878</v>
      </c>
    </row>
    <row r="4171" spans="1:11" ht="15.75" thickBot="1" x14ac:dyDescent="0.3">
      <c r="A4171" s="32" t="s">
        <v>851</v>
      </c>
      <c r="B4171" s="24" t="s">
        <v>331</v>
      </c>
      <c r="C4171" s="26" t="s">
        <v>905</v>
      </c>
      <c r="D4171" s="26">
        <v>1</v>
      </c>
      <c r="E4171" s="17" t="s">
        <v>4525</v>
      </c>
      <c r="F4171" s="26">
        <v>6769</v>
      </c>
      <c r="G4171" s="26"/>
      <c r="H4171" s="26"/>
      <c r="I4171" s="26" t="s">
        <v>859</v>
      </c>
      <c r="J4171" s="26" t="s">
        <v>878</v>
      </c>
      <c r="K4171" s="34" t="s">
        <v>878</v>
      </c>
    </row>
    <row r="4172" spans="1:11" ht="15.75" thickBot="1" x14ac:dyDescent="0.3">
      <c r="A4172" s="32" t="s">
        <v>851</v>
      </c>
      <c r="B4172" s="24" t="s">
        <v>331</v>
      </c>
      <c r="C4172" s="26" t="s">
        <v>905</v>
      </c>
      <c r="D4172" s="26">
        <v>1</v>
      </c>
      <c r="E4172" s="17" t="s">
        <v>4526</v>
      </c>
      <c r="F4172" s="26">
        <v>6811</v>
      </c>
      <c r="G4172" s="26"/>
      <c r="H4172" s="26"/>
      <c r="I4172" s="26" t="s">
        <v>859</v>
      </c>
      <c r="J4172" s="26" t="s">
        <v>878</v>
      </c>
      <c r="K4172" s="34" t="s">
        <v>878</v>
      </c>
    </row>
    <row r="4173" spans="1:11" ht="15.75" thickBot="1" x14ac:dyDescent="0.3">
      <c r="A4173" s="32" t="s">
        <v>851</v>
      </c>
      <c r="B4173" s="24" t="s">
        <v>331</v>
      </c>
      <c r="C4173" s="26" t="s">
        <v>905</v>
      </c>
      <c r="D4173" s="26">
        <v>6</v>
      </c>
      <c r="E4173" s="17" t="s">
        <v>4527</v>
      </c>
      <c r="F4173" s="24">
        <v>6720</v>
      </c>
      <c r="G4173" s="24"/>
      <c r="H4173" s="24"/>
      <c r="I4173" s="26" t="s">
        <v>859</v>
      </c>
      <c r="J4173" s="26" t="s">
        <v>928</v>
      </c>
      <c r="K4173" s="34" t="s">
        <v>2384</v>
      </c>
    </row>
    <row r="4174" spans="1:11" s="35" customFormat="1" ht="13.5" thickBot="1" x14ac:dyDescent="0.25">
      <c r="A4174" s="32" t="s">
        <v>851</v>
      </c>
      <c r="B4174" s="24" t="s">
        <v>331</v>
      </c>
      <c r="C4174" s="26" t="s">
        <v>905</v>
      </c>
      <c r="D4174" s="26">
        <v>6</v>
      </c>
      <c r="E4174" s="17" t="s">
        <v>4528</v>
      </c>
      <c r="F4174" s="24">
        <v>6805</v>
      </c>
      <c r="G4174" s="24"/>
      <c r="H4174" s="24"/>
      <c r="I4174" s="26" t="s">
        <v>859</v>
      </c>
      <c r="J4174" s="26" t="s">
        <v>928</v>
      </c>
      <c r="K4174" s="34" t="s">
        <v>2384</v>
      </c>
    </row>
    <row r="4175" spans="1:11" ht="15.75" thickBot="1" x14ac:dyDescent="0.3">
      <c r="A4175" s="32" t="s">
        <v>851</v>
      </c>
      <c r="B4175" s="24" t="s">
        <v>331</v>
      </c>
      <c r="C4175" s="26" t="s">
        <v>1256</v>
      </c>
      <c r="D4175" s="26">
        <v>1</v>
      </c>
      <c r="E4175" s="17" t="s">
        <v>4529</v>
      </c>
      <c r="F4175" s="24">
        <v>6671</v>
      </c>
      <c r="G4175" s="24"/>
      <c r="H4175" s="24"/>
      <c r="I4175" s="26" t="s">
        <v>1029</v>
      </c>
      <c r="J4175" s="26" t="s">
        <v>1258</v>
      </c>
      <c r="K4175" s="34" t="s">
        <v>2465</v>
      </c>
    </row>
    <row r="4176" spans="1:11" ht="15.75" thickBot="1" x14ac:dyDescent="0.3">
      <c r="A4176" s="32" t="s">
        <v>851</v>
      </c>
      <c r="B4176" s="24" t="s">
        <v>331</v>
      </c>
      <c r="C4176" s="26" t="s">
        <v>1256</v>
      </c>
      <c r="D4176" s="26">
        <v>1</v>
      </c>
      <c r="E4176" s="17" t="s">
        <v>4530</v>
      </c>
      <c r="F4176" s="24">
        <v>6262</v>
      </c>
      <c r="G4176" s="24"/>
      <c r="H4176" s="24"/>
      <c r="I4176" s="26" t="s">
        <v>1029</v>
      </c>
      <c r="J4176" s="26" t="s">
        <v>1258</v>
      </c>
      <c r="K4176" s="34" t="s">
        <v>1256</v>
      </c>
    </row>
    <row r="4177" spans="1:11" ht="15.75" thickBot="1" x14ac:dyDescent="0.3">
      <c r="A4177" s="32" t="s">
        <v>851</v>
      </c>
      <c r="B4177" s="24" t="s">
        <v>331</v>
      </c>
      <c r="C4177" s="26" t="s">
        <v>1256</v>
      </c>
      <c r="D4177" s="26">
        <v>1</v>
      </c>
      <c r="E4177" s="17" t="s">
        <v>4531</v>
      </c>
      <c r="F4177" s="26">
        <v>6618</v>
      </c>
      <c r="G4177" s="26"/>
      <c r="H4177" s="26"/>
      <c r="I4177" s="26" t="s">
        <v>1029</v>
      </c>
      <c r="J4177" s="26" t="s">
        <v>1258</v>
      </c>
      <c r="K4177" s="34" t="s">
        <v>1256</v>
      </c>
    </row>
    <row r="4178" spans="1:11" ht="15.75" thickBot="1" x14ac:dyDescent="0.3">
      <c r="A4178" s="32" t="s">
        <v>851</v>
      </c>
      <c r="B4178" s="24" t="s">
        <v>331</v>
      </c>
      <c r="C4178" s="26" t="s">
        <v>1256</v>
      </c>
      <c r="D4178" s="26">
        <v>1</v>
      </c>
      <c r="E4178" s="17" t="s">
        <v>4532</v>
      </c>
      <c r="F4178" s="26">
        <v>5286</v>
      </c>
      <c r="G4178" s="26"/>
      <c r="H4178" s="26"/>
      <c r="I4178" s="26" t="s">
        <v>1029</v>
      </c>
      <c r="J4178" s="26" t="s">
        <v>1258</v>
      </c>
      <c r="K4178" s="34" t="s">
        <v>1256</v>
      </c>
    </row>
    <row r="4179" spans="1:11" ht="15.75" thickBot="1" x14ac:dyDescent="0.3">
      <c r="A4179" s="32" t="s">
        <v>851</v>
      </c>
      <c r="B4179" s="24" t="s">
        <v>331</v>
      </c>
      <c r="C4179" s="26" t="s">
        <v>1256</v>
      </c>
      <c r="D4179" s="26">
        <v>2</v>
      </c>
      <c r="E4179" s="17" t="s">
        <v>4533</v>
      </c>
      <c r="F4179" s="24">
        <v>6586</v>
      </c>
      <c r="G4179" s="24"/>
      <c r="H4179" s="24"/>
      <c r="I4179" s="26" t="s">
        <v>1029</v>
      </c>
      <c r="J4179" s="26" t="s">
        <v>1258</v>
      </c>
      <c r="K4179" s="34" t="s">
        <v>1256</v>
      </c>
    </row>
    <row r="4180" spans="1:11" ht="15.75" thickBot="1" x14ac:dyDescent="0.3">
      <c r="A4180" s="32" t="s">
        <v>851</v>
      </c>
      <c r="B4180" s="24" t="s">
        <v>331</v>
      </c>
      <c r="C4180" s="26" t="s">
        <v>1256</v>
      </c>
      <c r="D4180" s="26">
        <v>3</v>
      </c>
      <c r="E4180" s="17" t="s">
        <v>4534</v>
      </c>
      <c r="F4180" s="24">
        <v>4895</v>
      </c>
      <c r="G4180" s="24"/>
      <c r="H4180" s="24"/>
      <c r="I4180" s="26" t="s">
        <v>1029</v>
      </c>
      <c r="J4180" s="26" t="s">
        <v>1258</v>
      </c>
      <c r="K4180" s="34" t="s">
        <v>2487</v>
      </c>
    </row>
    <row r="4181" spans="1:11" ht="15.75" thickBot="1" x14ac:dyDescent="0.3">
      <c r="A4181" s="32" t="s">
        <v>851</v>
      </c>
      <c r="B4181" s="24" t="s">
        <v>331</v>
      </c>
      <c r="C4181" s="26" t="s">
        <v>1256</v>
      </c>
      <c r="D4181" s="26">
        <v>3</v>
      </c>
      <c r="E4181" s="17" t="s">
        <v>4535</v>
      </c>
      <c r="F4181" s="24">
        <v>6262</v>
      </c>
      <c r="G4181" s="24"/>
      <c r="H4181" s="24"/>
      <c r="I4181" s="26" t="s">
        <v>1029</v>
      </c>
      <c r="J4181" s="26" t="s">
        <v>1258</v>
      </c>
      <c r="K4181" s="34" t="s">
        <v>2487</v>
      </c>
    </row>
    <row r="4182" spans="1:11" ht="15.75" thickBot="1" x14ac:dyDescent="0.3">
      <c r="A4182" s="32" t="s">
        <v>851</v>
      </c>
      <c r="B4182" s="24" t="s">
        <v>331</v>
      </c>
      <c r="C4182" s="26" t="s">
        <v>1256</v>
      </c>
      <c r="D4182" s="26">
        <v>4</v>
      </c>
      <c r="E4182" s="17" t="s">
        <v>4536</v>
      </c>
      <c r="F4182" s="24">
        <v>6411</v>
      </c>
      <c r="G4182" s="24"/>
      <c r="H4182" s="24"/>
      <c r="I4182" s="26" t="s">
        <v>1029</v>
      </c>
      <c r="J4182" s="26" t="s">
        <v>2517</v>
      </c>
      <c r="K4182" s="34" t="s">
        <v>2517</v>
      </c>
    </row>
    <row r="4183" spans="1:11" ht="15.75" thickBot="1" x14ac:dyDescent="0.3">
      <c r="A4183" s="32" t="s">
        <v>851</v>
      </c>
      <c r="B4183" s="24" t="s">
        <v>331</v>
      </c>
      <c r="C4183" s="26" t="s">
        <v>1256</v>
      </c>
      <c r="D4183" s="26">
        <v>4</v>
      </c>
      <c r="E4183" s="17" t="s">
        <v>4537</v>
      </c>
      <c r="F4183" s="24">
        <v>6221</v>
      </c>
      <c r="G4183" s="24"/>
      <c r="H4183" s="24"/>
      <c r="I4183" s="26" t="s">
        <v>1029</v>
      </c>
      <c r="J4183" s="26" t="s">
        <v>2517</v>
      </c>
      <c r="K4183" s="34" t="s">
        <v>2517</v>
      </c>
    </row>
    <row r="4184" spans="1:11" ht="15.75" thickBot="1" x14ac:dyDescent="0.3">
      <c r="A4184" s="32" t="s">
        <v>851</v>
      </c>
      <c r="B4184" s="24" t="s">
        <v>331</v>
      </c>
      <c r="C4184" s="26" t="s">
        <v>1256</v>
      </c>
      <c r="D4184" s="26">
        <v>4</v>
      </c>
      <c r="E4184" s="17" t="s">
        <v>4538</v>
      </c>
      <c r="F4184" s="24">
        <v>6262</v>
      </c>
      <c r="G4184" s="24"/>
      <c r="H4184" s="24"/>
      <c r="I4184" s="26" t="s">
        <v>1029</v>
      </c>
      <c r="J4184" s="26" t="s">
        <v>2517</v>
      </c>
      <c r="K4184" s="34" t="s">
        <v>2517</v>
      </c>
    </row>
    <row r="4185" spans="1:11" ht="15.75" thickBot="1" x14ac:dyDescent="0.3">
      <c r="A4185" s="32" t="s">
        <v>851</v>
      </c>
      <c r="B4185" s="24" t="s">
        <v>331</v>
      </c>
      <c r="C4185" s="26" t="s">
        <v>1256</v>
      </c>
      <c r="D4185" s="26">
        <v>5</v>
      </c>
      <c r="E4185" s="17" t="s">
        <v>4539</v>
      </c>
      <c r="F4185" s="24">
        <v>6670</v>
      </c>
      <c r="G4185" s="24"/>
      <c r="H4185" s="24"/>
      <c r="I4185" s="26" t="s">
        <v>1029</v>
      </c>
      <c r="J4185" s="26" t="s">
        <v>1258</v>
      </c>
      <c r="K4185" s="34" t="s">
        <v>2505</v>
      </c>
    </row>
    <row r="4186" spans="1:11" ht="15.75" thickBot="1" x14ac:dyDescent="0.3">
      <c r="A4186" s="32" t="s">
        <v>851</v>
      </c>
      <c r="B4186" s="24" t="s">
        <v>331</v>
      </c>
      <c r="C4186" s="26" t="s">
        <v>1256</v>
      </c>
      <c r="D4186" s="26">
        <v>7</v>
      </c>
      <c r="E4186" s="17" t="s">
        <v>4540</v>
      </c>
      <c r="F4186" s="24">
        <v>6585</v>
      </c>
      <c r="G4186" s="24"/>
      <c r="H4186" s="24"/>
      <c r="I4186" s="26" t="s">
        <v>1029</v>
      </c>
      <c r="J4186" s="26" t="s">
        <v>2517</v>
      </c>
      <c r="K4186" s="34" t="s">
        <v>2580</v>
      </c>
    </row>
    <row r="4187" spans="1:11" ht="15.75" thickBot="1" x14ac:dyDescent="0.3">
      <c r="A4187" s="32" t="s">
        <v>851</v>
      </c>
      <c r="B4187" s="24" t="s">
        <v>331</v>
      </c>
      <c r="C4187" s="26" t="s">
        <v>1259</v>
      </c>
      <c r="D4187" s="26">
        <v>1</v>
      </c>
      <c r="E4187" s="17" t="s">
        <v>4541</v>
      </c>
      <c r="F4187" s="24">
        <v>6254</v>
      </c>
      <c r="G4187" s="24"/>
      <c r="H4187" s="24"/>
      <c r="I4187" s="26" t="s">
        <v>1259</v>
      </c>
      <c r="J4187" s="26" t="s">
        <v>1259</v>
      </c>
      <c r="K4187" s="34" t="s">
        <v>1259</v>
      </c>
    </row>
    <row r="4188" spans="1:11" ht="15.75" thickBot="1" x14ac:dyDescent="0.3">
      <c r="A4188" s="32" t="s">
        <v>851</v>
      </c>
      <c r="B4188" s="24" t="s">
        <v>331</v>
      </c>
      <c r="C4188" s="26" t="s">
        <v>1259</v>
      </c>
      <c r="D4188" s="26">
        <v>1</v>
      </c>
      <c r="E4188" s="17" t="s">
        <v>4542</v>
      </c>
      <c r="F4188" s="24">
        <v>6254</v>
      </c>
      <c r="G4188" s="24"/>
      <c r="H4188" s="24"/>
      <c r="I4188" s="26" t="s">
        <v>1259</v>
      </c>
      <c r="J4188" s="26" t="s">
        <v>1259</v>
      </c>
      <c r="K4188" s="34" t="s">
        <v>1259</v>
      </c>
    </row>
    <row r="4189" spans="1:11" ht="15.75" thickBot="1" x14ac:dyDescent="0.3">
      <c r="A4189" s="32" t="s">
        <v>851</v>
      </c>
      <c r="B4189" s="24" t="s">
        <v>331</v>
      </c>
      <c r="C4189" s="26" t="s">
        <v>1259</v>
      </c>
      <c r="D4189" s="26">
        <v>1</v>
      </c>
      <c r="E4189" s="17" t="s">
        <v>4543</v>
      </c>
      <c r="F4189" s="26">
        <v>6240</v>
      </c>
      <c r="G4189" s="26"/>
      <c r="H4189" s="26"/>
      <c r="I4189" s="26" t="s">
        <v>1259</v>
      </c>
      <c r="J4189" s="26" t="s">
        <v>1259</v>
      </c>
      <c r="K4189" s="34" t="s">
        <v>1259</v>
      </c>
    </row>
    <row r="4190" spans="1:11" ht="15.75" thickBot="1" x14ac:dyDescent="0.3">
      <c r="A4190" s="32" t="s">
        <v>851</v>
      </c>
      <c r="B4190" s="24" t="s">
        <v>331</v>
      </c>
      <c r="C4190" s="26" t="s">
        <v>1259</v>
      </c>
      <c r="D4190" s="26">
        <v>1</v>
      </c>
      <c r="E4190" s="17" t="s">
        <v>4544</v>
      </c>
      <c r="F4190" s="24">
        <v>4615</v>
      </c>
      <c r="G4190" s="24"/>
      <c r="H4190" s="24"/>
      <c r="I4190" s="26" t="s">
        <v>1259</v>
      </c>
      <c r="J4190" s="26" t="s">
        <v>1010</v>
      </c>
      <c r="K4190" s="34" t="s">
        <v>1877</v>
      </c>
    </row>
    <row r="4191" spans="1:11" ht="15.75" thickBot="1" x14ac:dyDescent="0.3">
      <c r="A4191" s="32" t="s">
        <v>851</v>
      </c>
      <c r="B4191" s="24" t="s">
        <v>331</v>
      </c>
      <c r="C4191" s="26" t="s">
        <v>1259</v>
      </c>
      <c r="D4191" s="26">
        <v>1</v>
      </c>
      <c r="E4191" s="17" t="s">
        <v>4545</v>
      </c>
      <c r="F4191" s="24">
        <v>2162</v>
      </c>
      <c r="G4191" s="24"/>
      <c r="H4191" s="24"/>
      <c r="I4191" s="26" t="s">
        <v>1259</v>
      </c>
      <c r="J4191" s="26" t="s">
        <v>1010</v>
      </c>
      <c r="K4191" s="34" t="s">
        <v>1877</v>
      </c>
    </row>
    <row r="4192" spans="1:11" ht="15.75" thickBot="1" x14ac:dyDescent="0.3">
      <c r="A4192" s="32" t="s">
        <v>851</v>
      </c>
      <c r="B4192" s="24" t="s">
        <v>331</v>
      </c>
      <c r="C4192" s="26" t="s">
        <v>1259</v>
      </c>
      <c r="D4192" s="26">
        <v>1</v>
      </c>
      <c r="E4192" s="17" t="s">
        <v>4546</v>
      </c>
      <c r="F4192" s="24">
        <v>4619</v>
      </c>
      <c r="G4192" s="24"/>
      <c r="H4192" s="24"/>
      <c r="I4192" s="26" t="s">
        <v>1259</v>
      </c>
      <c r="J4192" s="26" t="s">
        <v>1010</v>
      </c>
      <c r="K4192" s="34" t="s">
        <v>1877</v>
      </c>
    </row>
    <row r="4193" spans="1:11" ht="15.75" thickBot="1" x14ac:dyDescent="0.3">
      <c r="A4193" s="32" t="s">
        <v>851</v>
      </c>
      <c r="B4193" s="24" t="s">
        <v>331</v>
      </c>
      <c r="C4193" s="26" t="s">
        <v>1259</v>
      </c>
      <c r="D4193" s="26">
        <v>1</v>
      </c>
      <c r="E4193" s="17" t="s">
        <v>4547</v>
      </c>
      <c r="F4193" s="26">
        <v>6685</v>
      </c>
      <c r="G4193" s="26"/>
      <c r="H4193" s="26"/>
      <c r="I4193" s="26" t="s">
        <v>1259</v>
      </c>
      <c r="J4193" s="26" t="s">
        <v>1259</v>
      </c>
      <c r="K4193" s="34" t="s">
        <v>1259</v>
      </c>
    </row>
    <row r="4194" spans="1:11" ht="15.75" thickBot="1" x14ac:dyDescent="0.3">
      <c r="A4194" s="32" t="s">
        <v>851</v>
      </c>
      <c r="B4194" s="24" t="s">
        <v>331</v>
      </c>
      <c r="C4194" s="26" t="s">
        <v>1259</v>
      </c>
      <c r="D4194" s="26">
        <v>1</v>
      </c>
      <c r="E4194" s="17" t="s">
        <v>4548</v>
      </c>
      <c r="F4194" s="24">
        <v>4865</v>
      </c>
      <c r="G4194" s="24"/>
      <c r="H4194" s="24"/>
      <c r="I4194" s="26" t="s">
        <v>1259</v>
      </c>
      <c r="J4194" s="26" t="s">
        <v>1259</v>
      </c>
      <c r="K4194" s="34" t="s">
        <v>1259</v>
      </c>
    </row>
    <row r="4195" spans="1:11" s="35" customFormat="1" ht="13.5" thickBot="1" x14ac:dyDescent="0.25">
      <c r="A4195" s="32" t="s">
        <v>851</v>
      </c>
      <c r="B4195" s="24" t="s">
        <v>331</v>
      </c>
      <c r="C4195" s="26" t="s">
        <v>1259</v>
      </c>
      <c r="D4195" s="26">
        <v>1</v>
      </c>
      <c r="E4195" s="17" t="s">
        <v>4549</v>
      </c>
      <c r="F4195" s="26">
        <v>6610</v>
      </c>
      <c r="G4195" s="26"/>
      <c r="H4195" s="26"/>
      <c r="I4195" s="26" t="s">
        <v>1259</v>
      </c>
      <c r="J4195" s="26" t="s">
        <v>1259</v>
      </c>
      <c r="K4195" s="34" t="s">
        <v>1259</v>
      </c>
    </row>
    <row r="4196" spans="1:11" s="35" customFormat="1" ht="13.5" thickBot="1" x14ac:dyDescent="0.25">
      <c r="A4196" s="32" t="s">
        <v>851</v>
      </c>
      <c r="B4196" s="24" t="s">
        <v>331</v>
      </c>
      <c r="C4196" s="26" t="s">
        <v>1259</v>
      </c>
      <c r="D4196" s="26">
        <v>1</v>
      </c>
      <c r="E4196" s="17" t="s">
        <v>4550</v>
      </c>
      <c r="F4196" s="26">
        <v>6610</v>
      </c>
      <c r="G4196" s="26"/>
      <c r="H4196" s="26"/>
      <c r="I4196" s="26" t="s">
        <v>1259</v>
      </c>
      <c r="J4196" s="26" t="s">
        <v>1259</v>
      </c>
      <c r="K4196" s="34" t="s">
        <v>1259</v>
      </c>
    </row>
    <row r="4197" spans="1:11" s="35" customFormat="1" ht="13.5" thickBot="1" x14ac:dyDescent="0.25">
      <c r="A4197" s="32" t="s">
        <v>851</v>
      </c>
      <c r="B4197" s="24" t="s">
        <v>331</v>
      </c>
      <c r="C4197" s="26" t="s">
        <v>1259</v>
      </c>
      <c r="D4197" s="26">
        <v>1</v>
      </c>
      <c r="E4197" s="17" t="s">
        <v>4551</v>
      </c>
      <c r="F4197" s="26">
        <v>6610</v>
      </c>
      <c r="G4197" s="26"/>
      <c r="H4197" s="26"/>
      <c r="I4197" s="26" t="s">
        <v>1259</v>
      </c>
      <c r="J4197" s="26" t="s">
        <v>1259</v>
      </c>
      <c r="K4197" s="34" t="s">
        <v>1259</v>
      </c>
    </row>
    <row r="4198" spans="1:11" ht="15.75" thickBot="1" x14ac:dyDescent="0.3">
      <c r="A4198" s="32" t="s">
        <v>851</v>
      </c>
      <c r="B4198" s="24" t="s">
        <v>331</v>
      </c>
      <c r="C4198" s="26" t="s">
        <v>1259</v>
      </c>
      <c r="D4198" s="26">
        <v>1</v>
      </c>
      <c r="E4198" s="17" t="s">
        <v>4552</v>
      </c>
      <c r="F4198" s="26">
        <v>5592</v>
      </c>
      <c r="G4198" s="26"/>
      <c r="H4198" s="26"/>
      <c r="I4198" s="26" t="s">
        <v>1259</v>
      </c>
      <c r="J4198" s="26" t="s">
        <v>1259</v>
      </c>
      <c r="K4198" s="34" t="s">
        <v>1259</v>
      </c>
    </row>
    <row r="4199" spans="1:11" ht="15.75" thickBot="1" x14ac:dyDescent="0.3">
      <c r="A4199" s="32" t="s">
        <v>851</v>
      </c>
      <c r="B4199" s="24" t="s">
        <v>331</v>
      </c>
      <c r="C4199" s="26" t="s">
        <v>1259</v>
      </c>
      <c r="D4199" s="26">
        <v>1</v>
      </c>
      <c r="E4199" s="17" t="s">
        <v>4553</v>
      </c>
      <c r="F4199" s="26">
        <v>4671</v>
      </c>
      <c r="G4199" s="26"/>
      <c r="H4199" s="26"/>
      <c r="I4199" s="26" t="s">
        <v>1259</v>
      </c>
      <c r="J4199" s="26" t="s">
        <v>1259</v>
      </c>
      <c r="K4199" s="34" t="s">
        <v>1259</v>
      </c>
    </row>
    <row r="4200" spans="1:11" ht="15.75" thickBot="1" x14ac:dyDescent="0.3">
      <c r="A4200" s="32" t="s">
        <v>851</v>
      </c>
      <c r="B4200" s="24" t="s">
        <v>331</v>
      </c>
      <c r="C4200" s="26" t="s">
        <v>1259</v>
      </c>
      <c r="D4200" s="26">
        <v>2</v>
      </c>
      <c r="E4200" s="17" t="s">
        <v>4554</v>
      </c>
      <c r="F4200" s="26">
        <v>6711</v>
      </c>
      <c r="G4200" s="26"/>
      <c r="H4200" s="26"/>
      <c r="I4200" s="26" t="s">
        <v>1259</v>
      </c>
      <c r="J4200" s="26" t="s">
        <v>1259</v>
      </c>
      <c r="K4200" s="34" t="s">
        <v>1611</v>
      </c>
    </row>
    <row r="4201" spans="1:11" ht="15.75" thickBot="1" x14ac:dyDescent="0.3">
      <c r="A4201" s="32" t="s">
        <v>851</v>
      </c>
      <c r="B4201" s="24" t="s">
        <v>331</v>
      </c>
      <c r="C4201" s="26" t="s">
        <v>1259</v>
      </c>
      <c r="D4201" s="26">
        <v>2</v>
      </c>
      <c r="E4201" s="17" t="s">
        <v>4555</v>
      </c>
      <c r="F4201" s="26">
        <v>4089</v>
      </c>
      <c r="G4201" s="26"/>
      <c r="H4201" s="26"/>
      <c r="I4201" s="26" t="s">
        <v>1259</v>
      </c>
      <c r="J4201" s="26" t="s">
        <v>1259</v>
      </c>
      <c r="K4201" s="34" t="s">
        <v>1611</v>
      </c>
    </row>
    <row r="4202" spans="1:11" ht="15.75" thickBot="1" x14ac:dyDescent="0.3">
      <c r="A4202" s="32" t="s">
        <v>851</v>
      </c>
      <c r="B4202" s="24" t="s">
        <v>331</v>
      </c>
      <c r="C4202" s="26" t="s">
        <v>1259</v>
      </c>
      <c r="D4202" s="26">
        <v>3</v>
      </c>
      <c r="E4202" s="17" t="s">
        <v>4556</v>
      </c>
      <c r="F4202" s="26">
        <v>5251</v>
      </c>
      <c r="G4202" s="26"/>
      <c r="H4202" s="26"/>
      <c r="I4202" s="26" t="s">
        <v>1259</v>
      </c>
      <c r="J4202" s="26" t="s">
        <v>1266</v>
      </c>
      <c r="K4202" s="34" t="s">
        <v>2657</v>
      </c>
    </row>
    <row r="4203" spans="1:11" ht="15.75" thickBot="1" x14ac:dyDescent="0.3">
      <c r="A4203" s="32" t="s">
        <v>851</v>
      </c>
      <c r="B4203" s="24" t="s">
        <v>331</v>
      </c>
      <c r="C4203" s="26" t="s">
        <v>1259</v>
      </c>
      <c r="D4203" s="26">
        <v>3</v>
      </c>
      <c r="E4203" s="17" t="s">
        <v>4557</v>
      </c>
      <c r="F4203" s="26">
        <v>6713</v>
      </c>
      <c r="G4203" s="26"/>
      <c r="H4203" s="26"/>
      <c r="I4203" s="26" t="s">
        <v>1259</v>
      </c>
      <c r="J4203" s="26" t="s">
        <v>1263</v>
      </c>
      <c r="K4203" s="34" t="s">
        <v>1263</v>
      </c>
    </row>
    <row r="4204" spans="1:11" ht="15.75" thickBot="1" x14ac:dyDescent="0.3">
      <c r="A4204" s="32" t="s">
        <v>851</v>
      </c>
      <c r="B4204" s="24" t="s">
        <v>331</v>
      </c>
      <c r="C4204" s="26" t="s">
        <v>1259</v>
      </c>
      <c r="D4204" s="26">
        <v>3</v>
      </c>
      <c r="E4204" s="17" t="s">
        <v>4558</v>
      </c>
      <c r="F4204" s="24">
        <v>4863</v>
      </c>
      <c r="G4204" s="24"/>
      <c r="H4204" s="24"/>
      <c r="I4204" s="26" t="s">
        <v>1259</v>
      </c>
      <c r="J4204" s="26" t="s">
        <v>1263</v>
      </c>
      <c r="K4204" s="34" t="s">
        <v>1263</v>
      </c>
    </row>
    <row r="4205" spans="1:11" ht="15.75" thickBot="1" x14ac:dyDescent="0.3">
      <c r="A4205" s="32" t="s">
        <v>851</v>
      </c>
      <c r="B4205" s="24" t="s">
        <v>331</v>
      </c>
      <c r="C4205" s="26" t="s">
        <v>1259</v>
      </c>
      <c r="D4205" s="26">
        <v>4</v>
      </c>
      <c r="E4205" s="17" t="s">
        <v>4559</v>
      </c>
      <c r="F4205" s="24">
        <v>6254</v>
      </c>
      <c r="G4205" s="24"/>
      <c r="H4205" s="24"/>
      <c r="I4205" s="26" t="s">
        <v>1259</v>
      </c>
      <c r="J4205" s="26" t="s">
        <v>1266</v>
      </c>
      <c r="K4205" s="34" t="s">
        <v>1266</v>
      </c>
    </row>
    <row r="4206" spans="1:11" ht="15.75" thickBot="1" x14ac:dyDescent="0.3">
      <c r="A4206" s="32" t="s">
        <v>851</v>
      </c>
      <c r="B4206" s="24" t="s">
        <v>331</v>
      </c>
      <c r="C4206" s="26" t="s">
        <v>1259</v>
      </c>
      <c r="D4206" s="26">
        <v>4</v>
      </c>
      <c r="E4206" s="17" t="s">
        <v>4560</v>
      </c>
      <c r="F4206" s="26">
        <v>2112</v>
      </c>
      <c r="G4206" s="26"/>
      <c r="H4206" s="26"/>
      <c r="I4206" s="26" t="s">
        <v>1259</v>
      </c>
      <c r="J4206" s="26" t="s">
        <v>1266</v>
      </c>
      <c r="K4206" s="34" t="s">
        <v>2657</v>
      </c>
    </row>
    <row r="4207" spans="1:11" ht="15.75" thickBot="1" x14ac:dyDescent="0.3">
      <c r="A4207" s="32" t="s">
        <v>851</v>
      </c>
      <c r="B4207" s="24" t="s">
        <v>331</v>
      </c>
      <c r="C4207" s="26" t="s">
        <v>1259</v>
      </c>
      <c r="D4207" s="26">
        <v>4</v>
      </c>
      <c r="E4207" s="17" t="s">
        <v>4561</v>
      </c>
      <c r="F4207" s="24">
        <v>4866</v>
      </c>
      <c r="G4207" s="24"/>
      <c r="H4207" s="24"/>
      <c r="I4207" s="26" t="s">
        <v>1259</v>
      </c>
      <c r="J4207" s="26" t="s">
        <v>1266</v>
      </c>
      <c r="K4207" s="34" t="s">
        <v>1266</v>
      </c>
    </row>
    <row r="4208" spans="1:11" ht="15.75" thickBot="1" x14ac:dyDescent="0.3">
      <c r="A4208" s="32" t="s">
        <v>851</v>
      </c>
      <c r="B4208" s="24" t="s">
        <v>331</v>
      </c>
      <c r="C4208" s="26" t="s">
        <v>1259</v>
      </c>
      <c r="D4208" s="26">
        <v>5</v>
      </c>
      <c r="E4208" s="17" t="s">
        <v>4562</v>
      </c>
      <c r="F4208" s="26">
        <v>5541</v>
      </c>
      <c r="G4208" s="26"/>
      <c r="H4208" s="26"/>
      <c r="I4208" s="26" t="s">
        <v>1259</v>
      </c>
      <c r="J4208" s="26" t="s">
        <v>1268</v>
      </c>
      <c r="K4208" s="34" t="s">
        <v>1732</v>
      </c>
    </row>
    <row r="4209" spans="1:11" ht="15.75" thickBot="1" x14ac:dyDescent="0.3">
      <c r="A4209" s="32" t="s">
        <v>851</v>
      </c>
      <c r="B4209" s="24" t="s">
        <v>331</v>
      </c>
      <c r="C4209" s="26" t="s">
        <v>1259</v>
      </c>
      <c r="D4209" s="26">
        <v>5</v>
      </c>
      <c r="E4209" s="17" t="s">
        <v>4563</v>
      </c>
      <c r="F4209" s="26">
        <v>4814</v>
      </c>
      <c r="G4209" s="26"/>
      <c r="H4209" s="26"/>
      <c r="I4209" s="26" t="s">
        <v>1259</v>
      </c>
      <c r="J4209" s="26" t="s">
        <v>1268</v>
      </c>
      <c r="K4209" s="34" t="s">
        <v>1247</v>
      </c>
    </row>
    <row r="4210" spans="1:11" ht="15.75" thickBot="1" x14ac:dyDescent="0.3">
      <c r="A4210" s="32" t="s">
        <v>851</v>
      </c>
      <c r="B4210" s="24" t="s">
        <v>331</v>
      </c>
      <c r="C4210" s="26" t="s">
        <v>1259</v>
      </c>
      <c r="D4210" s="26">
        <v>5</v>
      </c>
      <c r="E4210" s="17" t="s">
        <v>4564</v>
      </c>
      <c r="F4210" s="26">
        <v>5508</v>
      </c>
      <c r="G4210" s="26"/>
      <c r="H4210" s="26"/>
      <c r="I4210" s="26" t="s">
        <v>1259</v>
      </c>
      <c r="J4210" s="26" t="s">
        <v>1268</v>
      </c>
      <c r="K4210" s="34" t="s">
        <v>1356</v>
      </c>
    </row>
    <row r="4211" spans="1:11" ht="15.75" thickBot="1" x14ac:dyDescent="0.3">
      <c r="A4211" s="32" t="s">
        <v>851</v>
      </c>
      <c r="B4211" s="24" t="s">
        <v>331</v>
      </c>
      <c r="C4211" s="26" t="s">
        <v>1259</v>
      </c>
      <c r="D4211" s="26">
        <v>5</v>
      </c>
      <c r="E4211" s="17" t="s">
        <v>4565</v>
      </c>
      <c r="F4211" s="26">
        <v>6357</v>
      </c>
      <c r="G4211" s="26"/>
      <c r="H4211" s="26"/>
      <c r="I4211" s="26" t="s">
        <v>1259</v>
      </c>
      <c r="J4211" s="26" t="s">
        <v>1270</v>
      </c>
      <c r="K4211" s="34" t="s">
        <v>1270</v>
      </c>
    </row>
    <row r="4212" spans="1:11" ht="15.75" thickBot="1" x14ac:dyDescent="0.3">
      <c r="A4212" s="32" t="s">
        <v>851</v>
      </c>
      <c r="B4212" s="24" t="s">
        <v>331</v>
      </c>
      <c r="C4212" s="26" t="s">
        <v>1259</v>
      </c>
      <c r="D4212" s="26">
        <v>5</v>
      </c>
      <c r="E4212" s="17" t="s">
        <v>4566</v>
      </c>
      <c r="F4212" s="26">
        <v>4081</v>
      </c>
      <c r="G4212" s="26"/>
      <c r="H4212" s="26"/>
      <c r="I4212" s="26" t="s">
        <v>1259</v>
      </c>
      <c r="J4212" s="26" t="s">
        <v>1268</v>
      </c>
      <c r="K4212" s="34" t="s">
        <v>1356</v>
      </c>
    </row>
    <row r="4213" spans="1:11" ht="15.75" thickBot="1" x14ac:dyDescent="0.3">
      <c r="A4213" s="32" t="s">
        <v>851</v>
      </c>
      <c r="B4213" s="24" t="s">
        <v>331</v>
      </c>
      <c r="C4213" s="26" t="s">
        <v>1259</v>
      </c>
      <c r="D4213" s="26">
        <v>5</v>
      </c>
      <c r="E4213" s="17" t="s">
        <v>4567</v>
      </c>
      <c r="F4213" s="24">
        <v>4864</v>
      </c>
      <c r="G4213" s="24"/>
      <c r="H4213" s="24"/>
      <c r="I4213" s="26" t="s">
        <v>1259</v>
      </c>
      <c r="J4213" s="26" t="s">
        <v>1268</v>
      </c>
      <c r="K4213" s="34" t="s">
        <v>1356</v>
      </c>
    </row>
    <row r="4214" spans="1:11" ht="15.75" thickBot="1" x14ac:dyDescent="0.3">
      <c r="A4214" s="32" t="s">
        <v>851</v>
      </c>
      <c r="B4214" s="24" t="s">
        <v>331</v>
      </c>
      <c r="C4214" s="26" t="s">
        <v>1259</v>
      </c>
      <c r="D4214" s="26">
        <v>6</v>
      </c>
      <c r="E4214" s="17" t="s">
        <v>4568</v>
      </c>
      <c r="F4214" s="26">
        <v>5269</v>
      </c>
      <c r="G4214" s="26"/>
      <c r="H4214" s="26"/>
      <c r="I4214" s="26" t="s">
        <v>1259</v>
      </c>
      <c r="J4214" s="26" t="s">
        <v>1270</v>
      </c>
      <c r="K4214" s="34" t="s">
        <v>1270</v>
      </c>
    </row>
    <row r="4215" spans="1:11" ht="15.75" thickBot="1" x14ac:dyDescent="0.3">
      <c r="A4215" s="32" t="s">
        <v>851</v>
      </c>
      <c r="B4215" s="24" t="s">
        <v>331</v>
      </c>
      <c r="C4215" s="26" t="s">
        <v>1259</v>
      </c>
      <c r="D4215" s="26">
        <v>6</v>
      </c>
      <c r="E4215" s="17" t="s">
        <v>4569</v>
      </c>
      <c r="F4215" s="26">
        <v>6712</v>
      </c>
      <c r="G4215" s="26"/>
      <c r="H4215" s="26"/>
      <c r="I4215" s="26" t="s">
        <v>1259</v>
      </c>
      <c r="J4215" s="26" t="s">
        <v>1272</v>
      </c>
      <c r="K4215" s="34" t="s">
        <v>1272</v>
      </c>
    </row>
    <row r="4216" spans="1:11" ht="15.75" thickBot="1" x14ac:dyDescent="0.3">
      <c r="A4216" s="32" t="s">
        <v>851</v>
      </c>
      <c r="B4216" s="24" t="s">
        <v>331</v>
      </c>
      <c r="C4216" s="26" t="s">
        <v>1259</v>
      </c>
      <c r="D4216" s="26">
        <v>7</v>
      </c>
      <c r="E4216" s="17" t="s">
        <v>4570</v>
      </c>
      <c r="F4216" s="26">
        <v>3934</v>
      </c>
      <c r="G4216" s="26"/>
      <c r="H4216" s="26"/>
      <c r="I4216" s="26" t="s">
        <v>1259</v>
      </c>
      <c r="J4216" s="26" t="s">
        <v>1276</v>
      </c>
      <c r="K4216" s="34" t="s">
        <v>2713</v>
      </c>
    </row>
    <row r="4217" spans="1:11" ht="15.75" thickBot="1" x14ac:dyDescent="0.3">
      <c r="A4217" s="32" t="s">
        <v>851</v>
      </c>
      <c r="B4217" s="24" t="s">
        <v>331</v>
      </c>
      <c r="C4217" s="26" t="s">
        <v>1259</v>
      </c>
      <c r="D4217" s="26">
        <v>7</v>
      </c>
      <c r="E4217" s="17" t="s">
        <v>4571</v>
      </c>
      <c r="F4217" s="26">
        <v>6254</v>
      </c>
      <c r="G4217" s="26"/>
      <c r="H4217" s="26"/>
      <c r="I4217" s="26" t="s">
        <v>1259</v>
      </c>
      <c r="J4217" s="26" t="s">
        <v>1274</v>
      </c>
      <c r="K4217" s="34" t="s">
        <v>1218</v>
      </c>
    </row>
    <row r="4218" spans="1:11" ht="15.75" thickBot="1" x14ac:dyDescent="0.3">
      <c r="A4218" s="32" t="s">
        <v>851</v>
      </c>
      <c r="B4218" s="24" t="s">
        <v>331</v>
      </c>
      <c r="C4218" s="26" t="s">
        <v>1259</v>
      </c>
      <c r="D4218" s="26">
        <v>7</v>
      </c>
      <c r="E4218" s="17" t="s">
        <v>4572</v>
      </c>
      <c r="F4218" s="24">
        <v>6254</v>
      </c>
      <c r="G4218" s="24"/>
      <c r="H4218" s="24"/>
      <c r="I4218" s="26" t="s">
        <v>1259</v>
      </c>
      <c r="J4218" s="26" t="s">
        <v>1274</v>
      </c>
      <c r="K4218" s="34" t="s">
        <v>1218</v>
      </c>
    </row>
    <row r="4219" spans="1:11" s="35" customFormat="1" ht="13.5" thickBot="1" x14ac:dyDescent="0.25">
      <c r="A4219" s="32" t="s">
        <v>851</v>
      </c>
      <c r="B4219" s="24" t="s">
        <v>331</v>
      </c>
      <c r="C4219" s="26" t="s">
        <v>1259</v>
      </c>
      <c r="D4219" s="26">
        <v>7</v>
      </c>
      <c r="E4219" s="17" t="s">
        <v>4573</v>
      </c>
      <c r="F4219" s="24">
        <v>6254</v>
      </c>
      <c r="G4219" s="24"/>
      <c r="H4219" s="24"/>
      <c r="I4219" s="26" t="s">
        <v>1259</v>
      </c>
      <c r="J4219" s="26" t="s">
        <v>1259</v>
      </c>
      <c r="K4219" s="34" t="s">
        <v>2633</v>
      </c>
    </row>
    <row r="4220" spans="1:11" ht="15.75" thickBot="1" x14ac:dyDescent="0.3">
      <c r="A4220" s="32" t="s">
        <v>851</v>
      </c>
      <c r="B4220" s="24" t="s">
        <v>331</v>
      </c>
      <c r="C4220" s="26" t="s">
        <v>1278</v>
      </c>
      <c r="D4220" s="26">
        <v>1</v>
      </c>
      <c r="E4220" s="17" t="s">
        <v>4574</v>
      </c>
      <c r="F4220" s="26">
        <v>6611</v>
      </c>
      <c r="G4220" s="26"/>
      <c r="H4220" s="26"/>
      <c r="I4220" s="26" t="s">
        <v>1002</v>
      </c>
      <c r="J4220" s="26" t="s">
        <v>1278</v>
      </c>
      <c r="K4220" s="34" t="s">
        <v>1278</v>
      </c>
    </row>
    <row r="4221" spans="1:11" ht="15.75" thickBot="1" x14ac:dyDescent="0.3">
      <c r="A4221" s="32" t="s">
        <v>851</v>
      </c>
      <c r="B4221" s="24" t="s">
        <v>331</v>
      </c>
      <c r="C4221" s="26" t="s">
        <v>1278</v>
      </c>
      <c r="D4221" s="26">
        <v>1</v>
      </c>
      <c r="E4221" s="17" t="s">
        <v>4575</v>
      </c>
      <c r="F4221" s="26">
        <v>5254</v>
      </c>
      <c r="G4221" s="26"/>
      <c r="H4221" s="26"/>
      <c r="I4221" s="26" t="s">
        <v>1002</v>
      </c>
      <c r="J4221" s="26" t="s">
        <v>1278</v>
      </c>
      <c r="K4221" s="34" t="s">
        <v>1278</v>
      </c>
    </row>
    <row r="4222" spans="1:11" ht="15.75" thickBot="1" x14ac:dyDescent="0.3">
      <c r="A4222" s="32" t="s">
        <v>851</v>
      </c>
      <c r="B4222" s="24" t="s">
        <v>331</v>
      </c>
      <c r="C4222" s="26" t="s">
        <v>1278</v>
      </c>
      <c r="D4222" s="26">
        <v>2</v>
      </c>
      <c r="E4222" s="17" t="s">
        <v>4576</v>
      </c>
      <c r="F4222" s="24">
        <v>6255</v>
      </c>
      <c r="G4222" s="24"/>
      <c r="H4222" s="24"/>
      <c r="I4222" s="26" t="s">
        <v>1002</v>
      </c>
      <c r="J4222" s="26" t="s">
        <v>1278</v>
      </c>
      <c r="K4222" s="34" t="s">
        <v>1278</v>
      </c>
    </row>
    <row r="4223" spans="1:11" ht="15.75" thickBot="1" x14ac:dyDescent="0.3">
      <c r="A4223" s="32" t="s">
        <v>851</v>
      </c>
      <c r="B4223" s="24" t="s">
        <v>331</v>
      </c>
      <c r="C4223" s="26" t="s">
        <v>1278</v>
      </c>
      <c r="D4223" s="26">
        <v>2</v>
      </c>
      <c r="E4223" s="17" t="s">
        <v>4577</v>
      </c>
      <c r="F4223" s="26">
        <v>6239</v>
      </c>
      <c r="G4223" s="26"/>
      <c r="H4223" s="26"/>
      <c r="I4223" s="26" t="s">
        <v>1002</v>
      </c>
      <c r="J4223" s="26" t="s">
        <v>1278</v>
      </c>
      <c r="K4223" s="34" t="s">
        <v>1278</v>
      </c>
    </row>
    <row r="4224" spans="1:11" ht="15.75" thickBot="1" x14ac:dyDescent="0.3">
      <c r="A4224" s="32" t="s">
        <v>851</v>
      </c>
      <c r="B4224" s="24" t="s">
        <v>331</v>
      </c>
      <c r="C4224" s="26" t="s">
        <v>1278</v>
      </c>
      <c r="D4224" s="26">
        <v>2</v>
      </c>
      <c r="E4224" s="17" t="s">
        <v>4578</v>
      </c>
      <c r="F4224" s="24">
        <v>4673</v>
      </c>
      <c r="G4224" s="24"/>
      <c r="H4224" s="24"/>
      <c r="I4224" s="26" t="s">
        <v>1002</v>
      </c>
      <c r="J4224" s="26" t="s">
        <v>1278</v>
      </c>
      <c r="K4224" s="34" t="s">
        <v>1278</v>
      </c>
    </row>
    <row r="4225" spans="1:11" ht="15.75" thickBot="1" x14ac:dyDescent="0.3">
      <c r="A4225" s="32" t="s">
        <v>851</v>
      </c>
      <c r="B4225" s="24" t="s">
        <v>331</v>
      </c>
      <c r="C4225" s="26" t="s">
        <v>1278</v>
      </c>
      <c r="D4225" s="26">
        <v>2</v>
      </c>
      <c r="E4225" s="17" t="s">
        <v>4579</v>
      </c>
      <c r="F4225" s="24">
        <v>2299</v>
      </c>
      <c r="G4225" s="24"/>
      <c r="H4225" s="24"/>
      <c r="I4225" s="26" t="s">
        <v>1002</v>
      </c>
      <c r="J4225" s="26" t="s">
        <v>1278</v>
      </c>
      <c r="K4225" s="34" t="s">
        <v>1278</v>
      </c>
    </row>
    <row r="4226" spans="1:11" ht="15.75" thickBot="1" x14ac:dyDescent="0.3">
      <c r="A4226" s="32" t="s">
        <v>851</v>
      </c>
      <c r="B4226" s="24" t="s">
        <v>331</v>
      </c>
      <c r="C4226" s="26" t="s">
        <v>1278</v>
      </c>
      <c r="D4226" s="26">
        <v>3</v>
      </c>
      <c r="E4226" s="17" t="s">
        <v>4580</v>
      </c>
      <c r="F4226" s="24">
        <v>6255</v>
      </c>
      <c r="G4226" s="24"/>
      <c r="H4226" s="24"/>
      <c r="I4226" s="26" t="s">
        <v>1002</v>
      </c>
      <c r="J4226" s="26" t="s">
        <v>2743</v>
      </c>
      <c r="K4226" s="34" t="s">
        <v>2743</v>
      </c>
    </row>
    <row r="4227" spans="1:11" ht="15.75" thickBot="1" x14ac:dyDescent="0.3">
      <c r="A4227" s="32" t="s">
        <v>851</v>
      </c>
      <c r="B4227" s="24" t="s">
        <v>331</v>
      </c>
      <c r="C4227" s="26" t="s">
        <v>1278</v>
      </c>
      <c r="D4227" s="26">
        <v>4</v>
      </c>
      <c r="E4227" s="17" t="s">
        <v>4581</v>
      </c>
      <c r="F4227" s="24">
        <v>4870</v>
      </c>
      <c r="G4227" s="24"/>
      <c r="H4227" s="24"/>
      <c r="I4227" s="26" t="s">
        <v>1002</v>
      </c>
      <c r="J4227" s="26" t="s">
        <v>1278</v>
      </c>
      <c r="K4227" s="34" t="s">
        <v>1278</v>
      </c>
    </row>
    <row r="4228" spans="1:11" ht="15.75" thickBot="1" x14ac:dyDescent="0.3">
      <c r="A4228" s="32" t="s">
        <v>851</v>
      </c>
      <c r="B4228" s="24" t="s">
        <v>331</v>
      </c>
      <c r="C4228" s="26" t="s">
        <v>1278</v>
      </c>
      <c r="D4228" s="26">
        <v>5</v>
      </c>
      <c r="E4228" s="17" t="s">
        <v>4582</v>
      </c>
      <c r="F4228" s="24">
        <v>6255</v>
      </c>
      <c r="G4228" s="24"/>
      <c r="H4228" s="24"/>
      <c r="I4228" s="26" t="s">
        <v>1002</v>
      </c>
      <c r="J4228" s="26" t="s">
        <v>2716</v>
      </c>
      <c r="K4228" s="34" t="s">
        <v>2787</v>
      </c>
    </row>
    <row r="4229" spans="1:11" ht="15.75" thickBot="1" x14ac:dyDescent="0.3">
      <c r="A4229" s="32" t="s">
        <v>851</v>
      </c>
      <c r="B4229" s="24" t="s">
        <v>331</v>
      </c>
      <c r="C4229" s="26" t="s">
        <v>1029</v>
      </c>
      <c r="D4229" s="26">
        <v>1</v>
      </c>
      <c r="E4229" s="17" t="s">
        <v>4583</v>
      </c>
      <c r="F4229" s="24">
        <v>5688</v>
      </c>
      <c r="G4229" s="24"/>
      <c r="H4229" s="24"/>
      <c r="I4229" s="26" t="s">
        <v>1029</v>
      </c>
      <c r="J4229" s="26" t="s">
        <v>1029</v>
      </c>
      <c r="K4229" s="34" t="s">
        <v>1029</v>
      </c>
    </row>
    <row r="4230" spans="1:11" ht="15.75" thickBot="1" x14ac:dyDescent="0.3">
      <c r="A4230" s="32" t="s">
        <v>851</v>
      </c>
      <c r="B4230" s="24" t="s">
        <v>331</v>
      </c>
      <c r="C4230" s="26" t="s">
        <v>1029</v>
      </c>
      <c r="D4230" s="26">
        <v>1</v>
      </c>
      <c r="E4230" s="17" t="s">
        <v>4584</v>
      </c>
      <c r="F4230" s="24">
        <v>6261</v>
      </c>
      <c r="G4230" s="24"/>
      <c r="H4230" s="24"/>
      <c r="I4230" s="26" t="s">
        <v>1029</v>
      </c>
      <c r="J4230" s="26" t="s">
        <v>1029</v>
      </c>
      <c r="K4230" s="34" t="s">
        <v>1029</v>
      </c>
    </row>
    <row r="4231" spans="1:11" ht="15.75" thickBot="1" x14ac:dyDescent="0.3">
      <c r="A4231" s="32" t="s">
        <v>851</v>
      </c>
      <c r="B4231" s="24" t="s">
        <v>331</v>
      </c>
      <c r="C4231" s="26" t="s">
        <v>1029</v>
      </c>
      <c r="D4231" s="26">
        <v>1</v>
      </c>
      <c r="E4231" s="17" t="s">
        <v>4585</v>
      </c>
      <c r="F4231" s="26">
        <v>6617</v>
      </c>
      <c r="G4231" s="26"/>
      <c r="H4231" s="26"/>
      <c r="I4231" s="26" t="s">
        <v>1029</v>
      </c>
      <c r="J4231" s="26" t="s">
        <v>1029</v>
      </c>
      <c r="K4231" s="34" t="s">
        <v>1029</v>
      </c>
    </row>
    <row r="4232" spans="1:11" ht="15.75" thickBot="1" x14ac:dyDescent="0.3">
      <c r="A4232" s="32" t="s">
        <v>851</v>
      </c>
      <c r="B4232" s="24" t="s">
        <v>331</v>
      </c>
      <c r="C4232" s="26" t="s">
        <v>1029</v>
      </c>
      <c r="D4232" s="26">
        <v>1</v>
      </c>
      <c r="E4232" s="17" t="s">
        <v>4586</v>
      </c>
      <c r="F4232" s="26">
        <v>5263</v>
      </c>
      <c r="G4232" s="26"/>
      <c r="H4232" s="26"/>
      <c r="I4232" s="26" t="s">
        <v>1029</v>
      </c>
      <c r="J4232" s="26" t="s">
        <v>1029</v>
      </c>
      <c r="K4232" s="34" t="s">
        <v>1029</v>
      </c>
    </row>
    <row r="4233" spans="1:11" ht="15.75" thickBot="1" x14ac:dyDescent="0.3">
      <c r="A4233" s="32" t="s">
        <v>851</v>
      </c>
      <c r="B4233" s="24" t="s">
        <v>331</v>
      </c>
      <c r="C4233" s="26" t="s">
        <v>1029</v>
      </c>
      <c r="D4233" s="26">
        <v>2</v>
      </c>
      <c r="E4233" s="17" t="s">
        <v>4587</v>
      </c>
      <c r="F4233" s="24">
        <v>6511</v>
      </c>
      <c r="G4233" s="24"/>
      <c r="H4233" s="24"/>
      <c r="I4233" s="26" t="s">
        <v>1029</v>
      </c>
      <c r="J4233" s="26" t="s">
        <v>1029</v>
      </c>
      <c r="K4233" s="34" t="s">
        <v>2808</v>
      </c>
    </row>
    <row r="4234" spans="1:11" ht="15.75" thickBot="1" x14ac:dyDescent="0.3">
      <c r="A4234" s="32" t="s">
        <v>851</v>
      </c>
      <c r="B4234" s="24" t="s">
        <v>331</v>
      </c>
      <c r="C4234" s="26" t="s">
        <v>1029</v>
      </c>
      <c r="D4234" s="26">
        <v>2</v>
      </c>
      <c r="E4234" s="17" t="s">
        <v>4588</v>
      </c>
      <c r="F4234" s="26">
        <v>6243</v>
      </c>
      <c r="G4234" s="26"/>
      <c r="H4234" s="26"/>
      <c r="I4234" s="26" t="s">
        <v>1029</v>
      </c>
      <c r="J4234" s="26" t="s">
        <v>1029</v>
      </c>
      <c r="K4234" s="34" t="s">
        <v>1029</v>
      </c>
    </row>
    <row r="4235" spans="1:11" ht="15.75" thickBot="1" x14ac:dyDescent="0.3">
      <c r="A4235" s="32" t="s">
        <v>851</v>
      </c>
      <c r="B4235" s="24" t="s">
        <v>331</v>
      </c>
      <c r="C4235" s="26" t="s">
        <v>1029</v>
      </c>
      <c r="D4235" s="26">
        <v>4</v>
      </c>
      <c r="E4235" s="17" t="s">
        <v>4589</v>
      </c>
      <c r="F4235" s="24">
        <v>6261</v>
      </c>
      <c r="G4235" s="24"/>
      <c r="H4235" s="24"/>
      <c r="I4235" s="26" t="s">
        <v>1029</v>
      </c>
      <c r="J4235" s="26" t="s">
        <v>1123</v>
      </c>
      <c r="K4235" s="34" t="s">
        <v>1123</v>
      </c>
    </row>
    <row r="4236" spans="1:11" ht="15.75" thickBot="1" x14ac:dyDescent="0.3">
      <c r="A4236" s="32" t="s">
        <v>851</v>
      </c>
      <c r="B4236" s="24" t="s">
        <v>331</v>
      </c>
      <c r="C4236" s="26" t="s">
        <v>1029</v>
      </c>
      <c r="D4236" s="26">
        <v>5</v>
      </c>
      <c r="E4236" s="17" t="s">
        <v>4590</v>
      </c>
      <c r="F4236" s="24">
        <v>6833</v>
      </c>
      <c r="G4236" s="24"/>
      <c r="H4236" s="24"/>
      <c r="I4236" s="26" t="s">
        <v>1029</v>
      </c>
      <c r="J4236" s="26" t="s">
        <v>1123</v>
      </c>
      <c r="K4236" s="34" t="s">
        <v>1123</v>
      </c>
    </row>
    <row r="4237" spans="1:11" ht="15.75" thickBot="1" x14ac:dyDescent="0.3">
      <c r="A4237" s="32" t="s">
        <v>851</v>
      </c>
      <c r="B4237" s="24" t="s">
        <v>331</v>
      </c>
      <c r="C4237" s="26" t="s">
        <v>1029</v>
      </c>
      <c r="D4237" s="26">
        <v>6</v>
      </c>
      <c r="E4237" s="17" t="s">
        <v>4591</v>
      </c>
      <c r="F4237" s="24">
        <v>6499</v>
      </c>
      <c r="G4237" s="24"/>
      <c r="H4237" s="24"/>
      <c r="I4237" s="26" t="s">
        <v>1029</v>
      </c>
      <c r="J4237" s="26" t="s">
        <v>1123</v>
      </c>
      <c r="K4237" s="34" t="s">
        <v>2891</v>
      </c>
    </row>
    <row r="4238" spans="1:11" ht="15.75" thickBot="1" x14ac:dyDescent="0.3">
      <c r="A4238" s="32" t="s">
        <v>851</v>
      </c>
      <c r="B4238" s="24" t="s">
        <v>331</v>
      </c>
      <c r="C4238" s="26" t="s">
        <v>1029</v>
      </c>
      <c r="D4238" s="26">
        <v>6</v>
      </c>
      <c r="E4238" s="17" t="s">
        <v>4592</v>
      </c>
      <c r="F4238" s="24">
        <v>5889</v>
      </c>
      <c r="G4238" s="24"/>
      <c r="H4238" s="24"/>
      <c r="I4238" s="26" t="s">
        <v>1029</v>
      </c>
      <c r="J4238" s="26" t="s">
        <v>1123</v>
      </c>
      <c r="K4238" s="34" t="s">
        <v>2889</v>
      </c>
    </row>
    <row r="4239" spans="1:11" ht="15.75" thickBot="1" x14ac:dyDescent="0.3">
      <c r="A4239" s="32" t="s">
        <v>851</v>
      </c>
      <c r="B4239" s="24" t="s">
        <v>331</v>
      </c>
      <c r="C4239" s="26" t="s">
        <v>1029</v>
      </c>
      <c r="D4239" s="26">
        <v>8</v>
      </c>
      <c r="E4239" s="17" t="s">
        <v>4593</v>
      </c>
      <c r="F4239" s="24">
        <v>6261</v>
      </c>
      <c r="G4239" s="24"/>
      <c r="H4239" s="24"/>
      <c r="I4239" s="26" t="s">
        <v>1029</v>
      </c>
      <c r="J4239" s="26" t="s">
        <v>1030</v>
      </c>
      <c r="K4239" s="34" t="s">
        <v>1041</v>
      </c>
    </row>
    <row r="4240" spans="1:11" ht="15.75" thickBot="1" x14ac:dyDescent="0.3">
      <c r="A4240" s="32" t="s">
        <v>851</v>
      </c>
      <c r="B4240" s="24" t="s">
        <v>331</v>
      </c>
      <c r="C4240" s="26" t="s">
        <v>1029</v>
      </c>
      <c r="D4240" s="26">
        <v>9</v>
      </c>
      <c r="E4240" s="17" t="s">
        <v>4594</v>
      </c>
      <c r="F4240" s="24">
        <v>5687</v>
      </c>
      <c r="G4240" s="24"/>
      <c r="H4240" s="24"/>
      <c r="I4240" s="26" t="s">
        <v>1029</v>
      </c>
      <c r="J4240" s="26" t="s">
        <v>1118</v>
      </c>
      <c r="K4240" s="34" t="s">
        <v>1132</v>
      </c>
    </row>
    <row r="4241" spans="1:11" ht="15.75" thickBot="1" x14ac:dyDescent="0.3">
      <c r="A4241" s="32" t="s">
        <v>851</v>
      </c>
      <c r="B4241" s="24" t="s">
        <v>331</v>
      </c>
      <c r="C4241" s="26" t="s">
        <v>1029</v>
      </c>
      <c r="D4241" s="26">
        <v>9</v>
      </c>
      <c r="E4241" s="17" t="s">
        <v>4595</v>
      </c>
      <c r="F4241" s="24">
        <v>6261</v>
      </c>
      <c r="G4241" s="24"/>
      <c r="H4241" s="24"/>
      <c r="I4241" s="26" t="s">
        <v>1029</v>
      </c>
      <c r="J4241" s="26" t="s">
        <v>1118</v>
      </c>
      <c r="K4241" s="34" t="s">
        <v>1132</v>
      </c>
    </row>
    <row r="4242" spans="1:11" ht="15.75" thickBot="1" x14ac:dyDescent="0.3">
      <c r="A4242" s="32" t="s">
        <v>851</v>
      </c>
      <c r="B4242" s="24" t="s">
        <v>331</v>
      </c>
      <c r="C4242" s="26" t="s">
        <v>2977</v>
      </c>
      <c r="D4242" s="26">
        <v>1</v>
      </c>
      <c r="E4242" s="17" t="s">
        <v>4596</v>
      </c>
      <c r="F4242" s="26">
        <v>6252</v>
      </c>
      <c r="G4242" s="26"/>
      <c r="H4242" s="26"/>
      <c r="I4242" s="26" t="s">
        <v>854</v>
      </c>
      <c r="J4242" s="26" t="s">
        <v>1394</v>
      </c>
      <c r="K4242" s="34" t="s">
        <v>2981</v>
      </c>
    </row>
    <row r="4243" spans="1:11" ht="15.75" thickBot="1" x14ac:dyDescent="0.3">
      <c r="A4243" s="32" t="s">
        <v>851</v>
      </c>
      <c r="B4243" s="24" t="s">
        <v>331</v>
      </c>
      <c r="C4243" s="26" t="s">
        <v>2977</v>
      </c>
      <c r="D4243" s="26">
        <v>1</v>
      </c>
      <c r="E4243" s="17" t="s">
        <v>4597</v>
      </c>
      <c r="F4243" s="26">
        <v>6767</v>
      </c>
      <c r="G4243" s="26"/>
      <c r="H4243" s="26"/>
      <c r="I4243" s="26" t="s">
        <v>854</v>
      </c>
      <c r="J4243" s="26" t="s">
        <v>1394</v>
      </c>
      <c r="K4243" s="34" t="s">
        <v>2981</v>
      </c>
    </row>
    <row r="4244" spans="1:11" s="35" customFormat="1" ht="13.5" thickBot="1" x14ac:dyDescent="0.25">
      <c r="A4244" s="32" t="s">
        <v>851</v>
      </c>
      <c r="B4244" s="24" t="s">
        <v>331</v>
      </c>
      <c r="C4244" s="26" t="s">
        <v>2977</v>
      </c>
      <c r="D4244" s="26">
        <v>1</v>
      </c>
      <c r="E4244" s="17" t="s">
        <v>4598</v>
      </c>
      <c r="F4244" s="26">
        <v>6809</v>
      </c>
      <c r="G4244" s="26"/>
      <c r="H4244" s="26"/>
      <c r="I4244" s="26" t="s">
        <v>854</v>
      </c>
      <c r="J4244" s="26" t="s">
        <v>1394</v>
      </c>
      <c r="K4244" s="34" t="s">
        <v>2981</v>
      </c>
    </row>
    <row r="4245" spans="1:11" ht="15.75" thickBot="1" x14ac:dyDescent="0.3">
      <c r="A4245" s="32" t="s">
        <v>851</v>
      </c>
      <c r="B4245" s="24" t="s">
        <v>331</v>
      </c>
      <c r="C4245" s="26" t="s">
        <v>1000</v>
      </c>
      <c r="D4245" s="26">
        <v>1</v>
      </c>
      <c r="E4245" s="17" t="s">
        <v>4599</v>
      </c>
      <c r="F4245" s="24">
        <v>6015</v>
      </c>
      <c r="G4245" s="24"/>
      <c r="H4245" s="24"/>
      <c r="I4245" s="26" t="s">
        <v>1002</v>
      </c>
      <c r="J4245" s="26" t="s">
        <v>1000</v>
      </c>
      <c r="K4245" s="34" t="s">
        <v>1000</v>
      </c>
    </row>
    <row r="4246" spans="1:11" ht="15.75" thickBot="1" x14ac:dyDescent="0.3">
      <c r="A4246" s="32" t="s">
        <v>851</v>
      </c>
      <c r="B4246" s="24" t="s">
        <v>331</v>
      </c>
      <c r="C4246" s="26" t="s">
        <v>1000</v>
      </c>
      <c r="D4246" s="26">
        <v>1</v>
      </c>
      <c r="E4246" s="17" t="s">
        <v>4600</v>
      </c>
      <c r="F4246" s="24">
        <v>6256</v>
      </c>
      <c r="G4246" s="24"/>
      <c r="H4246" s="24"/>
      <c r="I4246" s="26" t="s">
        <v>1002</v>
      </c>
      <c r="J4246" s="26" t="s">
        <v>1000</v>
      </c>
      <c r="K4246" s="34" t="s">
        <v>1000</v>
      </c>
    </row>
    <row r="4247" spans="1:11" ht="15.75" thickBot="1" x14ac:dyDescent="0.3">
      <c r="A4247" s="32" t="s">
        <v>851</v>
      </c>
      <c r="B4247" s="24" t="s">
        <v>331</v>
      </c>
      <c r="C4247" s="26" t="s">
        <v>1000</v>
      </c>
      <c r="D4247" s="26">
        <v>1</v>
      </c>
      <c r="E4247" s="17" t="s">
        <v>4601</v>
      </c>
      <c r="F4247" s="26">
        <v>6266</v>
      </c>
      <c r="G4247" s="26"/>
      <c r="H4247" s="26"/>
      <c r="I4247" s="26" t="s">
        <v>1002</v>
      </c>
      <c r="J4247" s="26" t="s">
        <v>1000</v>
      </c>
      <c r="K4247" s="34" t="s">
        <v>1000</v>
      </c>
    </row>
    <row r="4248" spans="1:11" ht="15.75" thickBot="1" x14ac:dyDescent="0.3">
      <c r="A4248" s="32" t="s">
        <v>851</v>
      </c>
      <c r="B4248" s="24" t="s">
        <v>331</v>
      </c>
      <c r="C4248" s="26" t="s">
        <v>1000</v>
      </c>
      <c r="D4248" s="26">
        <v>1</v>
      </c>
      <c r="E4248" s="17" t="s">
        <v>4602</v>
      </c>
      <c r="F4248" s="26">
        <v>4706</v>
      </c>
      <c r="G4248" s="26"/>
      <c r="H4248" s="26"/>
      <c r="I4248" s="26" t="s">
        <v>1002</v>
      </c>
      <c r="J4248" s="26" t="s">
        <v>1000</v>
      </c>
      <c r="K4248" s="34" t="s">
        <v>1000</v>
      </c>
    </row>
    <row r="4249" spans="1:11" ht="15.75" thickBot="1" x14ac:dyDescent="0.3">
      <c r="A4249" s="32" t="s">
        <v>851</v>
      </c>
      <c r="B4249" s="24" t="s">
        <v>331</v>
      </c>
      <c r="C4249" s="26" t="s">
        <v>1000</v>
      </c>
      <c r="D4249" s="26">
        <v>3</v>
      </c>
      <c r="E4249" s="17" t="s">
        <v>4603</v>
      </c>
      <c r="F4249" s="24">
        <v>6627</v>
      </c>
      <c r="G4249" s="24"/>
      <c r="H4249" s="24"/>
      <c r="I4249" s="26" t="s">
        <v>1002</v>
      </c>
      <c r="J4249" s="26" t="s">
        <v>1000</v>
      </c>
      <c r="K4249" s="34" t="s">
        <v>1003</v>
      </c>
    </row>
    <row r="4250" spans="1:11" ht="15.75" thickBot="1" x14ac:dyDescent="0.3">
      <c r="A4250" s="32" t="s">
        <v>851</v>
      </c>
      <c r="B4250" s="24" t="s">
        <v>331</v>
      </c>
      <c r="C4250" s="26" t="s">
        <v>1000</v>
      </c>
      <c r="D4250" s="26">
        <v>3</v>
      </c>
      <c r="E4250" s="17" t="s">
        <v>4604</v>
      </c>
      <c r="F4250" s="24">
        <v>6256</v>
      </c>
      <c r="G4250" s="24"/>
      <c r="H4250" s="24"/>
      <c r="I4250" s="26" t="s">
        <v>1002</v>
      </c>
      <c r="J4250" s="26" t="s">
        <v>1000</v>
      </c>
      <c r="K4250" s="34" t="s">
        <v>1003</v>
      </c>
    </row>
    <row r="4251" spans="1:11" ht="15.75" thickBot="1" x14ac:dyDescent="0.3">
      <c r="A4251" s="32" t="s">
        <v>851</v>
      </c>
      <c r="B4251" s="24" t="s">
        <v>331</v>
      </c>
      <c r="C4251" s="26" t="s">
        <v>1000</v>
      </c>
      <c r="D4251" s="26">
        <v>5</v>
      </c>
      <c r="E4251" s="17" t="s">
        <v>4605</v>
      </c>
      <c r="F4251" s="24">
        <v>6799</v>
      </c>
      <c r="G4251" s="24"/>
      <c r="H4251" s="24"/>
      <c r="I4251" s="26" t="s">
        <v>1002</v>
      </c>
      <c r="J4251" s="26" t="s">
        <v>1005</v>
      </c>
      <c r="K4251" s="34" t="s">
        <v>1005</v>
      </c>
    </row>
    <row r="4252" spans="1:11" ht="15.75" thickBot="1" x14ac:dyDescent="0.3">
      <c r="A4252" s="32" t="s">
        <v>851</v>
      </c>
      <c r="B4252" s="24" t="s">
        <v>331</v>
      </c>
      <c r="C4252" s="26" t="s">
        <v>1000</v>
      </c>
      <c r="D4252" s="26">
        <v>6</v>
      </c>
      <c r="E4252" s="17" t="s">
        <v>4606</v>
      </c>
      <c r="F4252" s="24">
        <v>6800</v>
      </c>
      <c r="G4252" s="24"/>
      <c r="H4252" s="24"/>
      <c r="I4252" s="26" t="s">
        <v>1002</v>
      </c>
      <c r="J4252" s="26" t="s">
        <v>1000</v>
      </c>
      <c r="K4252" s="34" t="s">
        <v>3052</v>
      </c>
    </row>
    <row r="4253" spans="1:11" ht="15.75" thickBot="1" x14ac:dyDescent="0.3">
      <c r="A4253" s="32" t="s">
        <v>851</v>
      </c>
      <c r="B4253" s="24" t="s">
        <v>331</v>
      </c>
      <c r="C4253" s="26" t="s">
        <v>1000</v>
      </c>
      <c r="D4253" s="26">
        <v>6</v>
      </c>
      <c r="E4253" s="17" t="s">
        <v>4607</v>
      </c>
      <c r="F4253" s="24">
        <v>6801</v>
      </c>
      <c r="G4253" s="24"/>
      <c r="H4253" s="24"/>
      <c r="I4253" s="26" t="s">
        <v>1002</v>
      </c>
      <c r="J4253" s="26" t="s">
        <v>1000</v>
      </c>
      <c r="K4253" s="34" t="s">
        <v>3115</v>
      </c>
    </row>
    <row r="4254" spans="1:11" ht="15.75" thickBot="1" x14ac:dyDescent="0.3">
      <c r="A4254" s="32" t="s">
        <v>851</v>
      </c>
      <c r="B4254" s="24" t="s">
        <v>331</v>
      </c>
      <c r="C4254" s="26" t="s">
        <v>1000</v>
      </c>
      <c r="D4254" s="26">
        <v>7</v>
      </c>
      <c r="E4254" s="17" t="s">
        <v>4608</v>
      </c>
      <c r="F4254" s="24">
        <v>6587</v>
      </c>
      <c r="G4254" s="24"/>
      <c r="H4254" s="24"/>
      <c r="I4254" s="26" t="s">
        <v>1002</v>
      </c>
      <c r="J4254" s="26" t="s">
        <v>3111</v>
      </c>
      <c r="K4254" s="34" t="s">
        <v>3140</v>
      </c>
    </row>
    <row r="4255" spans="1:11" ht="15.75" thickBot="1" x14ac:dyDescent="0.3">
      <c r="A4255" s="32" t="s">
        <v>851</v>
      </c>
      <c r="B4255" s="24" t="s">
        <v>331</v>
      </c>
      <c r="C4255" s="26" t="s">
        <v>1007</v>
      </c>
      <c r="D4255" s="26">
        <v>1</v>
      </c>
      <c r="E4255" s="17" t="s">
        <v>4609</v>
      </c>
      <c r="F4255" s="26">
        <v>5096</v>
      </c>
      <c r="G4255" s="26"/>
      <c r="H4255" s="26"/>
      <c r="I4255" s="26" t="s">
        <v>1008</v>
      </c>
      <c r="J4255" s="26" t="s">
        <v>3169</v>
      </c>
      <c r="K4255" s="34" t="s">
        <v>3169</v>
      </c>
    </row>
    <row r="4256" spans="1:11" ht="15.75" thickBot="1" x14ac:dyDescent="0.3">
      <c r="A4256" s="32" t="s">
        <v>851</v>
      </c>
      <c r="B4256" s="24" t="s">
        <v>331</v>
      </c>
      <c r="C4256" s="26" t="s">
        <v>1007</v>
      </c>
      <c r="D4256" s="26">
        <v>1</v>
      </c>
      <c r="E4256" s="17" t="s">
        <v>4610</v>
      </c>
      <c r="F4256" s="24">
        <v>4897</v>
      </c>
      <c r="G4256" s="24"/>
      <c r="H4256" s="24"/>
      <c r="I4256" s="26" t="s">
        <v>1008</v>
      </c>
      <c r="J4256" s="26" t="s">
        <v>3169</v>
      </c>
      <c r="K4256" s="34" t="s">
        <v>3169</v>
      </c>
    </row>
    <row r="4257" spans="1:11" ht="15.75" thickBot="1" x14ac:dyDescent="0.3">
      <c r="A4257" s="32" t="s">
        <v>851</v>
      </c>
      <c r="B4257" s="24" t="s">
        <v>331</v>
      </c>
      <c r="C4257" s="26" t="s">
        <v>1007</v>
      </c>
      <c r="D4257" s="26">
        <v>1</v>
      </c>
      <c r="E4257" s="17" t="s">
        <v>4611</v>
      </c>
      <c r="F4257" s="24">
        <v>6264</v>
      </c>
      <c r="G4257" s="24"/>
      <c r="H4257" s="24"/>
      <c r="I4257" s="26" t="s">
        <v>1008</v>
      </c>
      <c r="J4257" s="26" t="s">
        <v>3169</v>
      </c>
      <c r="K4257" s="34" t="s">
        <v>3169</v>
      </c>
    </row>
    <row r="4258" spans="1:11" ht="15.75" thickBot="1" x14ac:dyDescent="0.3">
      <c r="A4258" s="32" t="s">
        <v>851</v>
      </c>
      <c r="B4258" s="24" t="s">
        <v>331</v>
      </c>
      <c r="C4258" s="26" t="s">
        <v>1007</v>
      </c>
      <c r="D4258" s="26">
        <v>1</v>
      </c>
      <c r="E4258" s="17" t="s">
        <v>4612</v>
      </c>
      <c r="F4258" s="26">
        <v>6620</v>
      </c>
      <c r="G4258" s="26"/>
      <c r="H4258" s="26"/>
      <c r="I4258" s="26" t="s">
        <v>1008</v>
      </c>
      <c r="J4258" s="26" t="s">
        <v>3169</v>
      </c>
      <c r="K4258" s="34" t="s">
        <v>3169</v>
      </c>
    </row>
    <row r="4259" spans="1:11" ht="15.75" thickBot="1" x14ac:dyDescent="0.3">
      <c r="A4259" s="32" t="s">
        <v>851</v>
      </c>
      <c r="B4259" s="24" t="s">
        <v>331</v>
      </c>
      <c r="C4259" s="26" t="s">
        <v>1007</v>
      </c>
      <c r="D4259" s="26">
        <v>1</v>
      </c>
      <c r="E4259" s="17" t="s">
        <v>4613</v>
      </c>
      <c r="F4259" s="26">
        <v>5267</v>
      </c>
      <c r="G4259" s="26"/>
      <c r="H4259" s="26"/>
      <c r="I4259" s="26" t="s">
        <v>1008</v>
      </c>
      <c r="J4259" s="26" t="s">
        <v>3169</v>
      </c>
      <c r="K4259" s="34" t="s">
        <v>3169</v>
      </c>
    </row>
    <row r="4260" spans="1:11" ht="15.75" thickBot="1" x14ac:dyDescent="0.3">
      <c r="A4260" s="32" t="s">
        <v>851</v>
      </c>
      <c r="B4260" s="24" t="s">
        <v>331</v>
      </c>
      <c r="C4260" s="26" t="s">
        <v>1007</v>
      </c>
      <c r="D4260" s="26">
        <v>2</v>
      </c>
      <c r="E4260" s="17" t="s">
        <v>4614</v>
      </c>
      <c r="F4260" s="24">
        <v>6734</v>
      </c>
      <c r="G4260" s="24"/>
      <c r="H4260" s="24"/>
      <c r="I4260" s="26" t="s">
        <v>1008</v>
      </c>
      <c r="J4260" s="26" t="s">
        <v>3169</v>
      </c>
      <c r="K4260" s="34" t="s">
        <v>3189</v>
      </c>
    </row>
    <row r="4261" spans="1:11" ht="15.75" thickBot="1" x14ac:dyDescent="0.3">
      <c r="A4261" s="32" t="s">
        <v>851</v>
      </c>
      <c r="B4261" s="24" t="s">
        <v>331</v>
      </c>
      <c r="C4261" s="26" t="s">
        <v>1007</v>
      </c>
      <c r="D4261" s="26">
        <v>3</v>
      </c>
      <c r="E4261" s="17" t="s">
        <v>4615</v>
      </c>
      <c r="F4261" s="24">
        <v>6733</v>
      </c>
      <c r="G4261" s="24"/>
      <c r="H4261" s="24"/>
      <c r="I4261" s="26" t="s">
        <v>1008</v>
      </c>
      <c r="J4261" s="26" t="s">
        <v>3169</v>
      </c>
      <c r="K4261" s="34" t="s">
        <v>3187</v>
      </c>
    </row>
    <row r="4262" spans="1:11" ht="15.75" thickBot="1" x14ac:dyDescent="0.3">
      <c r="A4262" s="32" t="s">
        <v>851</v>
      </c>
      <c r="B4262" s="24" t="s">
        <v>331</v>
      </c>
      <c r="C4262" s="26" t="s">
        <v>1007</v>
      </c>
      <c r="D4262" s="26">
        <v>4</v>
      </c>
      <c r="E4262" s="17" t="s">
        <v>4616</v>
      </c>
      <c r="F4262" s="24">
        <v>6736</v>
      </c>
      <c r="G4262" s="24"/>
      <c r="H4262" s="24"/>
      <c r="I4262" s="26" t="s">
        <v>1008</v>
      </c>
      <c r="J4262" s="26" t="s">
        <v>3169</v>
      </c>
      <c r="K4262" s="34" t="s">
        <v>3199</v>
      </c>
    </row>
    <row r="4263" spans="1:11" ht="15.75" thickBot="1" x14ac:dyDescent="0.3">
      <c r="A4263" s="32" t="s">
        <v>851</v>
      </c>
      <c r="B4263" s="24" t="s">
        <v>331</v>
      </c>
      <c r="C4263" s="26" t="s">
        <v>1007</v>
      </c>
      <c r="D4263" s="26">
        <v>5</v>
      </c>
      <c r="E4263" s="17" t="s">
        <v>4617</v>
      </c>
      <c r="F4263" s="24">
        <v>6552</v>
      </c>
      <c r="G4263" s="24"/>
      <c r="H4263" s="24"/>
      <c r="I4263" s="26" t="s">
        <v>1008</v>
      </c>
      <c r="J4263" s="26" t="s">
        <v>1009</v>
      </c>
      <c r="K4263" s="34" t="s">
        <v>1010</v>
      </c>
    </row>
    <row r="4264" spans="1:11" ht="15.75" thickBot="1" x14ac:dyDescent="0.3">
      <c r="A4264" s="32" t="s">
        <v>851</v>
      </c>
      <c r="B4264" s="24" t="s">
        <v>331</v>
      </c>
      <c r="C4264" s="26" t="s">
        <v>1007</v>
      </c>
      <c r="D4264" s="26">
        <v>6</v>
      </c>
      <c r="E4264" s="17" t="s">
        <v>4618</v>
      </c>
      <c r="F4264" s="24">
        <v>6737</v>
      </c>
      <c r="G4264" s="24"/>
      <c r="H4264" s="24"/>
      <c r="I4264" s="26" t="s">
        <v>1008</v>
      </c>
      <c r="J4264" s="26" t="s">
        <v>1009</v>
      </c>
      <c r="K4264" s="34" t="s">
        <v>3244</v>
      </c>
    </row>
    <row r="4265" spans="1:11" ht="15.75" thickBot="1" x14ac:dyDescent="0.3">
      <c r="A4265" s="32" t="s">
        <v>851</v>
      </c>
      <c r="B4265" s="24" t="s">
        <v>331</v>
      </c>
      <c r="C4265" s="26" t="s">
        <v>1007</v>
      </c>
      <c r="D4265" s="26">
        <v>7</v>
      </c>
      <c r="E4265" s="17" t="s">
        <v>4619</v>
      </c>
      <c r="F4265" s="24">
        <v>6735</v>
      </c>
      <c r="G4265" s="24"/>
      <c r="H4265" s="24"/>
      <c r="I4265" s="26" t="s">
        <v>1008</v>
      </c>
      <c r="J4265" s="26" t="s">
        <v>3169</v>
      </c>
      <c r="K4265" s="34" t="s">
        <v>3263</v>
      </c>
    </row>
    <row r="4266" spans="1:11" ht="15.75" thickBot="1" x14ac:dyDescent="0.3">
      <c r="A4266" s="32" t="s">
        <v>851</v>
      </c>
      <c r="B4266" s="24" t="s">
        <v>331</v>
      </c>
      <c r="C4266" s="26" t="s">
        <v>1007</v>
      </c>
      <c r="D4266" s="26">
        <v>8</v>
      </c>
      <c r="E4266" s="17" t="s">
        <v>4620</v>
      </c>
      <c r="F4266" s="24">
        <v>5980</v>
      </c>
      <c r="G4266" s="24"/>
      <c r="H4266" s="24"/>
      <c r="I4266" s="26" t="s">
        <v>1008</v>
      </c>
      <c r="J4266" s="26" t="s">
        <v>3169</v>
      </c>
      <c r="K4266" s="34" t="s">
        <v>3169</v>
      </c>
    </row>
    <row r="4267" spans="1:11" ht="15.75" thickBot="1" x14ac:dyDescent="0.3">
      <c r="A4267" s="32" t="s">
        <v>851</v>
      </c>
      <c r="B4267" s="24" t="s">
        <v>331</v>
      </c>
      <c r="C4267" s="26" t="s">
        <v>1281</v>
      </c>
      <c r="D4267" s="26">
        <v>1</v>
      </c>
      <c r="E4267" s="17" t="s">
        <v>4621</v>
      </c>
      <c r="F4267" s="26">
        <v>5272</v>
      </c>
      <c r="G4267" s="26"/>
      <c r="H4267" s="26"/>
      <c r="I4267" s="26" t="s">
        <v>1008</v>
      </c>
      <c r="J4267" s="26" t="s">
        <v>1283</v>
      </c>
      <c r="K4267" s="34" t="s">
        <v>1272</v>
      </c>
    </row>
    <row r="4268" spans="1:11" ht="15.75" thickBot="1" x14ac:dyDescent="0.3">
      <c r="A4268" s="32" t="s">
        <v>851</v>
      </c>
      <c r="B4268" s="24" t="s">
        <v>331</v>
      </c>
      <c r="C4268" s="26" t="s">
        <v>1281</v>
      </c>
      <c r="D4268" s="26">
        <v>1</v>
      </c>
      <c r="E4268" s="17" t="s">
        <v>4622</v>
      </c>
      <c r="F4268" s="24">
        <v>6250</v>
      </c>
      <c r="G4268" s="24"/>
      <c r="H4268" s="24"/>
      <c r="I4268" s="26" t="s">
        <v>1008</v>
      </c>
      <c r="J4268" s="26" t="s">
        <v>1283</v>
      </c>
      <c r="K4268" s="34" t="s">
        <v>1283</v>
      </c>
    </row>
    <row r="4269" spans="1:11" ht="15.75" thickBot="1" x14ac:dyDescent="0.3">
      <c r="A4269" s="32" t="s">
        <v>851</v>
      </c>
      <c r="B4269" s="24" t="s">
        <v>331</v>
      </c>
      <c r="C4269" s="26" t="s">
        <v>1281</v>
      </c>
      <c r="D4269" s="26">
        <v>1</v>
      </c>
      <c r="E4269" s="17" t="s">
        <v>4623</v>
      </c>
      <c r="F4269" s="24">
        <v>4495</v>
      </c>
      <c r="G4269" s="24"/>
      <c r="H4269" s="24"/>
      <c r="I4269" s="26" t="s">
        <v>1008</v>
      </c>
      <c r="J4269" s="26" t="s">
        <v>1283</v>
      </c>
      <c r="K4269" s="34" t="s">
        <v>1283</v>
      </c>
    </row>
    <row r="4270" spans="1:11" ht="15.75" thickBot="1" x14ac:dyDescent="0.3">
      <c r="A4270" s="32" t="s">
        <v>851</v>
      </c>
      <c r="B4270" s="24" t="s">
        <v>331</v>
      </c>
      <c r="C4270" s="26" t="s">
        <v>1281</v>
      </c>
      <c r="D4270" s="26">
        <v>1</v>
      </c>
      <c r="E4270" s="17" t="s">
        <v>4624</v>
      </c>
      <c r="F4270" s="24">
        <v>1369</v>
      </c>
      <c r="G4270" s="24"/>
      <c r="H4270" s="24"/>
      <c r="I4270" s="26" t="s">
        <v>1008</v>
      </c>
      <c r="J4270" s="26" t="s">
        <v>1283</v>
      </c>
      <c r="K4270" s="34" t="s">
        <v>1283</v>
      </c>
    </row>
    <row r="4271" spans="1:11" ht="15.75" thickBot="1" x14ac:dyDescent="0.3">
      <c r="A4271" s="32" t="s">
        <v>851</v>
      </c>
      <c r="B4271" s="24" t="s">
        <v>331</v>
      </c>
      <c r="C4271" s="26" t="s">
        <v>1281</v>
      </c>
      <c r="D4271" s="26">
        <v>1</v>
      </c>
      <c r="E4271" s="17" t="s">
        <v>4625</v>
      </c>
      <c r="F4271" s="26">
        <v>6355</v>
      </c>
      <c r="G4271" s="26"/>
      <c r="H4271" s="26"/>
      <c r="I4271" s="26" t="s">
        <v>1008</v>
      </c>
      <c r="J4271" s="26" t="s">
        <v>1283</v>
      </c>
      <c r="K4271" s="34" t="s">
        <v>1283</v>
      </c>
    </row>
    <row r="4272" spans="1:11" ht="15.75" thickBot="1" x14ac:dyDescent="0.3">
      <c r="A4272" s="32" t="s">
        <v>851</v>
      </c>
      <c r="B4272" s="24" t="s">
        <v>331</v>
      </c>
      <c r="C4272" s="26" t="s">
        <v>1281</v>
      </c>
      <c r="D4272" s="26">
        <v>1</v>
      </c>
      <c r="E4272" s="17" t="s">
        <v>4626</v>
      </c>
      <c r="F4272" s="26">
        <v>1247</v>
      </c>
      <c r="G4272" s="26"/>
      <c r="H4272" s="26"/>
      <c r="I4272" s="26" t="s">
        <v>1008</v>
      </c>
      <c r="J4272" s="26" t="s">
        <v>1283</v>
      </c>
      <c r="K4272" s="34" t="s">
        <v>1283</v>
      </c>
    </row>
    <row r="4273" spans="1:11" ht="15.75" thickBot="1" x14ac:dyDescent="0.3">
      <c r="A4273" s="32" t="s">
        <v>851</v>
      </c>
      <c r="B4273" s="24" t="s">
        <v>331</v>
      </c>
      <c r="C4273" s="26" t="s">
        <v>1281</v>
      </c>
      <c r="D4273" s="26">
        <v>1</v>
      </c>
      <c r="E4273" s="17" t="s">
        <v>4627</v>
      </c>
      <c r="F4273" s="26">
        <v>5241</v>
      </c>
      <c r="G4273" s="26"/>
      <c r="H4273" s="26"/>
      <c r="I4273" s="26" t="s">
        <v>1008</v>
      </c>
      <c r="J4273" s="26" t="s">
        <v>1283</v>
      </c>
      <c r="K4273" s="34" t="s">
        <v>1283</v>
      </c>
    </row>
    <row r="4274" spans="1:11" ht="15.75" thickBot="1" x14ac:dyDescent="0.3">
      <c r="A4274" s="32" t="s">
        <v>851</v>
      </c>
      <c r="B4274" s="24" t="s">
        <v>331</v>
      </c>
      <c r="C4274" s="26" t="s">
        <v>1281</v>
      </c>
      <c r="D4274" s="26">
        <v>1</v>
      </c>
      <c r="E4274" s="17" t="s">
        <v>4628</v>
      </c>
      <c r="F4274" s="26">
        <v>4037</v>
      </c>
      <c r="G4274" s="26"/>
      <c r="H4274" s="26"/>
      <c r="I4274" s="26" t="s">
        <v>1008</v>
      </c>
      <c r="J4274" s="26" t="s">
        <v>1283</v>
      </c>
      <c r="K4274" s="34" t="s">
        <v>1283</v>
      </c>
    </row>
    <row r="4275" spans="1:11" ht="15.75" thickBot="1" x14ac:dyDescent="0.3">
      <c r="A4275" s="32" t="s">
        <v>851</v>
      </c>
      <c r="B4275" s="24" t="s">
        <v>331</v>
      </c>
      <c r="C4275" s="26" t="s">
        <v>1281</v>
      </c>
      <c r="D4275" s="26">
        <v>1</v>
      </c>
      <c r="E4275" s="17" t="s">
        <v>4629</v>
      </c>
      <c r="F4275" s="26">
        <v>6607</v>
      </c>
      <c r="G4275" s="26"/>
      <c r="H4275" s="26"/>
      <c r="I4275" s="26" t="s">
        <v>1008</v>
      </c>
      <c r="J4275" s="26" t="s">
        <v>1283</v>
      </c>
      <c r="K4275" s="34" t="s">
        <v>1283</v>
      </c>
    </row>
    <row r="4276" spans="1:11" ht="15.75" thickBot="1" x14ac:dyDescent="0.3">
      <c r="A4276" s="32" t="s">
        <v>851</v>
      </c>
      <c r="B4276" s="24" t="s">
        <v>331</v>
      </c>
      <c r="C4276" s="26" t="s">
        <v>1281</v>
      </c>
      <c r="D4276" s="26">
        <v>1</v>
      </c>
      <c r="E4276" s="17" t="s">
        <v>4630</v>
      </c>
      <c r="F4276" s="26">
        <v>5285</v>
      </c>
      <c r="G4276" s="26"/>
      <c r="H4276" s="26"/>
      <c r="I4276" s="26" t="s">
        <v>1008</v>
      </c>
      <c r="J4276" s="26" t="s">
        <v>1283</v>
      </c>
      <c r="K4276" s="34" t="s">
        <v>1283</v>
      </c>
    </row>
    <row r="4277" spans="1:11" ht="15.75" thickBot="1" x14ac:dyDescent="0.3">
      <c r="A4277" s="32" t="s">
        <v>851</v>
      </c>
      <c r="B4277" s="24" t="s">
        <v>331</v>
      </c>
      <c r="C4277" s="26" t="s">
        <v>1281</v>
      </c>
      <c r="D4277" s="26">
        <v>2</v>
      </c>
      <c r="E4277" s="17" t="s">
        <v>4631</v>
      </c>
      <c r="F4277" s="24">
        <v>6573</v>
      </c>
      <c r="G4277" s="24"/>
      <c r="H4277" s="24"/>
      <c r="I4277" s="26" t="s">
        <v>1008</v>
      </c>
      <c r="J4277" s="26" t="s">
        <v>1283</v>
      </c>
      <c r="K4277" s="34" t="s">
        <v>3307</v>
      </c>
    </row>
    <row r="4278" spans="1:11" ht="15.75" thickBot="1" x14ac:dyDescent="0.3">
      <c r="A4278" s="32" t="s">
        <v>851</v>
      </c>
      <c r="B4278" s="24" t="s">
        <v>331</v>
      </c>
      <c r="C4278" s="26" t="s">
        <v>1281</v>
      </c>
      <c r="D4278" s="26">
        <v>4</v>
      </c>
      <c r="E4278" s="17" t="s">
        <v>4632</v>
      </c>
      <c r="F4278" s="26">
        <v>5497</v>
      </c>
      <c r="G4278" s="26"/>
      <c r="H4278" s="26"/>
      <c r="I4278" s="26" t="s">
        <v>1008</v>
      </c>
      <c r="J4278" s="26" t="s">
        <v>1288</v>
      </c>
      <c r="K4278" s="34" t="s">
        <v>1289</v>
      </c>
    </row>
    <row r="4279" spans="1:11" ht="15.75" thickBot="1" x14ac:dyDescent="0.3">
      <c r="A4279" s="32" t="s">
        <v>851</v>
      </c>
      <c r="B4279" s="24" t="s">
        <v>331</v>
      </c>
      <c r="C4279" s="26" t="s">
        <v>1281</v>
      </c>
      <c r="D4279" s="26">
        <v>4</v>
      </c>
      <c r="E4279" s="17" t="s">
        <v>4633</v>
      </c>
      <c r="F4279" s="24">
        <v>6847</v>
      </c>
      <c r="G4279" s="24"/>
      <c r="H4279" s="24"/>
      <c r="I4279" s="26" t="s">
        <v>1008</v>
      </c>
      <c r="J4279" s="26" t="s">
        <v>1288</v>
      </c>
      <c r="K4279" s="34" t="s">
        <v>1289</v>
      </c>
    </row>
    <row r="4280" spans="1:11" ht="15.75" thickBot="1" x14ac:dyDescent="0.3">
      <c r="A4280" s="32" t="s">
        <v>851</v>
      </c>
      <c r="B4280" s="24" t="s">
        <v>331</v>
      </c>
      <c r="C4280" s="26" t="s">
        <v>1281</v>
      </c>
      <c r="D4280" s="26">
        <v>4</v>
      </c>
      <c r="E4280" s="17" t="s">
        <v>4634</v>
      </c>
      <c r="F4280" s="26">
        <v>6250</v>
      </c>
      <c r="G4280" s="26"/>
      <c r="H4280" s="26"/>
      <c r="I4280" s="26" t="s">
        <v>1008</v>
      </c>
      <c r="J4280" s="26" t="s">
        <v>1288</v>
      </c>
      <c r="K4280" s="34" t="s">
        <v>1289</v>
      </c>
    </row>
    <row r="4281" spans="1:11" ht="15.75" thickBot="1" x14ac:dyDescent="0.3">
      <c r="A4281" s="32" t="s">
        <v>851</v>
      </c>
      <c r="B4281" s="24" t="s">
        <v>331</v>
      </c>
      <c r="C4281" s="26" t="s">
        <v>1281</v>
      </c>
      <c r="D4281" s="26">
        <v>5</v>
      </c>
      <c r="E4281" s="17" t="s">
        <v>4635</v>
      </c>
      <c r="F4281" s="26">
        <v>5270</v>
      </c>
      <c r="G4281" s="26"/>
      <c r="H4281" s="26"/>
      <c r="I4281" s="26" t="s">
        <v>1008</v>
      </c>
      <c r="J4281" s="26" t="s">
        <v>1291</v>
      </c>
      <c r="K4281" s="34" t="s">
        <v>3356</v>
      </c>
    </row>
    <row r="4282" spans="1:11" ht="15.75" thickBot="1" x14ac:dyDescent="0.3">
      <c r="A4282" s="32" t="s">
        <v>851</v>
      </c>
      <c r="B4282" s="24" t="s">
        <v>331</v>
      </c>
      <c r="C4282" s="26" t="s">
        <v>1281</v>
      </c>
      <c r="D4282" s="26">
        <v>5</v>
      </c>
      <c r="E4282" s="17" t="s">
        <v>4636</v>
      </c>
      <c r="F4282" s="24">
        <v>6250</v>
      </c>
      <c r="G4282" s="24"/>
      <c r="H4282" s="24"/>
      <c r="I4282" s="26" t="s">
        <v>1008</v>
      </c>
      <c r="J4282" s="26" t="s">
        <v>1291</v>
      </c>
      <c r="K4282" s="34" t="s">
        <v>1291</v>
      </c>
    </row>
    <row r="4283" spans="1:11" ht="15.75" thickBot="1" x14ac:dyDescent="0.3">
      <c r="A4283" s="32" t="s">
        <v>851</v>
      </c>
      <c r="B4283" s="24" t="s">
        <v>331</v>
      </c>
      <c r="C4283" s="26" t="s">
        <v>1281</v>
      </c>
      <c r="D4283" s="26">
        <v>6</v>
      </c>
      <c r="E4283" s="17" t="s">
        <v>4637</v>
      </c>
      <c r="F4283" s="24">
        <v>6250</v>
      </c>
      <c r="G4283" s="24"/>
      <c r="H4283" s="24"/>
      <c r="I4283" s="26" t="s">
        <v>1008</v>
      </c>
      <c r="J4283" s="26" t="s">
        <v>1293</v>
      </c>
      <c r="K4283" s="34" t="s">
        <v>1293</v>
      </c>
    </row>
    <row r="4284" spans="1:11" ht="15.75" thickBot="1" x14ac:dyDescent="0.3">
      <c r="A4284" s="32" t="s">
        <v>851</v>
      </c>
      <c r="B4284" s="24" t="s">
        <v>331</v>
      </c>
      <c r="C4284" s="26" t="s">
        <v>1281</v>
      </c>
      <c r="D4284" s="26">
        <v>6</v>
      </c>
      <c r="E4284" s="17" t="s">
        <v>4638</v>
      </c>
      <c r="F4284" s="26">
        <v>6241</v>
      </c>
      <c r="G4284" s="26"/>
      <c r="H4284" s="26"/>
      <c r="I4284" s="26" t="s">
        <v>1008</v>
      </c>
      <c r="J4284" s="26" t="s">
        <v>1293</v>
      </c>
      <c r="K4284" s="34" t="s">
        <v>1293</v>
      </c>
    </row>
    <row r="4285" spans="1:11" ht="15.75" thickBot="1" x14ac:dyDescent="0.3">
      <c r="A4285" s="32" t="s">
        <v>851</v>
      </c>
      <c r="B4285" s="24" t="s">
        <v>331</v>
      </c>
      <c r="C4285" s="26" t="s">
        <v>1281</v>
      </c>
      <c r="D4285" s="26">
        <v>6</v>
      </c>
      <c r="E4285" s="17" t="s">
        <v>4639</v>
      </c>
      <c r="F4285" s="26">
        <v>6682</v>
      </c>
      <c r="G4285" s="26"/>
      <c r="H4285" s="26"/>
      <c r="I4285" s="26" t="s">
        <v>1008</v>
      </c>
      <c r="J4285" s="26" t="s">
        <v>1283</v>
      </c>
      <c r="K4285" s="34" t="s">
        <v>1283</v>
      </c>
    </row>
    <row r="4286" spans="1:11" ht="15.75" thickBot="1" x14ac:dyDescent="0.3">
      <c r="A4286" s="32" t="s">
        <v>851</v>
      </c>
      <c r="B4286" s="24" t="s">
        <v>331</v>
      </c>
      <c r="C4286" s="26" t="s">
        <v>1281</v>
      </c>
      <c r="D4286" s="26">
        <v>7</v>
      </c>
      <c r="E4286" s="17" t="s">
        <v>4640</v>
      </c>
      <c r="F4286" s="26">
        <v>4817</v>
      </c>
      <c r="G4286" s="26"/>
      <c r="H4286" s="26"/>
      <c r="I4286" s="26" t="s">
        <v>1008</v>
      </c>
      <c r="J4286" s="26" t="s">
        <v>3383</v>
      </c>
      <c r="K4286" s="34" t="s">
        <v>3383</v>
      </c>
    </row>
    <row r="4287" spans="1:11" ht="15.75" thickBot="1" x14ac:dyDescent="0.3">
      <c r="A4287" s="32" t="s">
        <v>851</v>
      </c>
      <c r="B4287" s="24" t="s">
        <v>331</v>
      </c>
      <c r="C4287" s="26" t="s">
        <v>1281</v>
      </c>
      <c r="D4287" s="26">
        <v>7</v>
      </c>
      <c r="E4287" s="17" t="s">
        <v>4641</v>
      </c>
      <c r="F4287" s="24">
        <v>6250</v>
      </c>
      <c r="G4287" s="24"/>
      <c r="H4287" s="24"/>
      <c r="I4287" s="26" t="s">
        <v>1008</v>
      </c>
      <c r="J4287" s="26" t="s">
        <v>3383</v>
      </c>
      <c r="K4287" s="34" t="s">
        <v>3383</v>
      </c>
    </row>
    <row r="4288" spans="1:11" ht="15.75" thickBot="1" x14ac:dyDescent="0.3">
      <c r="A4288" s="32" t="s">
        <v>851</v>
      </c>
      <c r="B4288" s="24" t="s">
        <v>331</v>
      </c>
      <c r="C4288" s="26" t="s">
        <v>1281</v>
      </c>
      <c r="D4288" s="26">
        <v>9</v>
      </c>
      <c r="E4288" s="17" t="s">
        <v>4642</v>
      </c>
      <c r="F4288" s="24">
        <v>6572</v>
      </c>
      <c r="G4288" s="24"/>
      <c r="H4288" s="24"/>
      <c r="I4288" s="26" t="s">
        <v>1008</v>
      </c>
      <c r="J4288" s="26" t="s">
        <v>1283</v>
      </c>
      <c r="K4288" s="34" t="s">
        <v>3413</v>
      </c>
    </row>
    <row r="4289" spans="1:11" ht="15.75" thickBot="1" x14ac:dyDescent="0.3">
      <c r="A4289" s="32" t="s">
        <v>851</v>
      </c>
      <c r="B4289" s="24" t="s">
        <v>331</v>
      </c>
      <c r="C4289" s="26" t="s">
        <v>3429</v>
      </c>
      <c r="D4289" s="26">
        <v>1</v>
      </c>
      <c r="E4289" s="17" t="s">
        <v>4643</v>
      </c>
      <c r="F4289" s="24">
        <v>6672</v>
      </c>
      <c r="G4289" s="24"/>
      <c r="H4289" s="24"/>
      <c r="I4289" s="26" t="s">
        <v>859</v>
      </c>
      <c r="J4289" s="26" t="s">
        <v>859</v>
      </c>
      <c r="K4289" s="34" t="s">
        <v>3431</v>
      </c>
    </row>
    <row r="4290" spans="1:11" ht="15.75" thickBot="1" x14ac:dyDescent="0.3">
      <c r="A4290" s="32" t="s">
        <v>851</v>
      </c>
      <c r="B4290" s="24" t="s">
        <v>331</v>
      </c>
      <c r="C4290" s="26" t="s">
        <v>3429</v>
      </c>
      <c r="D4290" s="26">
        <v>1</v>
      </c>
      <c r="E4290" s="17" t="s">
        <v>4644</v>
      </c>
      <c r="F4290" s="26">
        <v>6770</v>
      </c>
      <c r="G4290" s="26"/>
      <c r="H4290" s="26"/>
      <c r="I4290" s="26" t="s">
        <v>859</v>
      </c>
      <c r="J4290" s="26" t="s">
        <v>859</v>
      </c>
      <c r="K4290" s="34" t="s">
        <v>3431</v>
      </c>
    </row>
    <row r="4291" spans="1:11" ht="15.75" thickBot="1" x14ac:dyDescent="0.3">
      <c r="A4291" s="32" t="s">
        <v>851</v>
      </c>
      <c r="B4291" s="24" t="s">
        <v>331</v>
      </c>
      <c r="C4291" s="26" t="s">
        <v>3429</v>
      </c>
      <c r="D4291" s="26">
        <v>2</v>
      </c>
      <c r="E4291" s="17" t="s">
        <v>4645</v>
      </c>
      <c r="F4291" s="24">
        <v>6513</v>
      </c>
      <c r="G4291" s="24"/>
      <c r="H4291" s="24"/>
      <c r="I4291" s="26" t="s">
        <v>859</v>
      </c>
      <c r="J4291" s="26" t="s">
        <v>859</v>
      </c>
      <c r="K4291" s="34" t="s">
        <v>3441</v>
      </c>
    </row>
    <row r="4292" spans="1:11" ht="15.75" thickBot="1" x14ac:dyDescent="0.3">
      <c r="A4292" s="32" t="s">
        <v>851</v>
      </c>
      <c r="B4292" s="24" t="s">
        <v>331</v>
      </c>
      <c r="C4292" s="26" t="s">
        <v>3429</v>
      </c>
      <c r="D4292" s="26">
        <v>4</v>
      </c>
      <c r="E4292" s="17" t="s">
        <v>4646</v>
      </c>
      <c r="F4292" s="24">
        <v>5835</v>
      </c>
      <c r="G4292" s="24"/>
      <c r="H4292" s="24"/>
      <c r="I4292" s="26" t="s">
        <v>859</v>
      </c>
      <c r="J4292" s="26" t="s">
        <v>859</v>
      </c>
      <c r="K4292" s="34" t="s">
        <v>3157</v>
      </c>
    </row>
    <row r="4293" spans="1:11" s="35" customFormat="1" ht="13.5" thickBot="1" x14ac:dyDescent="0.25">
      <c r="A4293" s="32" t="s">
        <v>851</v>
      </c>
      <c r="B4293" s="24" t="s">
        <v>331</v>
      </c>
      <c r="C4293" s="26" t="s">
        <v>3429</v>
      </c>
      <c r="D4293" s="26">
        <v>4</v>
      </c>
      <c r="E4293" s="17" t="s">
        <v>4647</v>
      </c>
      <c r="F4293" s="26">
        <v>6812</v>
      </c>
      <c r="G4293" s="26"/>
      <c r="H4293" s="26"/>
      <c r="I4293" s="26" t="s">
        <v>859</v>
      </c>
      <c r="J4293" s="26" t="s">
        <v>859</v>
      </c>
      <c r="K4293" s="34" t="s">
        <v>3431</v>
      </c>
    </row>
    <row r="4294" spans="1:11" ht="15.75" thickBot="1" x14ac:dyDescent="0.3">
      <c r="A4294" s="32" t="s">
        <v>851</v>
      </c>
      <c r="B4294" s="24" t="s">
        <v>331</v>
      </c>
      <c r="C4294" s="26" t="s">
        <v>1016</v>
      </c>
      <c r="D4294" s="26">
        <v>1</v>
      </c>
      <c r="E4294" s="17" t="s">
        <v>4648</v>
      </c>
      <c r="F4294" s="24">
        <v>6248</v>
      </c>
      <c r="G4294" s="24"/>
      <c r="H4294" s="24"/>
      <c r="I4294" s="26" t="s">
        <v>854</v>
      </c>
      <c r="J4294" s="26" t="s">
        <v>1016</v>
      </c>
      <c r="K4294" s="34" t="s">
        <v>3479</v>
      </c>
    </row>
    <row r="4295" spans="1:11" ht="15.75" thickBot="1" x14ac:dyDescent="0.3">
      <c r="A4295" s="32" t="s">
        <v>851</v>
      </c>
      <c r="B4295" s="24" t="s">
        <v>331</v>
      </c>
      <c r="C4295" s="26" t="s">
        <v>1016</v>
      </c>
      <c r="D4295" s="26">
        <v>1</v>
      </c>
      <c r="E4295" s="17" t="s">
        <v>4649</v>
      </c>
      <c r="F4295" s="24">
        <v>6248</v>
      </c>
      <c r="G4295" s="24"/>
      <c r="H4295" s="24"/>
      <c r="I4295" s="26" t="s">
        <v>854</v>
      </c>
      <c r="J4295" s="26" t="s">
        <v>1016</v>
      </c>
      <c r="K4295" s="34" t="s">
        <v>3479</v>
      </c>
    </row>
    <row r="4296" spans="1:11" ht="15.75" thickBot="1" x14ac:dyDescent="0.3">
      <c r="A4296" s="32" t="s">
        <v>851</v>
      </c>
      <c r="B4296" s="24" t="s">
        <v>331</v>
      </c>
      <c r="C4296" s="26" t="s">
        <v>1016</v>
      </c>
      <c r="D4296" s="26">
        <v>1</v>
      </c>
      <c r="E4296" s="17" t="s">
        <v>4650</v>
      </c>
      <c r="F4296" s="24">
        <v>4402</v>
      </c>
      <c r="G4296" s="24"/>
      <c r="H4296" s="24"/>
      <c r="I4296" s="26" t="s">
        <v>854</v>
      </c>
      <c r="J4296" s="26" t="s">
        <v>1016</v>
      </c>
      <c r="K4296" s="34" t="s">
        <v>3479</v>
      </c>
    </row>
    <row r="4297" spans="1:11" ht="15.75" thickBot="1" x14ac:dyDescent="0.3">
      <c r="A4297" s="32" t="s">
        <v>851</v>
      </c>
      <c r="B4297" s="24" t="s">
        <v>331</v>
      </c>
      <c r="C4297" s="26" t="s">
        <v>1016</v>
      </c>
      <c r="D4297" s="26">
        <v>1</v>
      </c>
      <c r="E4297" s="17" t="s">
        <v>1829</v>
      </c>
      <c r="F4297" s="26">
        <v>802</v>
      </c>
      <c r="G4297" s="26"/>
      <c r="H4297" s="26"/>
      <c r="I4297" s="26" t="s">
        <v>854</v>
      </c>
      <c r="J4297" s="26" t="s">
        <v>1016</v>
      </c>
      <c r="K4297" s="34" t="s">
        <v>3479</v>
      </c>
    </row>
    <row r="4298" spans="1:11" ht="15.75" thickBot="1" x14ac:dyDescent="0.3">
      <c r="A4298" s="32" t="s">
        <v>851</v>
      </c>
      <c r="B4298" s="24" t="s">
        <v>331</v>
      </c>
      <c r="C4298" s="26" t="s">
        <v>1016</v>
      </c>
      <c r="D4298" s="26">
        <v>1</v>
      </c>
      <c r="E4298" s="17" t="s">
        <v>4651</v>
      </c>
      <c r="F4298" s="26">
        <v>6680</v>
      </c>
      <c r="G4298" s="26"/>
      <c r="H4298" s="26"/>
      <c r="I4298" s="26" t="s">
        <v>854</v>
      </c>
      <c r="J4298" s="26" t="s">
        <v>1016</v>
      </c>
      <c r="K4298" s="34" t="s">
        <v>3479</v>
      </c>
    </row>
    <row r="4299" spans="1:11" ht="15.75" thickBot="1" x14ac:dyDescent="0.3">
      <c r="A4299" s="32" t="s">
        <v>851</v>
      </c>
      <c r="B4299" s="24" t="s">
        <v>331</v>
      </c>
      <c r="C4299" s="26" t="s">
        <v>1016</v>
      </c>
      <c r="D4299" s="26">
        <v>1</v>
      </c>
      <c r="E4299" s="17" t="s">
        <v>4652</v>
      </c>
      <c r="F4299" s="26">
        <v>4007</v>
      </c>
      <c r="G4299" s="26"/>
      <c r="H4299" s="26"/>
      <c r="I4299" s="26" t="s">
        <v>854</v>
      </c>
      <c r="J4299" s="26" t="s">
        <v>1016</v>
      </c>
      <c r="K4299" s="34" t="s">
        <v>3479</v>
      </c>
    </row>
    <row r="4300" spans="1:11" ht="15.75" thickBot="1" x14ac:dyDescent="0.3">
      <c r="A4300" s="32" t="s">
        <v>851</v>
      </c>
      <c r="B4300" s="24" t="s">
        <v>331</v>
      </c>
      <c r="C4300" s="26" t="s">
        <v>1016</v>
      </c>
      <c r="D4300" s="26">
        <v>1</v>
      </c>
      <c r="E4300" s="17" t="s">
        <v>4653</v>
      </c>
      <c r="F4300" s="26">
        <v>6604</v>
      </c>
      <c r="G4300" s="26"/>
      <c r="H4300" s="26"/>
      <c r="I4300" s="26" t="s">
        <v>854</v>
      </c>
      <c r="J4300" s="26" t="s">
        <v>1016</v>
      </c>
      <c r="K4300" s="34" t="s">
        <v>3479</v>
      </c>
    </row>
    <row r="4301" spans="1:11" ht="15.75" thickBot="1" x14ac:dyDescent="0.3">
      <c r="A4301" s="32" t="s">
        <v>851</v>
      </c>
      <c r="B4301" s="24" t="s">
        <v>331</v>
      </c>
      <c r="C4301" s="26" t="s">
        <v>1016</v>
      </c>
      <c r="D4301" s="26">
        <v>1</v>
      </c>
      <c r="E4301" s="17" t="s">
        <v>4654</v>
      </c>
      <c r="F4301" s="26">
        <v>4436</v>
      </c>
      <c r="G4301" s="26"/>
      <c r="H4301" s="26"/>
      <c r="I4301" s="26" t="s">
        <v>854</v>
      </c>
      <c r="J4301" s="26" t="s">
        <v>1016</v>
      </c>
      <c r="K4301" s="34" t="s">
        <v>3490</v>
      </c>
    </row>
    <row r="4302" spans="1:11" ht="15.75" thickBot="1" x14ac:dyDescent="0.3">
      <c r="A4302" s="32" t="s">
        <v>851</v>
      </c>
      <c r="B4302" s="24" t="s">
        <v>331</v>
      </c>
      <c r="C4302" s="26" t="s">
        <v>1016</v>
      </c>
      <c r="D4302" s="26">
        <v>3</v>
      </c>
      <c r="E4302" s="17" t="s">
        <v>4655</v>
      </c>
      <c r="F4302" s="26">
        <v>5448</v>
      </c>
      <c r="G4302" s="26"/>
      <c r="H4302" s="26"/>
      <c r="I4302" s="26" t="s">
        <v>854</v>
      </c>
      <c r="J4302" s="26" t="s">
        <v>1016</v>
      </c>
      <c r="K4302" s="34" t="s">
        <v>3515</v>
      </c>
    </row>
    <row r="4303" spans="1:11" ht="15.75" thickBot="1" x14ac:dyDescent="0.3">
      <c r="A4303" s="32" t="s">
        <v>851</v>
      </c>
      <c r="B4303" s="24" t="s">
        <v>331</v>
      </c>
      <c r="C4303" s="26" t="s">
        <v>1016</v>
      </c>
      <c r="D4303" s="26">
        <v>3</v>
      </c>
      <c r="E4303" s="17" t="s">
        <v>4656</v>
      </c>
      <c r="F4303" s="24">
        <v>722</v>
      </c>
      <c r="G4303" s="24"/>
      <c r="H4303" s="24"/>
      <c r="I4303" s="26" t="s">
        <v>854</v>
      </c>
      <c r="J4303" s="26" t="s">
        <v>1016</v>
      </c>
      <c r="K4303" s="34" t="s">
        <v>3515</v>
      </c>
    </row>
    <row r="4304" spans="1:11" ht="15.75" thickBot="1" x14ac:dyDescent="0.3">
      <c r="A4304" s="32" t="s">
        <v>851</v>
      </c>
      <c r="B4304" s="24" t="s">
        <v>331</v>
      </c>
      <c r="C4304" s="26" t="s">
        <v>1016</v>
      </c>
      <c r="D4304" s="26">
        <v>3</v>
      </c>
      <c r="E4304" s="17" t="s">
        <v>4657</v>
      </c>
      <c r="F4304" s="26">
        <v>6048</v>
      </c>
      <c r="G4304" s="26"/>
      <c r="H4304" s="26"/>
      <c r="I4304" s="26" t="s">
        <v>854</v>
      </c>
      <c r="J4304" s="26" t="s">
        <v>1016</v>
      </c>
      <c r="K4304" s="34" t="s">
        <v>3515</v>
      </c>
    </row>
    <row r="4305" spans="1:11" ht="15.75" thickBot="1" x14ac:dyDescent="0.3">
      <c r="A4305" s="32" t="s">
        <v>851</v>
      </c>
      <c r="B4305" s="24" t="s">
        <v>331</v>
      </c>
      <c r="C4305" s="26" t="s">
        <v>1016</v>
      </c>
      <c r="D4305" s="26">
        <v>8</v>
      </c>
      <c r="E4305" s="17" t="s">
        <v>4658</v>
      </c>
      <c r="F4305" s="24">
        <v>6516</v>
      </c>
      <c r="G4305" s="24"/>
      <c r="H4305" s="24"/>
      <c r="I4305" s="26" t="s">
        <v>854</v>
      </c>
      <c r="J4305" s="26" t="s">
        <v>1016</v>
      </c>
      <c r="K4305" s="34" t="s">
        <v>3593</v>
      </c>
    </row>
    <row r="4306" spans="1:11" ht="15.75" thickBot="1" x14ac:dyDescent="0.3">
      <c r="A4306" s="32" t="s">
        <v>851</v>
      </c>
      <c r="B4306" s="24" t="s">
        <v>331</v>
      </c>
      <c r="C4306" s="26" t="s">
        <v>1016</v>
      </c>
      <c r="D4306" s="26">
        <v>10</v>
      </c>
      <c r="E4306" s="17" t="s">
        <v>4659</v>
      </c>
      <c r="F4306" s="24">
        <v>5888</v>
      </c>
      <c r="G4306" s="24"/>
      <c r="H4306" s="24"/>
      <c r="I4306" s="26" t="s">
        <v>854</v>
      </c>
      <c r="J4306" s="26" t="s">
        <v>1016</v>
      </c>
      <c r="K4306" s="34" t="s">
        <v>3479</v>
      </c>
    </row>
    <row r="4307" spans="1:11" ht="15.75" thickBot="1" x14ac:dyDescent="0.3">
      <c r="A4307" s="32" t="s">
        <v>851</v>
      </c>
      <c r="B4307" s="24" t="s">
        <v>331</v>
      </c>
      <c r="C4307" s="26" t="s">
        <v>859</v>
      </c>
      <c r="D4307" s="26">
        <v>1</v>
      </c>
      <c r="E4307" s="17" t="s">
        <v>4660</v>
      </c>
      <c r="F4307" s="24">
        <v>4729</v>
      </c>
      <c r="G4307" s="24"/>
      <c r="H4307" s="24"/>
      <c r="I4307" s="26" t="s">
        <v>859</v>
      </c>
      <c r="J4307" s="26" t="s">
        <v>859</v>
      </c>
      <c r="K4307" s="34" t="s">
        <v>1295</v>
      </c>
    </row>
    <row r="4308" spans="1:11" ht="15.75" thickBot="1" x14ac:dyDescent="0.3">
      <c r="A4308" s="32" t="s">
        <v>851</v>
      </c>
      <c r="B4308" s="24" t="s">
        <v>331</v>
      </c>
      <c r="C4308" s="26" t="s">
        <v>859</v>
      </c>
      <c r="D4308" s="26">
        <v>1</v>
      </c>
      <c r="E4308" s="17" t="s">
        <v>4661</v>
      </c>
      <c r="F4308" s="24">
        <v>6259</v>
      </c>
      <c r="G4308" s="24"/>
      <c r="H4308" s="24"/>
      <c r="I4308" s="26" t="s">
        <v>859</v>
      </c>
      <c r="J4308" s="26" t="s">
        <v>859</v>
      </c>
      <c r="K4308" s="34" t="s">
        <v>1297</v>
      </c>
    </row>
    <row r="4309" spans="1:11" ht="15.75" thickBot="1" x14ac:dyDescent="0.3">
      <c r="A4309" s="32" t="s">
        <v>851</v>
      </c>
      <c r="B4309" s="24" t="s">
        <v>331</v>
      </c>
      <c r="C4309" s="26" t="s">
        <v>859</v>
      </c>
      <c r="D4309" s="26">
        <v>1</v>
      </c>
      <c r="E4309" s="17" t="s">
        <v>4662</v>
      </c>
      <c r="F4309" s="24">
        <v>4879</v>
      </c>
      <c r="G4309" s="24"/>
      <c r="H4309" s="24"/>
      <c r="I4309" s="26" t="s">
        <v>859</v>
      </c>
      <c r="J4309" s="26" t="s">
        <v>859</v>
      </c>
      <c r="K4309" s="34" t="s">
        <v>1297</v>
      </c>
    </row>
    <row r="4310" spans="1:11" ht="15.75" thickBot="1" x14ac:dyDescent="0.3">
      <c r="A4310" s="32" t="s">
        <v>851</v>
      </c>
      <c r="B4310" s="24" t="s">
        <v>331</v>
      </c>
      <c r="C4310" s="26" t="s">
        <v>859</v>
      </c>
      <c r="D4310" s="26">
        <v>1</v>
      </c>
      <c r="E4310" s="17" t="s">
        <v>4663</v>
      </c>
      <c r="F4310" s="26">
        <v>6615</v>
      </c>
      <c r="G4310" s="26"/>
      <c r="H4310" s="26"/>
      <c r="I4310" s="26" t="s">
        <v>859</v>
      </c>
      <c r="J4310" s="26" t="s">
        <v>859</v>
      </c>
      <c r="K4310" s="34" t="s">
        <v>859</v>
      </c>
    </row>
    <row r="4311" spans="1:11" ht="15.75" thickBot="1" x14ac:dyDescent="0.3">
      <c r="A4311" s="32" t="s">
        <v>851</v>
      </c>
      <c r="B4311" s="24" t="s">
        <v>331</v>
      </c>
      <c r="C4311" s="26" t="s">
        <v>859</v>
      </c>
      <c r="D4311" s="26">
        <v>1</v>
      </c>
      <c r="E4311" s="17" t="s">
        <v>4664</v>
      </c>
      <c r="F4311" s="26">
        <v>5259</v>
      </c>
      <c r="G4311" s="26"/>
      <c r="H4311" s="26"/>
      <c r="I4311" s="26" t="s">
        <v>859</v>
      </c>
      <c r="J4311" s="26" t="s">
        <v>859</v>
      </c>
      <c r="K4311" s="34" t="s">
        <v>859</v>
      </c>
    </row>
    <row r="4312" spans="1:11" ht="15.75" thickBot="1" x14ac:dyDescent="0.3">
      <c r="A4312" s="32" t="s">
        <v>851</v>
      </c>
      <c r="B4312" s="24" t="s">
        <v>331</v>
      </c>
      <c r="C4312" s="26" t="s">
        <v>859</v>
      </c>
      <c r="D4312" s="26">
        <v>3</v>
      </c>
      <c r="E4312" s="17" t="s">
        <v>4665</v>
      </c>
      <c r="F4312" s="24">
        <v>6519</v>
      </c>
      <c r="G4312" s="24"/>
      <c r="H4312" s="24"/>
      <c r="I4312" s="26" t="s">
        <v>859</v>
      </c>
      <c r="J4312" s="26" t="s">
        <v>859</v>
      </c>
      <c r="K4312" s="34" t="s">
        <v>3650</v>
      </c>
    </row>
    <row r="4313" spans="1:11" ht="15.75" thickBot="1" x14ac:dyDescent="0.3">
      <c r="A4313" s="32" t="s">
        <v>851</v>
      </c>
      <c r="B4313" s="24" t="s">
        <v>331</v>
      </c>
      <c r="C4313" s="26" t="s">
        <v>859</v>
      </c>
      <c r="D4313" s="26">
        <v>4</v>
      </c>
      <c r="E4313" s="17" t="s">
        <v>4666</v>
      </c>
      <c r="F4313" s="24">
        <v>6517</v>
      </c>
      <c r="G4313" s="24"/>
      <c r="H4313" s="24"/>
      <c r="I4313" s="26" t="s">
        <v>859</v>
      </c>
      <c r="J4313" s="26" t="s">
        <v>3666</v>
      </c>
      <c r="K4313" s="34" t="s">
        <v>3670</v>
      </c>
    </row>
    <row r="4314" spans="1:11" ht="15.75" thickBot="1" x14ac:dyDescent="0.3">
      <c r="A4314" s="32" t="s">
        <v>851</v>
      </c>
      <c r="B4314" s="24" t="s">
        <v>331</v>
      </c>
      <c r="C4314" s="26" t="s">
        <v>859</v>
      </c>
      <c r="D4314" s="26">
        <v>5</v>
      </c>
      <c r="E4314" s="17" t="s">
        <v>4667</v>
      </c>
      <c r="F4314" s="24">
        <v>6518</v>
      </c>
      <c r="G4314" s="24"/>
      <c r="H4314" s="24"/>
      <c r="I4314" s="26" t="s">
        <v>859</v>
      </c>
      <c r="J4314" s="26" t="s">
        <v>859</v>
      </c>
      <c r="K4314" s="34" t="s">
        <v>1299</v>
      </c>
    </row>
    <row r="4315" spans="1:11" ht="15.75" thickBot="1" x14ac:dyDescent="0.3">
      <c r="A4315" s="32" t="s">
        <v>851</v>
      </c>
      <c r="B4315" s="24" t="s">
        <v>331</v>
      </c>
      <c r="C4315" s="26" t="s">
        <v>859</v>
      </c>
      <c r="D4315" s="26">
        <v>5</v>
      </c>
      <c r="E4315" s="17" t="s">
        <v>4668</v>
      </c>
      <c r="F4315" s="26">
        <v>2842</v>
      </c>
      <c r="G4315" s="26"/>
      <c r="H4315" s="26"/>
      <c r="I4315" s="26" t="s">
        <v>859</v>
      </c>
      <c r="J4315" s="26" t="s">
        <v>859</v>
      </c>
      <c r="K4315" s="34" t="s">
        <v>859</v>
      </c>
    </row>
    <row r="4316" spans="1:11" ht="15.75" thickBot="1" x14ac:dyDescent="0.3">
      <c r="A4316" s="32" t="s">
        <v>851</v>
      </c>
      <c r="B4316" s="24" t="s">
        <v>331</v>
      </c>
      <c r="C4316" s="26" t="s">
        <v>859</v>
      </c>
      <c r="D4316" s="26">
        <v>5</v>
      </c>
      <c r="E4316" s="17" t="s">
        <v>4669</v>
      </c>
      <c r="F4316" s="26">
        <v>5417</v>
      </c>
      <c r="G4316" s="26"/>
      <c r="H4316" s="26"/>
      <c r="I4316" s="26" t="s">
        <v>859</v>
      </c>
      <c r="J4316" s="26" t="s">
        <v>859</v>
      </c>
      <c r="K4316" s="34" t="s">
        <v>859</v>
      </c>
    </row>
    <row r="4317" spans="1:11" ht="15.75" thickBot="1" x14ac:dyDescent="0.3">
      <c r="A4317" s="32" t="s">
        <v>851</v>
      </c>
      <c r="B4317" s="24" t="s">
        <v>331</v>
      </c>
      <c r="C4317" s="26" t="s">
        <v>859</v>
      </c>
      <c r="D4317" s="26">
        <v>5</v>
      </c>
      <c r="E4317" s="17" t="s">
        <v>4670</v>
      </c>
      <c r="F4317" s="26">
        <v>5064</v>
      </c>
      <c r="G4317" s="26"/>
      <c r="H4317" s="26"/>
      <c r="I4317" s="26" t="s">
        <v>859</v>
      </c>
      <c r="J4317" s="26" t="s">
        <v>859</v>
      </c>
      <c r="K4317" s="34" t="s">
        <v>1299</v>
      </c>
    </row>
    <row r="4318" spans="1:11" ht="15.75" thickBot="1" x14ac:dyDescent="0.3">
      <c r="A4318" s="32" t="s">
        <v>851</v>
      </c>
      <c r="B4318" s="24" t="s">
        <v>331</v>
      </c>
      <c r="C4318" s="26" t="s">
        <v>859</v>
      </c>
      <c r="D4318" s="26">
        <v>5</v>
      </c>
      <c r="E4318" s="17" t="s">
        <v>4671</v>
      </c>
      <c r="F4318" s="26">
        <v>6146</v>
      </c>
      <c r="G4318" s="26"/>
      <c r="H4318" s="26"/>
      <c r="I4318" s="26" t="s">
        <v>859</v>
      </c>
      <c r="J4318" s="26" t="s">
        <v>859</v>
      </c>
      <c r="K4318" s="34" t="s">
        <v>859</v>
      </c>
    </row>
    <row r="4319" spans="1:11" ht="15.75" thickBot="1" x14ac:dyDescent="0.3">
      <c r="A4319" s="32" t="s">
        <v>851</v>
      </c>
      <c r="B4319" s="24" t="s">
        <v>331</v>
      </c>
      <c r="C4319" s="26" t="s">
        <v>859</v>
      </c>
      <c r="D4319" s="26">
        <v>6</v>
      </c>
      <c r="E4319" s="17" t="s">
        <v>4672</v>
      </c>
      <c r="F4319" s="24">
        <v>6846</v>
      </c>
      <c r="G4319" s="24"/>
      <c r="H4319" s="24"/>
      <c r="I4319" s="26" t="s">
        <v>859</v>
      </c>
      <c r="J4319" s="26" t="s">
        <v>859</v>
      </c>
      <c r="K4319" s="34" t="s">
        <v>3687</v>
      </c>
    </row>
    <row r="4320" spans="1:11" ht="15.75" thickBot="1" x14ac:dyDescent="0.3">
      <c r="A4320" s="32" t="s">
        <v>851</v>
      </c>
      <c r="B4320" s="24" t="s">
        <v>331</v>
      </c>
      <c r="C4320" s="26" t="s">
        <v>859</v>
      </c>
      <c r="D4320" s="26">
        <v>6</v>
      </c>
      <c r="E4320" s="17" t="s">
        <v>4673</v>
      </c>
      <c r="F4320" s="26">
        <v>6259</v>
      </c>
      <c r="G4320" s="26"/>
      <c r="H4320" s="26"/>
      <c r="I4320" s="26" t="s">
        <v>859</v>
      </c>
      <c r="J4320" s="26" t="s">
        <v>859</v>
      </c>
      <c r="K4320" s="34" t="s">
        <v>3687</v>
      </c>
    </row>
    <row r="4321" spans="1:11" ht="15.75" thickBot="1" x14ac:dyDescent="0.3">
      <c r="A4321" s="32" t="s">
        <v>851</v>
      </c>
      <c r="B4321" s="24" t="s">
        <v>331</v>
      </c>
      <c r="C4321" s="26" t="s">
        <v>859</v>
      </c>
      <c r="D4321" s="26">
        <v>8</v>
      </c>
      <c r="E4321" s="17" t="s">
        <v>4674</v>
      </c>
      <c r="F4321" s="24">
        <v>6520</v>
      </c>
      <c r="G4321" s="24"/>
      <c r="H4321" s="24"/>
      <c r="I4321" s="26" t="s">
        <v>859</v>
      </c>
      <c r="J4321" s="26" t="s">
        <v>1302</v>
      </c>
      <c r="K4321" s="34" t="s">
        <v>1303</v>
      </c>
    </row>
    <row r="4322" spans="1:11" ht="15.75" thickBot="1" x14ac:dyDescent="0.3">
      <c r="A4322" s="32" t="s">
        <v>851</v>
      </c>
      <c r="B4322" s="24" t="s">
        <v>331</v>
      </c>
      <c r="C4322" s="26" t="s">
        <v>859</v>
      </c>
      <c r="D4322" s="26">
        <v>8</v>
      </c>
      <c r="E4322" s="17" t="s">
        <v>4675</v>
      </c>
      <c r="F4322" s="26">
        <v>6238</v>
      </c>
      <c r="G4322" s="26"/>
      <c r="H4322" s="26"/>
      <c r="I4322" s="26" t="s">
        <v>859</v>
      </c>
      <c r="J4322" s="26" t="s">
        <v>1302</v>
      </c>
      <c r="K4322" s="34" t="s">
        <v>1303</v>
      </c>
    </row>
    <row r="4323" spans="1:11" ht="15.75" thickBot="1" x14ac:dyDescent="0.3">
      <c r="A4323" s="32" t="s">
        <v>851</v>
      </c>
      <c r="B4323" s="24" t="s">
        <v>331</v>
      </c>
      <c r="C4323" s="26" t="s">
        <v>859</v>
      </c>
      <c r="D4323" s="26">
        <v>8</v>
      </c>
      <c r="E4323" s="17" t="s">
        <v>4676</v>
      </c>
      <c r="F4323" s="26">
        <v>6687</v>
      </c>
      <c r="G4323" s="26"/>
      <c r="H4323" s="26"/>
      <c r="I4323" s="26" t="s">
        <v>859</v>
      </c>
      <c r="J4323" s="26" t="s">
        <v>859</v>
      </c>
      <c r="K4323" s="34" t="s">
        <v>859</v>
      </c>
    </row>
    <row r="4324" spans="1:11" ht="15.75" thickBot="1" x14ac:dyDescent="0.3">
      <c r="A4324" s="32" t="s">
        <v>851</v>
      </c>
      <c r="B4324" s="24" t="s">
        <v>331</v>
      </c>
      <c r="C4324" s="26" t="s">
        <v>859</v>
      </c>
      <c r="D4324" s="26">
        <v>10</v>
      </c>
      <c r="E4324" s="17" t="s">
        <v>4677</v>
      </c>
      <c r="F4324" s="26">
        <v>6424</v>
      </c>
      <c r="G4324" s="26"/>
      <c r="H4324" s="26"/>
      <c r="I4324" s="26" t="s">
        <v>859</v>
      </c>
      <c r="J4324" s="26" t="s">
        <v>859</v>
      </c>
      <c r="K4324" s="34" t="s">
        <v>859</v>
      </c>
    </row>
    <row r="4325" spans="1:11" ht="15.75" thickBot="1" x14ac:dyDescent="0.3">
      <c r="A4325" s="32" t="s">
        <v>851</v>
      </c>
      <c r="B4325" s="24" t="s">
        <v>331</v>
      </c>
      <c r="C4325" s="26" t="s">
        <v>855</v>
      </c>
      <c r="D4325" s="26">
        <v>1</v>
      </c>
      <c r="E4325" s="17" t="s">
        <v>4678</v>
      </c>
      <c r="F4325" s="24">
        <v>6247</v>
      </c>
      <c r="G4325" s="24"/>
      <c r="H4325" s="24"/>
      <c r="I4325" s="26" t="s">
        <v>854</v>
      </c>
      <c r="J4325" s="26" t="s">
        <v>855</v>
      </c>
      <c r="K4325" s="34" t="s">
        <v>1877</v>
      </c>
    </row>
    <row r="4326" spans="1:11" ht="15.75" thickBot="1" x14ac:dyDescent="0.3">
      <c r="A4326" s="32" t="s">
        <v>851</v>
      </c>
      <c r="B4326" s="24" t="s">
        <v>331</v>
      </c>
      <c r="C4326" s="26" t="s">
        <v>855</v>
      </c>
      <c r="D4326" s="26">
        <v>1</v>
      </c>
      <c r="E4326" s="17" t="s">
        <v>4679</v>
      </c>
      <c r="F4326" s="26">
        <v>6603</v>
      </c>
      <c r="G4326" s="26"/>
      <c r="H4326" s="26"/>
      <c r="I4326" s="26" t="s">
        <v>854</v>
      </c>
      <c r="J4326" s="26" t="s">
        <v>855</v>
      </c>
      <c r="K4326" s="34" t="s">
        <v>1877</v>
      </c>
    </row>
    <row r="4327" spans="1:11" ht="15.75" thickBot="1" x14ac:dyDescent="0.3">
      <c r="A4327" s="32" t="s">
        <v>851</v>
      </c>
      <c r="B4327" s="24" t="s">
        <v>331</v>
      </c>
      <c r="C4327" s="26" t="s">
        <v>855</v>
      </c>
      <c r="D4327" s="26">
        <v>1</v>
      </c>
      <c r="E4327" s="17" t="s">
        <v>4680</v>
      </c>
      <c r="F4327" s="26">
        <v>4401</v>
      </c>
      <c r="G4327" s="26"/>
      <c r="H4327" s="26"/>
      <c r="I4327" s="26" t="s">
        <v>854</v>
      </c>
      <c r="J4327" s="26" t="s">
        <v>1025</v>
      </c>
      <c r="K4327" s="34" t="s">
        <v>3776</v>
      </c>
    </row>
    <row r="4328" spans="1:11" ht="15.75" thickBot="1" x14ac:dyDescent="0.3">
      <c r="A4328" s="32" t="s">
        <v>851</v>
      </c>
      <c r="B4328" s="24" t="s">
        <v>331</v>
      </c>
      <c r="C4328" s="26" t="s">
        <v>855</v>
      </c>
      <c r="D4328" s="26">
        <v>5</v>
      </c>
      <c r="E4328" s="17" t="s">
        <v>4681</v>
      </c>
      <c r="F4328" s="24">
        <v>5281</v>
      </c>
      <c r="G4328" s="24"/>
      <c r="H4328" s="24"/>
      <c r="I4328" s="26" t="s">
        <v>854</v>
      </c>
      <c r="J4328" s="26" t="s">
        <v>1419</v>
      </c>
      <c r="K4328" s="34" t="s">
        <v>2269</v>
      </c>
    </row>
    <row r="4329" spans="1:11" ht="15.75" thickBot="1" x14ac:dyDescent="0.3">
      <c r="A4329" s="32" t="s">
        <v>851</v>
      </c>
      <c r="B4329" s="24" t="s">
        <v>331</v>
      </c>
      <c r="C4329" s="26" t="s">
        <v>855</v>
      </c>
      <c r="D4329" s="26">
        <v>5</v>
      </c>
      <c r="E4329" s="17" t="s">
        <v>4682</v>
      </c>
      <c r="F4329" s="24">
        <v>6247</v>
      </c>
      <c r="G4329" s="24"/>
      <c r="H4329" s="24"/>
      <c r="I4329" s="26" t="s">
        <v>854</v>
      </c>
      <c r="J4329" s="26" t="s">
        <v>1025</v>
      </c>
      <c r="K4329" s="34" t="s">
        <v>3780</v>
      </c>
    </row>
    <row r="4330" spans="1:11" ht="15.75" thickBot="1" x14ac:dyDescent="0.3">
      <c r="A4330" s="32" t="s">
        <v>851</v>
      </c>
      <c r="B4330" s="24" t="s">
        <v>331</v>
      </c>
      <c r="C4330" s="26" t="s">
        <v>855</v>
      </c>
      <c r="D4330" s="26">
        <v>5</v>
      </c>
      <c r="E4330" s="17" t="s">
        <v>4683</v>
      </c>
      <c r="F4330" s="26">
        <v>6679</v>
      </c>
      <c r="G4330" s="26"/>
      <c r="H4330" s="26"/>
      <c r="I4330" s="26" t="s">
        <v>854</v>
      </c>
      <c r="J4330" s="26" t="s">
        <v>1025</v>
      </c>
      <c r="K4330" s="34" t="s">
        <v>3776</v>
      </c>
    </row>
    <row r="4331" spans="1:11" ht="15.75" thickBot="1" x14ac:dyDescent="0.3">
      <c r="A4331" s="32" t="s">
        <v>851</v>
      </c>
      <c r="B4331" s="24" t="s">
        <v>331</v>
      </c>
      <c r="C4331" s="26" t="s">
        <v>855</v>
      </c>
      <c r="D4331" s="26">
        <v>6</v>
      </c>
      <c r="E4331" s="17" t="s">
        <v>4684</v>
      </c>
      <c r="F4331" s="24">
        <v>6626</v>
      </c>
      <c r="G4331" s="24"/>
      <c r="H4331" s="24"/>
      <c r="I4331" s="26" t="s">
        <v>854</v>
      </c>
      <c r="J4331" s="26" t="s">
        <v>3795</v>
      </c>
      <c r="K4331" s="34" t="s">
        <v>1270</v>
      </c>
    </row>
    <row r="4332" spans="1:11" ht="15.75" thickBot="1" x14ac:dyDescent="0.3">
      <c r="A4332" s="32" t="s">
        <v>851</v>
      </c>
      <c r="B4332" s="24" t="s">
        <v>331</v>
      </c>
      <c r="C4332" s="26" t="s">
        <v>2979</v>
      </c>
      <c r="D4332" s="26">
        <v>1</v>
      </c>
      <c r="E4332" s="17" t="s">
        <v>4685</v>
      </c>
      <c r="F4332" s="24">
        <v>5746</v>
      </c>
      <c r="G4332" s="24"/>
      <c r="H4332" s="24"/>
      <c r="I4332" s="26" t="s">
        <v>1008</v>
      </c>
      <c r="J4332" s="26" t="s">
        <v>2979</v>
      </c>
      <c r="K4332" s="34" t="s">
        <v>3820</v>
      </c>
    </row>
    <row r="4333" spans="1:11" ht="15.75" thickBot="1" x14ac:dyDescent="0.3">
      <c r="A4333" s="32" t="s">
        <v>851</v>
      </c>
      <c r="B4333" s="24" t="s">
        <v>331</v>
      </c>
      <c r="C4333" s="26" t="s">
        <v>2979</v>
      </c>
      <c r="D4333" s="26">
        <v>1</v>
      </c>
      <c r="E4333" s="17" t="s">
        <v>4686</v>
      </c>
      <c r="F4333" s="26">
        <v>6606</v>
      </c>
      <c r="G4333" s="26"/>
      <c r="H4333" s="26"/>
      <c r="I4333" s="26" t="s">
        <v>1008</v>
      </c>
      <c r="J4333" s="26" t="s">
        <v>2979</v>
      </c>
      <c r="K4333" s="34" t="s">
        <v>3861</v>
      </c>
    </row>
    <row r="4334" spans="1:11" s="35" customFormat="1" ht="13.5" thickBot="1" x14ac:dyDescent="0.25">
      <c r="A4334" s="32" t="s">
        <v>851</v>
      </c>
      <c r="B4334" s="24" t="s">
        <v>331</v>
      </c>
      <c r="C4334" s="26" t="s">
        <v>2979</v>
      </c>
      <c r="D4334" s="26">
        <v>1</v>
      </c>
      <c r="E4334" s="17" t="s">
        <v>4687</v>
      </c>
      <c r="F4334" s="26">
        <v>6606</v>
      </c>
      <c r="G4334" s="26"/>
      <c r="H4334" s="26"/>
      <c r="I4334" s="26" t="s">
        <v>1008</v>
      </c>
      <c r="J4334" s="26" t="s">
        <v>2979</v>
      </c>
      <c r="K4334" s="34" t="s">
        <v>3861</v>
      </c>
    </row>
    <row r="4335" spans="1:11" s="35" customFormat="1" ht="13.5" thickBot="1" x14ac:dyDescent="0.25">
      <c r="A4335" s="32" t="s">
        <v>851</v>
      </c>
      <c r="B4335" s="24" t="s">
        <v>331</v>
      </c>
      <c r="C4335" s="26" t="s">
        <v>2979</v>
      </c>
      <c r="D4335" s="26">
        <v>1</v>
      </c>
      <c r="E4335" s="17" t="s">
        <v>4688</v>
      </c>
      <c r="F4335" s="26">
        <v>4534</v>
      </c>
      <c r="G4335" s="26"/>
      <c r="H4335" s="26"/>
      <c r="I4335" s="26" t="s">
        <v>1008</v>
      </c>
      <c r="J4335" s="26" t="s">
        <v>2979</v>
      </c>
      <c r="K4335" s="34" t="s">
        <v>3861</v>
      </c>
    </row>
    <row r="4336" spans="1:11" ht="15.75" thickBot="1" x14ac:dyDescent="0.3">
      <c r="A4336" s="32" t="s">
        <v>851</v>
      </c>
      <c r="B4336" s="24" t="s">
        <v>331</v>
      </c>
      <c r="C4336" s="26" t="s">
        <v>2979</v>
      </c>
      <c r="D4336" s="26">
        <v>2</v>
      </c>
      <c r="E4336" s="17" t="s">
        <v>4689</v>
      </c>
      <c r="F4336" s="24">
        <v>6521</v>
      </c>
      <c r="G4336" s="24"/>
      <c r="H4336" s="24"/>
      <c r="I4336" s="26" t="s">
        <v>1008</v>
      </c>
      <c r="J4336" s="26" t="s">
        <v>2979</v>
      </c>
      <c r="K4336" s="34" t="s">
        <v>3842</v>
      </c>
    </row>
    <row r="4337" spans="1:11" ht="15.75" thickBot="1" x14ac:dyDescent="0.3">
      <c r="A4337" s="32" t="s">
        <v>851</v>
      </c>
      <c r="B4337" s="24" t="s">
        <v>331</v>
      </c>
      <c r="C4337" s="26" t="s">
        <v>2979</v>
      </c>
      <c r="D4337" s="26">
        <v>3</v>
      </c>
      <c r="E4337" s="17" t="s">
        <v>4690</v>
      </c>
      <c r="F4337" s="26">
        <v>5440</v>
      </c>
      <c r="G4337" s="26"/>
      <c r="H4337" s="26"/>
      <c r="I4337" s="26" t="s">
        <v>1008</v>
      </c>
      <c r="J4337" s="26" t="s">
        <v>2979</v>
      </c>
      <c r="K4337" s="34" t="s">
        <v>3861</v>
      </c>
    </row>
    <row r="4338" spans="1:11" ht="15.75" thickBot="1" x14ac:dyDescent="0.3">
      <c r="A4338" s="32" t="s">
        <v>851</v>
      </c>
      <c r="B4338" s="24" t="s">
        <v>331</v>
      </c>
      <c r="C4338" s="26" t="s">
        <v>2979</v>
      </c>
      <c r="D4338" s="26">
        <v>3</v>
      </c>
      <c r="E4338" s="17" t="s">
        <v>4691</v>
      </c>
      <c r="F4338" s="26">
        <v>5439</v>
      </c>
      <c r="G4338" s="26"/>
      <c r="H4338" s="26"/>
      <c r="I4338" s="26" t="s">
        <v>1008</v>
      </c>
      <c r="J4338" s="26" t="s">
        <v>2979</v>
      </c>
      <c r="K4338" s="34" t="s">
        <v>3861</v>
      </c>
    </row>
    <row r="4339" spans="1:11" ht="15.75" thickBot="1" x14ac:dyDescent="0.3">
      <c r="A4339" s="32" t="s">
        <v>851</v>
      </c>
      <c r="B4339" s="24" t="s">
        <v>331</v>
      </c>
      <c r="C4339" s="26" t="s">
        <v>2979</v>
      </c>
      <c r="D4339" s="26">
        <v>3</v>
      </c>
      <c r="E4339" s="17" t="s">
        <v>4692</v>
      </c>
      <c r="F4339" s="24">
        <v>4852</v>
      </c>
      <c r="G4339" s="24"/>
      <c r="H4339" s="24"/>
      <c r="I4339" s="26" t="s">
        <v>1008</v>
      </c>
      <c r="J4339" s="26" t="s">
        <v>2979</v>
      </c>
      <c r="K4339" s="34" t="s">
        <v>3861</v>
      </c>
    </row>
    <row r="4340" spans="1:11" ht="15.75" thickBot="1" x14ac:dyDescent="0.3">
      <c r="A4340" s="32" t="s">
        <v>851</v>
      </c>
      <c r="B4340" s="24" t="s">
        <v>331</v>
      </c>
      <c r="C4340" s="26" t="s">
        <v>2979</v>
      </c>
      <c r="D4340" s="26">
        <v>3</v>
      </c>
      <c r="E4340" s="17" t="s">
        <v>4693</v>
      </c>
      <c r="F4340" s="26">
        <v>1505</v>
      </c>
      <c r="G4340" s="26"/>
      <c r="H4340" s="26"/>
      <c r="I4340" s="26" t="s">
        <v>1008</v>
      </c>
      <c r="J4340" s="26" t="s">
        <v>2979</v>
      </c>
      <c r="K4340" s="34" t="s">
        <v>3861</v>
      </c>
    </row>
    <row r="4341" spans="1:11" ht="15.75" thickBot="1" x14ac:dyDescent="0.3">
      <c r="A4341" s="32" t="s">
        <v>851</v>
      </c>
      <c r="B4341" s="24" t="s">
        <v>331</v>
      </c>
      <c r="C4341" s="26" t="s">
        <v>2979</v>
      </c>
      <c r="D4341" s="26">
        <v>3</v>
      </c>
      <c r="E4341" s="17" t="s">
        <v>4694</v>
      </c>
      <c r="F4341" s="26">
        <v>4046</v>
      </c>
      <c r="G4341" s="26"/>
      <c r="H4341" s="26"/>
      <c r="I4341" s="26" t="s">
        <v>1008</v>
      </c>
      <c r="J4341" s="26" t="s">
        <v>2979</v>
      </c>
      <c r="K4341" s="34" t="s">
        <v>3861</v>
      </c>
    </row>
    <row r="4342" spans="1:11" ht="15.75" thickBot="1" x14ac:dyDescent="0.3">
      <c r="A4342" s="32" t="s">
        <v>851</v>
      </c>
      <c r="B4342" s="24" t="s">
        <v>331</v>
      </c>
      <c r="C4342" s="26" t="s">
        <v>2979</v>
      </c>
      <c r="D4342" s="26">
        <v>4</v>
      </c>
      <c r="E4342" s="17" t="s">
        <v>4695</v>
      </c>
      <c r="F4342" s="24">
        <v>6251</v>
      </c>
      <c r="G4342" s="24"/>
      <c r="H4342" s="24"/>
      <c r="I4342" s="26" t="s">
        <v>1008</v>
      </c>
      <c r="J4342" s="26" t="s">
        <v>2979</v>
      </c>
      <c r="K4342" s="34" t="s">
        <v>3868</v>
      </c>
    </row>
    <row r="4343" spans="1:11" ht="15.75" thickBot="1" x14ac:dyDescent="0.3">
      <c r="A4343" s="32" t="s">
        <v>851</v>
      </c>
      <c r="B4343" s="24" t="s">
        <v>331</v>
      </c>
      <c r="C4343" s="26" t="s">
        <v>2979</v>
      </c>
      <c r="D4343" s="26">
        <v>5</v>
      </c>
      <c r="E4343" s="17" t="s">
        <v>4696</v>
      </c>
      <c r="F4343" s="24">
        <v>6515</v>
      </c>
      <c r="G4343" s="24"/>
      <c r="H4343" s="24"/>
      <c r="I4343" s="26" t="s">
        <v>1008</v>
      </c>
      <c r="J4343" s="26" t="s">
        <v>2979</v>
      </c>
      <c r="K4343" s="34" t="s">
        <v>3896</v>
      </c>
    </row>
    <row r="4344" spans="1:11" ht="15.75" thickBot="1" x14ac:dyDescent="0.3">
      <c r="A4344" s="32" t="s">
        <v>851</v>
      </c>
      <c r="B4344" s="24" t="s">
        <v>331</v>
      </c>
      <c r="C4344" s="26" t="s">
        <v>2979</v>
      </c>
      <c r="D4344" s="26">
        <v>6</v>
      </c>
      <c r="E4344" s="17" t="s">
        <v>4697</v>
      </c>
      <c r="F4344" s="24">
        <v>6539</v>
      </c>
      <c r="G4344" s="24"/>
      <c r="H4344" s="24"/>
      <c r="I4344" s="26" t="s">
        <v>1008</v>
      </c>
      <c r="J4344" s="26" t="s">
        <v>2979</v>
      </c>
      <c r="K4344" s="34" t="s">
        <v>3914</v>
      </c>
    </row>
    <row r="4345" spans="1:11" ht="15.75" thickBot="1" x14ac:dyDescent="0.3">
      <c r="A4345" s="32" t="s">
        <v>851</v>
      </c>
      <c r="B4345" s="24" t="s">
        <v>331</v>
      </c>
      <c r="C4345" s="26" t="s">
        <v>2979</v>
      </c>
      <c r="D4345" s="26">
        <v>6</v>
      </c>
      <c r="E4345" s="17" t="s">
        <v>4698</v>
      </c>
      <c r="F4345" s="24">
        <v>6251</v>
      </c>
      <c r="G4345" s="24"/>
      <c r="H4345" s="24"/>
      <c r="I4345" s="26" t="s">
        <v>1008</v>
      </c>
      <c r="J4345" s="26" t="s">
        <v>2979</v>
      </c>
      <c r="K4345" s="34" t="s">
        <v>3914</v>
      </c>
    </row>
    <row r="4346" spans="1:11" ht="15.75" thickBot="1" x14ac:dyDescent="0.3">
      <c r="A4346" s="32" t="s">
        <v>851</v>
      </c>
      <c r="B4346" s="24" t="s">
        <v>331</v>
      </c>
      <c r="C4346" s="26" t="s">
        <v>2979</v>
      </c>
      <c r="D4346" s="26">
        <v>7</v>
      </c>
      <c r="E4346" s="17" t="s">
        <v>4699</v>
      </c>
      <c r="F4346" s="24">
        <v>6843</v>
      </c>
      <c r="G4346" s="24"/>
      <c r="H4346" s="24"/>
      <c r="I4346" s="26" t="s">
        <v>1008</v>
      </c>
      <c r="J4346" s="26" t="s">
        <v>2979</v>
      </c>
      <c r="K4346" s="34" t="s">
        <v>3914</v>
      </c>
    </row>
    <row r="4347" spans="1:11" ht="15.75" thickBot="1" x14ac:dyDescent="0.3">
      <c r="A4347" s="32" t="s">
        <v>851</v>
      </c>
      <c r="B4347" s="24" t="s">
        <v>331</v>
      </c>
      <c r="C4347" s="26" t="s">
        <v>2979</v>
      </c>
      <c r="D4347" s="26">
        <v>8</v>
      </c>
      <c r="E4347" s="17" t="s">
        <v>4700</v>
      </c>
      <c r="F4347" s="24">
        <v>6541</v>
      </c>
      <c r="G4347" s="24"/>
      <c r="H4347" s="24"/>
      <c r="I4347" s="26" t="s">
        <v>1008</v>
      </c>
      <c r="J4347" s="26" t="s">
        <v>2979</v>
      </c>
      <c r="K4347" s="34" t="s">
        <v>3933</v>
      </c>
    </row>
    <row r="4348" spans="1:11" ht="15.75" thickBot="1" x14ac:dyDescent="0.3">
      <c r="A4348" s="32" t="s">
        <v>851</v>
      </c>
      <c r="B4348" s="24" t="s">
        <v>331</v>
      </c>
      <c r="C4348" s="26" t="s">
        <v>2979</v>
      </c>
      <c r="D4348" s="26">
        <v>8</v>
      </c>
      <c r="E4348" s="17" t="s">
        <v>4701</v>
      </c>
      <c r="F4348" s="24">
        <v>6251</v>
      </c>
      <c r="G4348" s="24"/>
      <c r="H4348" s="24"/>
      <c r="I4348" s="26" t="s">
        <v>1008</v>
      </c>
      <c r="J4348" s="26" t="s">
        <v>2979</v>
      </c>
      <c r="K4348" s="34" t="s">
        <v>3933</v>
      </c>
    </row>
    <row r="4349" spans="1:11" ht="15.75" thickBot="1" x14ac:dyDescent="0.3">
      <c r="A4349" s="32" t="s">
        <v>851</v>
      </c>
      <c r="B4349" s="24" t="s">
        <v>331</v>
      </c>
      <c r="C4349" s="26" t="s">
        <v>2979</v>
      </c>
      <c r="D4349" s="26">
        <v>9</v>
      </c>
      <c r="E4349" s="17" t="s">
        <v>4702</v>
      </c>
      <c r="F4349" s="24">
        <v>6268</v>
      </c>
      <c r="G4349" s="24"/>
      <c r="H4349" s="24"/>
      <c r="I4349" s="26" t="s">
        <v>1008</v>
      </c>
      <c r="J4349" s="26" t="s">
        <v>3226</v>
      </c>
      <c r="K4349" s="34" t="s">
        <v>3226</v>
      </c>
    </row>
    <row r="4350" spans="1:11" ht="15.75" thickBot="1" x14ac:dyDescent="0.3">
      <c r="A4350" s="32" t="s">
        <v>851</v>
      </c>
      <c r="B4350" s="24" t="s">
        <v>331</v>
      </c>
      <c r="C4350" s="26" t="s">
        <v>2979</v>
      </c>
      <c r="D4350" s="26">
        <v>10</v>
      </c>
      <c r="E4350" s="17" t="s">
        <v>4703</v>
      </c>
      <c r="F4350" s="24">
        <v>6724</v>
      </c>
      <c r="G4350" s="24"/>
      <c r="H4350" s="24"/>
      <c r="I4350" s="26" t="s">
        <v>1008</v>
      </c>
      <c r="J4350" s="26" t="s">
        <v>3226</v>
      </c>
      <c r="K4350" s="34" t="s">
        <v>3964</v>
      </c>
    </row>
    <row r="4351" spans="1:11" ht="15.75" thickBot="1" x14ac:dyDescent="0.3">
      <c r="A4351" s="32" t="s">
        <v>851</v>
      </c>
      <c r="B4351" s="24" t="s">
        <v>331</v>
      </c>
      <c r="C4351" s="26" t="s">
        <v>2979</v>
      </c>
      <c r="D4351" s="26">
        <v>11</v>
      </c>
      <c r="E4351" s="17" t="s">
        <v>4704</v>
      </c>
      <c r="F4351" s="24">
        <v>6723</v>
      </c>
      <c r="G4351" s="24"/>
      <c r="H4351" s="24"/>
      <c r="I4351" s="26" t="s">
        <v>1008</v>
      </c>
      <c r="J4351" s="26" t="s">
        <v>2979</v>
      </c>
      <c r="K4351" s="34" t="s">
        <v>2226</v>
      </c>
    </row>
    <row r="4352" spans="1:11" ht="15.75" thickBot="1" x14ac:dyDescent="0.3">
      <c r="A4352" s="32" t="s">
        <v>851</v>
      </c>
      <c r="B4352" s="24" t="s">
        <v>331</v>
      </c>
      <c r="C4352" s="26" t="s">
        <v>2979</v>
      </c>
      <c r="D4352" s="26">
        <v>14</v>
      </c>
      <c r="E4352" s="17" t="s">
        <v>4705</v>
      </c>
      <c r="F4352" s="24">
        <v>6251</v>
      </c>
      <c r="G4352" s="24"/>
      <c r="H4352" s="24"/>
      <c r="I4352" s="26" t="s">
        <v>1008</v>
      </c>
      <c r="J4352" s="26" t="s">
        <v>2979</v>
      </c>
      <c r="K4352" s="34" t="s">
        <v>3861</v>
      </c>
    </row>
    <row r="4353" spans="1:11" ht="15.75" thickBot="1" x14ac:dyDescent="0.3">
      <c r="A4353" s="32" t="s">
        <v>851</v>
      </c>
      <c r="B4353" s="24" t="s">
        <v>331</v>
      </c>
      <c r="C4353" s="26" t="s">
        <v>2979</v>
      </c>
      <c r="D4353" s="26">
        <v>14</v>
      </c>
      <c r="E4353" s="17" t="s">
        <v>4706</v>
      </c>
      <c r="F4353" s="24">
        <v>4514</v>
      </c>
      <c r="G4353" s="24"/>
      <c r="H4353" s="24"/>
      <c r="I4353" s="26" t="s">
        <v>1008</v>
      </c>
      <c r="J4353" s="26" t="s">
        <v>2979</v>
      </c>
      <c r="K4353" s="34" t="s">
        <v>3861</v>
      </c>
    </row>
    <row r="4354" spans="1:11" ht="15.75" thickBot="1" x14ac:dyDescent="0.3">
      <c r="A4354" s="32" t="s">
        <v>851</v>
      </c>
      <c r="B4354" s="24" t="s">
        <v>331</v>
      </c>
      <c r="C4354" s="26" t="s">
        <v>1304</v>
      </c>
      <c r="D4354" s="26">
        <v>1</v>
      </c>
      <c r="E4354" s="17" t="s">
        <v>4707</v>
      </c>
      <c r="F4354" s="26">
        <v>6278</v>
      </c>
      <c r="G4354" s="26"/>
      <c r="H4354" s="26"/>
      <c r="I4354" s="26" t="s">
        <v>854</v>
      </c>
      <c r="J4354" s="26" t="s">
        <v>854</v>
      </c>
      <c r="K4354" s="34" t="s">
        <v>1310</v>
      </c>
    </row>
    <row r="4355" spans="1:11" ht="15.75" thickBot="1" x14ac:dyDescent="0.3">
      <c r="A4355" s="32" t="s">
        <v>851</v>
      </c>
      <c r="B4355" s="24" t="s">
        <v>331</v>
      </c>
      <c r="C4355" s="26" t="s">
        <v>1304</v>
      </c>
      <c r="D4355" s="26">
        <v>1</v>
      </c>
      <c r="E4355" s="17" t="s">
        <v>4708</v>
      </c>
      <c r="F4355" s="26">
        <v>5719</v>
      </c>
      <c r="G4355" s="26"/>
      <c r="H4355" s="26"/>
      <c r="I4355" s="26" t="s">
        <v>854</v>
      </c>
      <c r="J4355" s="26" t="s">
        <v>854</v>
      </c>
      <c r="K4355" s="34" t="s">
        <v>1306</v>
      </c>
    </row>
    <row r="4356" spans="1:11" ht="15.75" thickBot="1" x14ac:dyDescent="0.3">
      <c r="A4356" s="32" t="s">
        <v>851</v>
      </c>
      <c r="B4356" s="24" t="s">
        <v>331</v>
      </c>
      <c r="C4356" s="26" t="s">
        <v>1304</v>
      </c>
      <c r="D4356" s="26">
        <v>1</v>
      </c>
      <c r="E4356" s="17" t="s">
        <v>4709</v>
      </c>
      <c r="F4356" s="26">
        <v>5095</v>
      </c>
      <c r="G4356" s="26"/>
      <c r="H4356" s="26"/>
      <c r="I4356" s="26" t="s">
        <v>854</v>
      </c>
      <c r="J4356" s="26" t="s">
        <v>854</v>
      </c>
      <c r="K4356" s="34" t="s">
        <v>1317</v>
      </c>
    </row>
    <row r="4357" spans="1:11" ht="15.75" thickBot="1" x14ac:dyDescent="0.3">
      <c r="A4357" s="32" t="s">
        <v>851</v>
      </c>
      <c r="B4357" s="24" t="s">
        <v>331</v>
      </c>
      <c r="C4357" s="26" t="s">
        <v>1304</v>
      </c>
      <c r="D4357" s="26">
        <v>1</v>
      </c>
      <c r="E4357" s="17" t="s">
        <v>4710</v>
      </c>
      <c r="F4357" s="24">
        <v>4238</v>
      </c>
      <c r="G4357" s="24"/>
      <c r="H4357" s="24"/>
      <c r="I4357" s="26" t="s">
        <v>854</v>
      </c>
      <c r="J4357" s="26" t="s">
        <v>854</v>
      </c>
      <c r="K4357" s="34" t="s">
        <v>1308</v>
      </c>
    </row>
    <row r="4358" spans="1:11" ht="15.75" thickBot="1" x14ac:dyDescent="0.3">
      <c r="A4358" s="32" t="s">
        <v>851</v>
      </c>
      <c r="B4358" s="24" t="s">
        <v>331</v>
      </c>
      <c r="C4358" s="26" t="s">
        <v>1304</v>
      </c>
      <c r="D4358" s="26">
        <v>1</v>
      </c>
      <c r="E4358" s="17" t="s">
        <v>4711</v>
      </c>
      <c r="F4358" s="24">
        <v>6675</v>
      </c>
      <c r="G4358" s="24"/>
      <c r="H4358" s="24"/>
      <c r="I4358" s="26" t="s">
        <v>854</v>
      </c>
      <c r="J4358" s="26" t="s">
        <v>854</v>
      </c>
      <c r="K4358" s="34" t="s">
        <v>1308</v>
      </c>
    </row>
    <row r="4359" spans="1:11" ht="15.75" thickBot="1" x14ac:dyDescent="0.3">
      <c r="A4359" s="32" t="s">
        <v>851</v>
      </c>
      <c r="B4359" s="24" t="s">
        <v>331</v>
      </c>
      <c r="C4359" s="26" t="s">
        <v>1304</v>
      </c>
      <c r="D4359" s="26">
        <v>1</v>
      </c>
      <c r="E4359" s="17" t="s">
        <v>4712</v>
      </c>
      <c r="F4359" s="24">
        <v>4911</v>
      </c>
      <c r="G4359" s="24"/>
      <c r="H4359" s="24"/>
      <c r="I4359" s="26" t="s">
        <v>854</v>
      </c>
      <c r="J4359" s="26" t="s">
        <v>854</v>
      </c>
      <c r="K4359" s="34" t="s">
        <v>1310</v>
      </c>
    </row>
    <row r="4360" spans="1:11" ht="15.75" thickBot="1" x14ac:dyDescent="0.3">
      <c r="A4360" s="32" t="s">
        <v>851</v>
      </c>
      <c r="B4360" s="24" t="s">
        <v>331</v>
      </c>
      <c r="C4360" s="26" t="s">
        <v>1304</v>
      </c>
      <c r="D4360" s="26">
        <v>1</v>
      </c>
      <c r="E4360" s="17" t="s">
        <v>4713</v>
      </c>
      <c r="F4360" s="24">
        <v>6245</v>
      </c>
      <c r="G4360" s="24"/>
      <c r="H4360" s="24"/>
      <c r="I4360" s="26" t="s">
        <v>854</v>
      </c>
      <c r="J4360" s="26" t="s">
        <v>854</v>
      </c>
      <c r="K4360" s="34" t="s">
        <v>1325</v>
      </c>
    </row>
    <row r="4361" spans="1:11" ht="15.75" thickBot="1" x14ac:dyDescent="0.3">
      <c r="A4361" s="32" t="s">
        <v>851</v>
      </c>
      <c r="B4361" s="24" t="s">
        <v>331</v>
      </c>
      <c r="C4361" s="26" t="s">
        <v>1304</v>
      </c>
      <c r="D4361" s="26">
        <v>1</v>
      </c>
      <c r="E4361" s="17" t="s">
        <v>4714</v>
      </c>
      <c r="F4361" s="24">
        <v>6245</v>
      </c>
      <c r="G4361" s="24"/>
      <c r="H4361" s="24"/>
      <c r="I4361" s="26" t="s">
        <v>854</v>
      </c>
      <c r="J4361" s="26" t="s">
        <v>854</v>
      </c>
      <c r="K4361" s="34" t="s">
        <v>1306</v>
      </c>
    </row>
    <row r="4362" spans="1:11" ht="15.75" thickBot="1" x14ac:dyDescent="0.3">
      <c r="A4362" s="32" t="s">
        <v>851</v>
      </c>
      <c r="B4362" s="24" t="s">
        <v>331</v>
      </c>
      <c r="C4362" s="26" t="s">
        <v>1304</v>
      </c>
      <c r="D4362" s="26">
        <v>1</v>
      </c>
      <c r="E4362" s="17" t="s">
        <v>4715</v>
      </c>
      <c r="F4362" s="26">
        <v>6642</v>
      </c>
      <c r="G4362" s="26"/>
      <c r="H4362" s="26"/>
      <c r="I4362" s="26" t="s">
        <v>854</v>
      </c>
      <c r="J4362" s="26" t="s">
        <v>854</v>
      </c>
      <c r="K4362" s="34" t="s">
        <v>1308</v>
      </c>
    </row>
    <row r="4363" spans="1:11" ht="15.75" thickBot="1" x14ac:dyDescent="0.3">
      <c r="A4363" s="32" t="s">
        <v>851</v>
      </c>
      <c r="B4363" s="24" t="s">
        <v>331</v>
      </c>
      <c r="C4363" s="26" t="s">
        <v>1304</v>
      </c>
      <c r="D4363" s="26">
        <v>1</v>
      </c>
      <c r="E4363" s="17" t="s">
        <v>2039</v>
      </c>
      <c r="F4363" s="26">
        <v>389</v>
      </c>
      <c r="G4363" s="26"/>
      <c r="H4363" s="26"/>
      <c r="I4363" s="26" t="s">
        <v>854</v>
      </c>
      <c r="J4363" s="26" t="s">
        <v>854</v>
      </c>
      <c r="K4363" s="34" t="s">
        <v>1308</v>
      </c>
    </row>
    <row r="4364" spans="1:11" ht="15.75" thickBot="1" x14ac:dyDescent="0.3">
      <c r="A4364" s="32" t="s">
        <v>851</v>
      </c>
      <c r="B4364" s="24" t="s">
        <v>331</v>
      </c>
      <c r="C4364" s="26" t="s">
        <v>1304</v>
      </c>
      <c r="D4364" s="26">
        <v>1</v>
      </c>
      <c r="E4364" s="17" t="s">
        <v>4716</v>
      </c>
      <c r="F4364" s="26">
        <v>395</v>
      </c>
      <c r="G4364" s="26"/>
      <c r="H4364" s="26"/>
      <c r="I4364" s="26" t="s">
        <v>854</v>
      </c>
      <c r="J4364" s="26" t="s">
        <v>854</v>
      </c>
      <c r="K4364" s="34" t="s">
        <v>1308</v>
      </c>
    </row>
    <row r="4365" spans="1:11" ht="15.75" thickBot="1" x14ac:dyDescent="0.3">
      <c r="A4365" s="32" t="s">
        <v>851</v>
      </c>
      <c r="B4365" s="24" t="s">
        <v>331</v>
      </c>
      <c r="C4365" s="26" t="s">
        <v>1304</v>
      </c>
      <c r="D4365" s="26">
        <v>1</v>
      </c>
      <c r="E4365" s="17" t="s">
        <v>4717</v>
      </c>
      <c r="F4365" s="26">
        <v>416</v>
      </c>
      <c r="G4365" s="26"/>
      <c r="H4365" s="26"/>
      <c r="I4365" s="26" t="s">
        <v>854</v>
      </c>
      <c r="J4365" s="26" t="s">
        <v>854</v>
      </c>
      <c r="K4365" s="34" t="s">
        <v>1308</v>
      </c>
    </row>
    <row r="4366" spans="1:11" ht="15.75" thickBot="1" x14ac:dyDescent="0.3">
      <c r="A4366" s="32" t="s">
        <v>851</v>
      </c>
      <c r="B4366" s="24" t="s">
        <v>331</v>
      </c>
      <c r="C4366" s="26" t="s">
        <v>1304</v>
      </c>
      <c r="D4366" s="26">
        <v>1</v>
      </c>
      <c r="E4366" s="17" t="s">
        <v>4718</v>
      </c>
      <c r="F4366" s="26">
        <v>6155</v>
      </c>
      <c r="G4366" s="26"/>
      <c r="H4366" s="26"/>
      <c r="I4366" s="26" t="s">
        <v>854</v>
      </c>
      <c r="J4366" s="26" t="s">
        <v>854</v>
      </c>
      <c r="K4366" s="34" t="s">
        <v>1325</v>
      </c>
    </row>
    <row r="4367" spans="1:11" ht="15.75" thickBot="1" x14ac:dyDescent="0.3">
      <c r="A4367" s="32" t="s">
        <v>851</v>
      </c>
      <c r="B4367" s="24" t="s">
        <v>331</v>
      </c>
      <c r="C4367" s="26" t="s">
        <v>1304</v>
      </c>
      <c r="D4367" s="26">
        <v>1</v>
      </c>
      <c r="E4367" s="17" t="s">
        <v>4719</v>
      </c>
      <c r="F4367" s="26">
        <v>3972</v>
      </c>
      <c r="G4367" s="26"/>
      <c r="H4367" s="26"/>
      <c r="I4367" s="26" t="s">
        <v>854</v>
      </c>
      <c r="J4367" s="26" t="s">
        <v>854</v>
      </c>
      <c r="K4367" s="34" t="s">
        <v>1308</v>
      </c>
    </row>
    <row r="4368" spans="1:11" ht="15.75" thickBot="1" x14ac:dyDescent="0.3">
      <c r="A4368" s="32" t="s">
        <v>851</v>
      </c>
      <c r="B4368" s="24" t="s">
        <v>331</v>
      </c>
      <c r="C4368" s="26" t="s">
        <v>1304</v>
      </c>
      <c r="D4368" s="26">
        <v>1</v>
      </c>
      <c r="E4368" s="17" t="s">
        <v>4720</v>
      </c>
      <c r="F4368" s="26">
        <v>5083</v>
      </c>
      <c r="G4368" s="26"/>
      <c r="H4368" s="26"/>
      <c r="I4368" s="26" t="s">
        <v>854</v>
      </c>
      <c r="J4368" s="26" t="s">
        <v>854</v>
      </c>
      <c r="K4368" s="34" t="s">
        <v>1317</v>
      </c>
    </row>
    <row r="4369" spans="1:11" ht="15.75" thickBot="1" x14ac:dyDescent="0.3">
      <c r="A4369" s="32" t="s">
        <v>851</v>
      </c>
      <c r="B4369" s="24" t="s">
        <v>331</v>
      </c>
      <c r="C4369" s="26" t="s">
        <v>1304</v>
      </c>
      <c r="D4369" s="26">
        <v>2</v>
      </c>
      <c r="E4369" s="17" t="s">
        <v>4721</v>
      </c>
      <c r="F4369" s="24">
        <v>4273</v>
      </c>
      <c r="G4369" s="24"/>
      <c r="H4369" s="24"/>
      <c r="I4369" s="26" t="s">
        <v>854</v>
      </c>
      <c r="J4369" s="26" t="s">
        <v>854</v>
      </c>
      <c r="K4369" s="34" t="s">
        <v>1317</v>
      </c>
    </row>
    <row r="4370" spans="1:11" ht="15.75" thickBot="1" x14ac:dyDescent="0.3">
      <c r="A4370" s="32" t="s">
        <v>851</v>
      </c>
      <c r="B4370" s="24" t="s">
        <v>331</v>
      </c>
      <c r="C4370" s="26" t="s">
        <v>1304</v>
      </c>
      <c r="D4370" s="26">
        <v>2</v>
      </c>
      <c r="E4370" s="17" t="s">
        <v>4722</v>
      </c>
      <c r="F4370" s="26">
        <v>6037</v>
      </c>
      <c r="G4370" s="26"/>
      <c r="H4370" s="26"/>
      <c r="I4370" s="26" t="s">
        <v>854</v>
      </c>
      <c r="J4370" s="26" t="s">
        <v>854</v>
      </c>
      <c r="K4370" s="34" t="s">
        <v>1317</v>
      </c>
    </row>
    <row r="4371" spans="1:11" ht="15.75" thickBot="1" x14ac:dyDescent="0.3">
      <c r="A4371" s="32" t="s">
        <v>851</v>
      </c>
      <c r="B4371" s="24" t="s">
        <v>331</v>
      </c>
      <c r="C4371" s="26" t="s">
        <v>1304</v>
      </c>
      <c r="D4371" s="26">
        <v>2</v>
      </c>
      <c r="E4371" s="17" t="s">
        <v>4723</v>
      </c>
      <c r="F4371" s="26">
        <v>6383</v>
      </c>
      <c r="G4371" s="26"/>
      <c r="H4371" s="26"/>
      <c r="I4371" s="26" t="s">
        <v>854</v>
      </c>
      <c r="J4371" s="26" t="s">
        <v>854</v>
      </c>
      <c r="K4371" s="34" t="s">
        <v>1317</v>
      </c>
    </row>
    <row r="4372" spans="1:11" ht="15.75" thickBot="1" x14ac:dyDescent="0.3">
      <c r="A4372" s="32" t="s">
        <v>851</v>
      </c>
      <c r="B4372" s="24" t="s">
        <v>331</v>
      </c>
      <c r="C4372" s="26" t="s">
        <v>1304</v>
      </c>
      <c r="D4372" s="26">
        <v>2</v>
      </c>
      <c r="E4372" s="17" t="s">
        <v>4724</v>
      </c>
      <c r="F4372" s="26">
        <v>6365</v>
      </c>
      <c r="G4372" s="26"/>
      <c r="H4372" s="26"/>
      <c r="I4372" s="26" t="s">
        <v>854</v>
      </c>
      <c r="J4372" s="26" t="s">
        <v>854</v>
      </c>
      <c r="K4372" s="34" t="s">
        <v>1317</v>
      </c>
    </row>
    <row r="4373" spans="1:11" ht="15.75" thickBot="1" x14ac:dyDescent="0.3">
      <c r="A4373" s="32" t="s">
        <v>851</v>
      </c>
      <c r="B4373" s="24" t="s">
        <v>331</v>
      </c>
      <c r="C4373" s="26" t="s">
        <v>1304</v>
      </c>
      <c r="D4373" s="26">
        <v>2</v>
      </c>
      <c r="E4373" s="17" t="s">
        <v>4725</v>
      </c>
      <c r="F4373" s="26">
        <v>5100</v>
      </c>
      <c r="G4373" s="26"/>
      <c r="H4373" s="26"/>
      <c r="I4373" s="26" t="s">
        <v>854</v>
      </c>
      <c r="J4373" s="26" t="s">
        <v>854</v>
      </c>
      <c r="K4373" s="34" t="s">
        <v>1317</v>
      </c>
    </row>
    <row r="4374" spans="1:11" ht="15.75" thickBot="1" x14ac:dyDescent="0.3">
      <c r="A4374" s="32" t="s">
        <v>851</v>
      </c>
      <c r="B4374" s="24" t="s">
        <v>331</v>
      </c>
      <c r="C4374" s="26" t="s">
        <v>1304</v>
      </c>
      <c r="D4374" s="26">
        <v>3</v>
      </c>
      <c r="E4374" s="17" t="s">
        <v>4726</v>
      </c>
      <c r="F4374" s="26">
        <v>5434</v>
      </c>
      <c r="G4374" s="26"/>
      <c r="H4374" s="26"/>
      <c r="I4374" s="26" t="s">
        <v>854</v>
      </c>
      <c r="J4374" s="26" t="s">
        <v>854</v>
      </c>
      <c r="K4374" s="34" t="s">
        <v>1321</v>
      </c>
    </row>
    <row r="4375" spans="1:11" ht="15.75" thickBot="1" x14ac:dyDescent="0.3">
      <c r="A4375" s="32" t="s">
        <v>851</v>
      </c>
      <c r="B4375" s="24" t="s">
        <v>331</v>
      </c>
      <c r="C4375" s="26" t="s">
        <v>1304</v>
      </c>
      <c r="D4375" s="26">
        <v>3</v>
      </c>
      <c r="E4375" s="17" t="s">
        <v>4727</v>
      </c>
      <c r="F4375" s="26">
        <v>5447</v>
      </c>
      <c r="G4375" s="26"/>
      <c r="H4375" s="26"/>
      <c r="I4375" s="26" t="s">
        <v>854</v>
      </c>
      <c r="J4375" s="26" t="s">
        <v>854</v>
      </c>
      <c r="K4375" s="34" t="s">
        <v>1319</v>
      </c>
    </row>
    <row r="4376" spans="1:11" ht="15.75" thickBot="1" x14ac:dyDescent="0.3">
      <c r="A4376" s="32" t="s">
        <v>851</v>
      </c>
      <c r="B4376" s="24" t="s">
        <v>331</v>
      </c>
      <c r="C4376" s="26" t="s">
        <v>1304</v>
      </c>
      <c r="D4376" s="26">
        <v>3</v>
      </c>
      <c r="E4376" s="17" t="s">
        <v>4728</v>
      </c>
      <c r="F4376" s="24">
        <v>6245</v>
      </c>
      <c r="G4376" s="24"/>
      <c r="H4376" s="24"/>
      <c r="I4376" s="26" t="s">
        <v>854</v>
      </c>
      <c r="J4376" s="26" t="s">
        <v>854</v>
      </c>
      <c r="K4376" s="34" t="s">
        <v>1319</v>
      </c>
    </row>
    <row r="4377" spans="1:11" ht="15.75" thickBot="1" x14ac:dyDescent="0.3">
      <c r="A4377" s="32" t="s">
        <v>851</v>
      </c>
      <c r="B4377" s="24" t="s">
        <v>331</v>
      </c>
      <c r="C4377" s="26" t="s">
        <v>1304</v>
      </c>
      <c r="D4377" s="26">
        <v>3</v>
      </c>
      <c r="E4377" s="17" t="s">
        <v>4729</v>
      </c>
      <c r="F4377" s="26">
        <v>317</v>
      </c>
      <c r="G4377" s="26"/>
      <c r="H4377" s="26"/>
      <c r="I4377" s="26" t="s">
        <v>854</v>
      </c>
      <c r="J4377" s="26" t="s">
        <v>854</v>
      </c>
      <c r="K4377" s="34" t="s">
        <v>1319</v>
      </c>
    </row>
    <row r="4378" spans="1:11" ht="15.75" thickBot="1" x14ac:dyDescent="0.3">
      <c r="A4378" s="32" t="s">
        <v>851</v>
      </c>
      <c r="B4378" s="24" t="s">
        <v>331</v>
      </c>
      <c r="C4378" s="26" t="s">
        <v>1304</v>
      </c>
      <c r="D4378" s="26">
        <v>3</v>
      </c>
      <c r="E4378" s="17" t="s">
        <v>4730</v>
      </c>
      <c r="F4378" s="26">
        <v>3970</v>
      </c>
      <c r="G4378" s="26"/>
      <c r="H4378" s="26"/>
      <c r="I4378" s="26" t="s">
        <v>854</v>
      </c>
      <c r="J4378" s="26" t="s">
        <v>854</v>
      </c>
      <c r="K4378" s="34" t="s">
        <v>1319</v>
      </c>
    </row>
    <row r="4379" spans="1:11" ht="15.75" thickBot="1" x14ac:dyDescent="0.3">
      <c r="A4379" s="32" t="s">
        <v>851</v>
      </c>
      <c r="B4379" s="24" t="s">
        <v>331</v>
      </c>
      <c r="C4379" s="26" t="s">
        <v>1304</v>
      </c>
      <c r="D4379" s="26">
        <v>3</v>
      </c>
      <c r="E4379" s="17" t="s">
        <v>4731</v>
      </c>
      <c r="F4379" s="24">
        <v>4242</v>
      </c>
      <c r="G4379" s="24"/>
      <c r="H4379" s="24"/>
      <c r="I4379" s="26" t="s">
        <v>854</v>
      </c>
      <c r="J4379" s="26" t="s">
        <v>854</v>
      </c>
      <c r="K4379" s="34" t="s">
        <v>1321</v>
      </c>
    </row>
    <row r="4380" spans="1:11" ht="15.75" thickBot="1" x14ac:dyDescent="0.3">
      <c r="A4380" s="32" t="s">
        <v>851</v>
      </c>
      <c r="B4380" s="24" t="s">
        <v>331</v>
      </c>
      <c r="C4380" s="26" t="s">
        <v>1304</v>
      </c>
      <c r="D4380" s="26">
        <v>3</v>
      </c>
      <c r="E4380" s="17" t="s">
        <v>4732</v>
      </c>
      <c r="F4380" s="26">
        <v>4241</v>
      </c>
      <c r="G4380" s="26"/>
      <c r="H4380" s="26"/>
      <c r="I4380" s="26" t="s">
        <v>854</v>
      </c>
      <c r="J4380" s="26" t="s">
        <v>854</v>
      </c>
      <c r="K4380" s="34" t="s">
        <v>1321</v>
      </c>
    </row>
    <row r="4381" spans="1:11" ht="15.75" thickBot="1" x14ac:dyDescent="0.3">
      <c r="A4381" s="32" t="s">
        <v>851</v>
      </c>
      <c r="B4381" s="24" t="s">
        <v>331</v>
      </c>
      <c r="C4381" s="26" t="s">
        <v>1304</v>
      </c>
      <c r="D4381" s="26">
        <v>3</v>
      </c>
      <c r="E4381" s="17" t="s">
        <v>4733</v>
      </c>
      <c r="F4381" s="26">
        <v>5287</v>
      </c>
      <c r="G4381" s="26"/>
      <c r="H4381" s="26"/>
      <c r="I4381" s="26" t="s">
        <v>854</v>
      </c>
      <c r="J4381" s="26" t="s">
        <v>854</v>
      </c>
      <c r="K4381" s="34" t="s">
        <v>1321</v>
      </c>
    </row>
    <row r="4382" spans="1:11" ht="15.75" thickBot="1" x14ac:dyDescent="0.3">
      <c r="A4382" s="32" t="s">
        <v>851</v>
      </c>
      <c r="B4382" s="24" t="s">
        <v>331</v>
      </c>
      <c r="C4382" s="26" t="s">
        <v>1304</v>
      </c>
      <c r="D4382" s="26">
        <v>4</v>
      </c>
      <c r="E4382" s="17" t="s">
        <v>4734</v>
      </c>
      <c r="F4382" s="24">
        <v>6245</v>
      </c>
      <c r="G4382" s="24"/>
      <c r="H4382" s="24"/>
      <c r="I4382" s="26" t="s">
        <v>854</v>
      </c>
      <c r="J4382" s="26" t="s">
        <v>1323</v>
      </c>
      <c r="K4382" s="34" t="s">
        <v>4074</v>
      </c>
    </row>
    <row r="4383" spans="1:11" ht="15.75" thickBot="1" x14ac:dyDescent="0.3">
      <c r="A4383" s="32" t="s">
        <v>851</v>
      </c>
      <c r="B4383" s="24" t="s">
        <v>331</v>
      </c>
      <c r="C4383" s="26" t="s">
        <v>1304</v>
      </c>
      <c r="D4383" s="26">
        <v>4</v>
      </c>
      <c r="E4383" s="17" t="s">
        <v>4735</v>
      </c>
      <c r="F4383" s="26">
        <v>6678</v>
      </c>
      <c r="G4383" s="26"/>
      <c r="H4383" s="26"/>
      <c r="I4383" s="26" t="s">
        <v>854</v>
      </c>
      <c r="J4383" s="26" t="s">
        <v>854</v>
      </c>
      <c r="K4383" s="34" t="s">
        <v>1317</v>
      </c>
    </row>
    <row r="4384" spans="1:11" ht="15.75" thickBot="1" x14ac:dyDescent="0.3">
      <c r="A4384" s="32" t="s">
        <v>851</v>
      </c>
      <c r="B4384" s="24" t="s">
        <v>331</v>
      </c>
      <c r="C4384" s="26" t="s">
        <v>1304</v>
      </c>
      <c r="D4384" s="26">
        <v>4</v>
      </c>
      <c r="E4384" s="17" t="s">
        <v>4736</v>
      </c>
      <c r="F4384" s="24">
        <v>456</v>
      </c>
      <c r="G4384" s="24"/>
      <c r="H4384" s="24"/>
      <c r="I4384" s="26" t="s">
        <v>854</v>
      </c>
      <c r="J4384" s="26" t="s">
        <v>1323</v>
      </c>
      <c r="K4384" s="34" t="s">
        <v>4077</v>
      </c>
    </row>
    <row r="4385" spans="1:11" ht="15.75" thickBot="1" x14ac:dyDescent="0.3">
      <c r="A4385" s="32" t="s">
        <v>851</v>
      </c>
      <c r="B4385" s="24" t="s">
        <v>331</v>
      </c>
      <c r="C4385" s="26" t="s">
        <v>1304</v>
      </c>
      <c r="D4385" s="26">
        <v>4</v>
      </c>
      <c r="E4385" s="17" t="s">
        <v>4737</v>
      </c>
      <c r="F4385" s="24">
        <v>3951</v>
      </c>
      <c r="G4385" s="24"/>
      <c r="H4385" s="24"/>
      <c r="I4385" s="26" t="s">
        <v>854</v>
      </c>
      <c r="J4385" s="26" t="s">
        <v>1323</v>
      </c>
      <c r="K4385" s="34" t="s">
        <v>4077</v>
      </c>
    </row>
    <row r="4386" spans="1:11" ht="15.75" thickBot="1" x14ac:dyDescent="0.3">
      <c r="A4386" s="32" t="s">
        <v>851</v>
      </c>
      <c r="B4386" s="24" t="s">
        <v>331</v>
      </c>
      <c r="C4386" s="26" t="s">
        <v>1304</v>
      </c>
      <c r="D4386" s="26">
        <v>5</v>
      </c>
      <c r="E4386" s="17" t="s">
        <v>4738</v>
      </c>
      <c r="F4386" s="26">
        <v>4154</v>
      </c>
      <c r="G4386" s="26"/>
      <c r="H4386" s="26"/>
      <c r="I4386" s="26" t="s">
        <v>854</v>
      </c>
      <c r="J4386" s="26" t="s">
        <v>1330</v>
      </c>
      <c r="K4386" s="34" t="s">
        <v>1331</v>
      </c>
    </row>
    <row r="4387" spans="1:11" ht="15.75" thickBot="1" x14ac:dyDescent="0.3">
      <c r="A4387" s="32" t="s">
        <v>851</v>
      </c>
      <c r="B4387" s="24" t="s">
        <v>331</v>
      </c>
      <c r="C4387" s="26" t="s">
        <v>1304</v>
      </c>
      <c r="D4387" s="26">
        <v>5</v>
      </c>
      <c r="E4387" s="17" t="s">
        <v>4739</v>
      </c>
      <c r="F4387" s="24">
        <v>6245</v>
      </c>
      <c r="G4387" s="24"/>
      <c r="H4387" s="24"/>
      <c r="I4387" s="26" t="s">
        <v>854</v>
      </c>
      <c r="J4387" s="26" t="s">
        <v>854</v>
      </c>
      <c r="K4387" s="34" t="s">
        <v>1325</v>
      </c>
    </row>
    <row r="4388" spans="1:11" ht="15.75" thickBot="1" x14ac:dyDescent="0.3">
      <c r="A4388" s="32" t="s">
        <v>851</v>
      </c>
      <c r="B4388" s="24" t="s">
        <v>331</v>
      </c>
      <c r="C4388" s="26" t="s">
        <v>1304</v>
      </c>
      <c r="D4388" s="26">
        <v>5</v>
      </c>
      <c r="E4388" s="17" t="s">
        <v>4740</v>
      </c>
      <c r="F4388" s="24">
        <v>4830</v>
      </c>
      <c r="G4388" s="24"/>
      <c r="H4388" s="24"/>
      <c r="I4388" s="26" t="s">
        <v>854</v>
      </c>
      <c r="J4388" s="26" t="s">
        <v>854</v>
      </c>
      <c r="K4388" s="34" t="s">
        <v>1325</v>
      </c>
    </row>
    <row r="4389" spans="1:11" ht="15.75" thickBot="1" x14ac:dyDescent="0.3">
      <c r="A4389" s="32" t="s">
        <v>851</v>
      </c>
      <c r="B4389" s="24" t="s">
        <v>331</v>
      </c>
      <c r="C4389" s="26" t="s">
        <v>1304</v>
      </c>
      <c r="D4389" s="26">
        <v>5</v>
      </c>
      <c r="E4389" s="17" t="s">
        <v>4741</v>
      </c>
      <c r="F4389" s="26">
        <v>6061</v>
      </c>
      <c r="G4389" s="26"/>
      <c r="H4389" s="26"/>
      <c r="I4389" s="26" t="s">
        <v>854</v>
      </c>
      <c r="J4389" s="26" t="s">
        <v>1330</v>
      </c>
      <c r="K4389" s="34" t="s">
        <v>1331</v>
      </c>
    </row>
    <row r="4390" spans="1:11" ht="15.75" thickBot="1" x14ac:dyDescent="0.3">
      <c r="A4390" s="32" t="s">
        <v>851</v>
      </c>
      <c r="B4390" s="24" t="s">
        <v>331</v>
      </c>
      <c r="C4390" s="26" t="s">
        <v>1304</v>
      </c>
      <c r="D4390" s="26">
        <v>5</v>
      </c>
      <c r="E4390" s="17" t="s">
        <v>4742</v>
      </c>
      <c r="F4390" s="26">
        <v>305</v>
      </c>
      <c r="G4390" s="26"/>
      <c r="H4390" s="26"/>
      <c r="I4390" s="26" t="s">
        <v>854</v>
      </c>
      <c r="J4390" s="26" t="s">
        <v>1330</v>
      </c>
      <c r="K4390" s="34" t="s">
        <v>1331</v>
      </c>
    </row>
    <row r="4391" spans="1:11" ht="15.75" thickBot="1" x14ac:dyDescent="0.3">
      <c r="A4391" s="32" t="s">
        <v>851</v>
      </c>
      <c r="B4391" s="24" t="s">
        <v>331</v>
      </c>
      <c r="C4391" s="26" t="s">
        <v>1304</v>
      </c>
      <c r="D4391" s="26">
        <v>6</v>
      </c>
      <c r="E4391" s="17" t="s">
        <v>4743</v>
      </c>
      <c r="F4391" s="24">
        <v>6832</v>
      </c>
      <c r="G4391" s="24"/>
      <c r="H4391" s="24"/>
      <c r="I4391" s="26" t="s">
        <v>854</v>
      </c>
      <c r="J4391" s="26" t="s">
        <v>1330</v>
      </c>
      <c r="K4391" s="34" t="s">
        <v>1330</v>
      </c>
    </row>
    <row r="4392" spans="1:11" s="35" customFormat="1" ht="13.5" thickBot="1" x14ac:dyDescent="0.25">
      <c r="A4392" s="32" t="s">
        <v>851</v>
      </c>
      <c r="B4392" s="24" t="s">
        <v>331</v>
      </c>
      <c r="C4392" s="26" t="s">
        <v>1337</v>
      </c>
      <c r="D4392" s="26">
        <v>1</v>
      </c>
      <c r="E4392" s="17" t="s">
        <v>4744</v>
      </c>
      <c r="F4392" s="26">
        <v>4815</v>
      </c>
      <c r="G4392" s="26"/>
      <c r="H4392" s="26"/>
      <c r="I4392" s="26" t="s">
        <v>854</v>
      </c>
      <c r="J4392" s="26" t="s">
        <v>1339</v>
      </c>
      <c r="K4392" s="34" t="s">
        <v>1233</v>
      </c>
    </row>
    <row r="4393" spans="1:11" ht="15.75" thickBot="1" x14ac:dyDescent="0.3">
      <c r="A4393" s="32" t="s">
        <v>851</v>
      </c>
      <c r="B4393" s="24" t="s">
        <v>331</v>
      </c>
      <c r="C4393" s="26" t="s">
        <v>1337</v>
      </c>
      <c r="D4393" s="26">
        <v>1</v>
      </c>
      <c r="E4393" s="17" t="s">
        <v>4745</v>
      </c>
      <c r="F4393" s="26">
        <v>5094</v>
      </c>
      <c r="G4393" s="26"/>
      <c r="H4393" s="26"/>
      <c r="I4393" s="26" t="s">
        <v>854</v>
      </c>
      <c r="J4393" s="26" t="s">
        <v>1339</v>
      </c>
      <c r="K4393" s="34" t="s">
        <v>1233</v>
      </c>
    </row>
    <row r="4394" spans="1:11" ht="15.75" thickBot="1" x14ac:dyDescent="0.3">
      <c r="A4394" s="32" t="s">
        <v>851</v>
      </c>
      <c r="B4394" s="24" t="s">
        <v>331</v>
      </c>
      <c r="C4394" s="26" t="s">
        <v>1337</v>
      </c>
      <c r="D4394" s="26">
        <v>1</v>
      </c>
      <c r="E4394" s="17" t="s">
        <v>4746</v>
      </c>
      <c r="F4394" s="24">
        <v>6794</v>
      </c>
      <c r="G4394" s="24"/>
      <c r="H4394" s="24"/>
      <c r="I4394" s="26" t="s">
        <v>854</v>
      </c>
      <c r="J4394" s="26" t="s">
        <v>1339</v>
      </c>
      <c r="K4394" s="34" t="s">
        <v>1233</v>
      </c>
    </row>
    <row r="4395" spans="1:11" ht="15.75" thickBot="1" x14ac:dyDescent="0.3">
      <c r="A4395" s="32" t="s">
        <v>851</v>
      </c>
      <c r="B4395" s="24" t="s">
        <v>331</v>
      </c>
      <c r="C4395" s="26" t="s">
        <v>1337</v>
      </c>
      <c r="D4395" s="26">
        <v>1</v>
      </c>
      <c r="E4395" s="17" t="s">
        <v>4747</v>
      </c>
      <c r="F4395" s="26">
        <v>302</v>
      </c>
      <c r="G4395" s="26"/>
      <c r="H4395" s="26"/>
      <c r="I4395" s="26" t="s">
        <v>854</v>
      </c>
      <c r="J4395" s="26" t="s">
        <v>1339</v>
      </c>
      <c r="K4395" s="34" t="s">
        <v>1233</v>
      </c>
    </row>
    <row r="4396" spans="1:11" ht="15.75" thickBot="1" x14ac:dyDescent="0.3">
      <c r="A4396" s="32" t="s">
        <v>851</v>
      </c>
      <c r="B4396" s="24" t="s">
        <v>331</v>
      </c>
      <c r="C4396" s="26" t="s">
        <v>1337</v>
      </c>
      <c r="D4396" s="26">
        <v>1</v>
      </c>
      <c r="E4396" s="17" t="s">
        <v>4748</v>
      </c>
      <c r="F4396" s="24">
        <v>4236</v>
      </c>
      <c r="G4396" s="24"/>
      <c r="H4396" s="24"/>
      <c r="I4396" s="26" t="s">
        <v>854</v>
      </c>
      <c r="J4396" s="26" t="s">
        <v>1339</v>
      </c>
      <c r="K4396" s="34" t="s">
        <v>1233</v>
      </c>
    </row>
    <row r="4397" spans="1:11" ht="15.75" thickBot="1" x14ac:dyDescent="0.3">
      <c r="A4397" s="32" t="s">
        <v>851</v>
      </c>
      <c r="B4397" s="24" t="s">
        <v>331</v>
      </c>
      <c r="C4397" s="26" t="s">
        <v>1337</v>
      </c>
      <c r="D4397" s="26">
        <v>1</v>
      </c>
      <c r="E4397" s="17" t="s">
        <v>4749</v>
      </c>
      <c r="F4397" s="24">
        <v>4235</v>
      </c>
      <c r="G4397" s="24"/>
      <c r="H4397" s="24"/>
      <c r="I4397" s="26" t="s">
        <v>854</v>
      </c>
      <c r="J4397" s="26" t="s">
        <v>1339</v>
      </c>
      <c r="K4397" s="34" t="s">
        <v>1233</v>
      </c>
    </row>
    <row r="4398" spans="1:11" ht="15.75" thickBot="1" x14ac:dyDescent="0.3">
      <c r="A4398" s="32" t="s">
        <v>851</v>
      </c>
      <c r="B4398" s="24" t="s">
        <v>331</v>
      </c>
      <c r="C4398" s="26" t="s">
        <v>1337</v>
      </c>
      <c r="D4398" s="26">
        <v>1</v>
      </c>
      <c r="E4398" s="17" t="s">
        <v>4750</v>
      </c>
      <c r="F4398" s="24">
        <v>4234</v>
      </c>
      <c r="G4398" s="24"/>
      <c r="H4398" s="24"/>
      <c r="I4398" s="26" t="s">
        <v>854</v>
      </c>
      <c r="J4398" s="26" t="s">
        <v>1339</v>
      </c>
      <c r="K4398" s="34" t="s">
        <v>1233</v>
      </c>
    </row>
    <row r="4399" spans="1:11" ht="15.75" thickBot="1" x14ac:dyDescent="0.3">
      <c r="A4399" s="32" t="s">
        <v>851</v>
      </c>
      <c r="B4399" s="24" t="s">
        <v>331</v>
      </c>
      <c r="C4399" s="26" t="s">
        <v>1337</v>
      </c>
      <c r="D4399" s="26">
        <v>1</v>
      </c>
      <c r="E4399" s="17" t="s">
        <v>4751</v>
      </c>
      <c r="F4399" s="26">
        <v>6380</v>
      </c>
      <c r="G4399" s="26"/>
      <c r="H4399" s="26"/>
      <c r="I4399" s="26" t="s">
        <v>854</v>
      </c>
      <c r="J4399" s="26" t="s">
        <v>1339</v>
      </c>
      <c r="K4399" s="34" t="s">
        <v>1233</v>
      </c>
    </row>
    <row r="4400" spans="1:11" ht="15.75" thickBot="1" x14ac:dyDescent="0.3">
      <c r="A4400" s="32" t="s">
        <v>851</v>
      </c>
      <c r="B4400" s="24" t="s">
        <v>331</v>
      </c>
      <c r="C4400" s="26" t="s">
        <v>1337</v>
      </c>
      <c r="D4400" s="26">
        <v>1</v>
      </c>
      <c r="E4400" s="17" t="s">
        <v>4752</v>
      </c>
      <c r="F4400" s="26">
        <v>6377</v>
      </c>
      <c r="G4400" s="26"/>
      <c r="H4400" s="26"/>
      <c r="I4400" s="26" t="s">
        <v>854</v>
      </c>
      <c r="J4400" s="26" t="s">
        <v>1345</v>
      </c>
      <c r="K4400" s="34" t="s">
        <v>1221</v>
      </c>
    </row>
    <row r="4401" spans="1:11" ht="15.75" thickBot="1" x14ac:dyDescent="0.3">
      <c r="A4401" s="32" t="s">
        <v>851</v>
      </c>
      <c r="B4401" s="24" t="s">
        <v>331</v>
      </c>
      <c r="C4401" s="26" t="s">
        <v>1337</v>
      </c>
      <c r="D4401" s="26">
        <v>1</v>
      </c>
      <c r="E4401" s="17" t="s">
        <v>4753</v>
      </c>
      <c r="F4401" s="26">
        <v>3966</v>
      </c>
      <c r="G4401" s="26"/>
      <c r="H4401" s="26"/>
      <c r="I4401" s="26" t="s">
        <v>854</v>
      </c>
      <c r="J4401" s="26" t="s">
        <v>1339</v>
      </c>
      <c r="K4401" s="34" t="s">
        <v>1233</v>
      </c>
    </row>
    <row r="4402" spans="1:11" ht="15.75" thickBot="1" x14ac:dyDescent="0.3">
      <c r="A4402" s="32" t="s">
        <v>851</v>
      </c>
      <c r="B4402" s="24" t="s">
        <v>331</v>
      </c>
      <c r="C4402" s="26" t="s">
        <v>1337</v>
      </c>
      <c r="D4402" s="26">
        <v>1</v>
      </c>
      <c r="E4402" s="17" t="s">
        <v>4754</v>
      </c>
      <c r="F4402" s="26">
        <v>6772</v>
      </c>
      <c r="G4402" s="26"/>
      <c r="H4402" s="26"/>
      <c r="I4402" s="26" t="s">
        <v>854</v>
      </c>
      <c r="J4402" s="26" t="s">
        <v>1339</v>
      </c>
      <c r="K4402" s="34" t="s">
        <v>1233</v>
      </c>
    </row>
    <row r="4403" spans="1:11" ht="15.75" thickBot="1" x14ac:dyDescent="0.3">
      <c r="A4403" s="32" t="s">
        <v>851</v>
      </c>
      <c r="B4403" s="24" t="s">
        <v>331</v>
      </c>
      <c r="C4403" s="26" t="s">
        <v>1337</v>
      </c>
      <c r="D4403" s="26">
        <v>1</v>
      </c>
      <c r="E4403" s="17" t="s">
        <v>4755</v>
      </c>
      <c r="F4403" s="26">
        <v>6791</v>
      </c>
      <c r="G4403" s="26"/>
      <c r="H4403" s="26"/>
      <c r="I4403" s="26" t="s">
        <v>854</v>
      </c>
      <c r="J4403" s="26" t="s">
        <v>1339</v>
      </c>
      <c r="K4403" s="34" t="s">
        <v>1233</v>
      </c>
    </row>
    <row r="4404" spans="1:11" ht="15.75" thickBot="1" x14ac:dyDescent="0.3">
      <c r="A4404" s="32" t="s">
        <v>851</v>
      </c>
      <c r="B4404" s="24" t="s">
        <v>331</v>
      </c>
      <c r="C4404" s="26" t="s">
        <v>1337</v>
      </c>
      <c r="D4404" s="26">
        <v>2</v>
      </c>
      <c r="E4404" s="17" t="s">
        <v>4756</v>
      </c>
      <c r="F4404" s="24">
        <v>4298</v>
      </c>
      <c r="G4404" s="24"/>
      <c r="H4404" s="24"/>
      <c r="I4404" s="26" t="s">
        <v>854</v>
      </c>
      <c r="J4404" s="26" t="s">
        <v>1339</v>
      </c>
      <c r="K4404" s="34" t="s">
        <v>1233</v>
      </c>
    </row>
    <row r="4405" spans="1:11" ht="15.75" thickBot="1" x14ac:dyDescent="0.3">
      <c r="A4405" s="32" t="s">
        <v>851</v>
      </c>
      <c r="B4405" s="24" t="s">
        <v>331</v>
      </c>
      <c r="C4405" s="26" t="s">
        <v>1337</v>
      </c>
      <c r="D4405" s="26">
        <v>2</v>
      </c>
      <c r="E4405" s="17" t="s">
        <v>4757</v>
      </c>
      <c r="F4405" s="24">
        <v>6794</v>
      </c>
      <c r="G4405" s="24"/>
      <c r="H4405" s="24"/>
      <c r="I4405" s="26" t="s">
        <v>854</v>
      </c>
      <c r="J4405" s="26" t="s">
        <v>1339</v>
      </c>
      <c r="K4405" s="34" t="s">
        <v>1343</v>
      </c>
    </row>
    <row r="4406" spans="1:11" s="35" customFormat="1" ht="13.5" thickBot="1" x14ac:dyDescent="0.25">
      <c r="A4406" s="32" t="s">
        <v>851</v>
      </c>
      <c r="B4406" s="24" t="s">
        <v>331</v>
      </c>
      <c r="C4406" s="26" t="s">
        <v>1337</v>
      </c>
      <c r="D4406" s="26">
        <v>2</v>
      </c>
      <c r="E4406" s="17" t="s">
        <v>4758</v>
      </c>
      <c r="F4406" s="26">
        <v>5592</v>
      </c>
      <c r="G4406" s="26"/>
      <c r="H4406" s="26"/>
      <c r="I4406" s="26" t="s">
        <v>854</v>
      </c>
      <c r="J4406" s="26" t="s">
        <v>1339</v>
      </c>
      <c r="K4406" s="34" t="s">
        <v>1233</v>
      </c>
    </row>
    <row r="4407" spans="1:11" s="35" customFormat="1" ht="13.5" thickBot="1" x14ac:dyDescent="0.25">
      <c r="A4407" s="32" t="s">
        <v>851</v>
      </c>
      <c r="B4407" s="24" t="s">
        <v>331</v>
      </c>
      <c r="C4407" s="26" t="s">
        <v>1337</v>
      </c>
      <c r="D4407" s="26">
        <v>2</v>
      </c>
      <c r="E4407" s="17" t="s">
        <v>4759</v>
      </c>
      <c r="F4407" s="26">
        <v>5592</v>
      </c>
      <c r="G4407" s="26"/>
      <c r="H4407" s="26"/>
      <c r="I4407" s="26" t="s">
        <v>854</v>
      </c>
      <c r="J4407" s="26" t="s">
        <v>1339</v>
      </c>
      <c r="K4407" s="34" t="s">
        <v>1233</v>
      </c>
    </row>
    <row r="4408" spans="1:11" s="35" customFormat="1" ht="13.5" thickBot="1" x14ac:dyDescent="0.25">
      <c r="A4408" s="32" t="s">
        <v>851</v>
      </c>
      <c r="B4408" s="24" t="s">
        <v>331</v>
      </c>
      <c r="C4408" s="26" t="s">
        <v>1337</v>
      </c>
      <c r="D4408" s="26">
        <v>2</v>
      </c>
      <c r="E4408" s="17" t="s">
        <v>4760</v>
      </c>
      <c r="F4408" s="26">
        <v>5592</v>
      </c>
      <c r="G4408" s="26"/>
      <c r="H4408" s="26"/>
      <c r="I4408" s="26" t="s">
        <v>854</v>
      </c>
      <c r="J4408" s="26" t="s">
        <v>1339</v>
      </c>
      <c r="K4408" s="34" t="s">
        <v>1233</v>
      </c>
    </row>
    <row r="4409" spans="1:11" ht="15.75" thickBot="1" x14ac:dyDescent="0.3">
      <c r="A4409" s="32" t="s">
        <v>851</v>
      </c>
      <c r="B4409" s="24" t="s">
        <v>331</v>
      </c>
      <c r="C4409" s="26" t="s">
        <v>1337</v>
      </c>
      <c r="D4409" s="26">
        <v>3</v>
      </c>
      <c r="E4409" s="17" t="s">
        <v>4761</v>
      </c>
      <c r="F4409" s="24">
        <v>6741</v>
      </c>
      <c r="G4409" s="24"/>
      <c r="H4409" s="24"/>
      <c r="I4409" s="26" t="s">
        <v>854</v>
      </c>
      <c r="J4409" s="26" t="s">
        <v>1345</v>
      </c>
      <c r="K4409" s="34" t="s">
        <v>1221</v>
      </c>
    </row>
    <row r="4410" spans="1:11" ht="15.75" thickBot="1" x14ac:dyDescent="0.3">
      <c r="A4410" s="32" t="s">
        <v>851</v>
      </c>
      <c r="B4410" s="24" t="s">
        <v>331</v>
      </c>
      <c r="C4410" s="26" t="s">
        <v>1337</v>
      </c>
      <c r="D4410" s="26">
        <v>3</v>
      </c>
      <c r="E4410" s="17" t="s">
        <v>4762</v>
      </c>
      <c r="F4410" s="24">
        <v>396</v>
      </c>
      <c r="G4410" s="24"/>
      <c r="H4410" s="24"/>
      <c r="I4410" s="26" t="s">
        <v>854</v>
      </c>
      <c r="J4410" s="26" t="s">
        <v>1345</v>
      </c>
      <c r="K4410" s="34" t="s">
        <v>1221</v>
      </c>
    </row>
    <row r="4411" spans="1:11" ht="15.75" thickBot="1" x14ac:dyDescent="0.3">
      <c r="A4411" s="32" t="s">
        <v>851</v>
      </c>
      <c r="B4411" s="24" t="s">
        <v>331</v>
      </c>
      <c r="C4411" s="26" t="s">
        <v>1337</v>
      </c>
      <c r="D4411" s="26">
        <v>4</v>
      </c>
      <c r="E4411" s="17" t="s">
        <v>4763</v>
      </c>
      <c r="F4411" s="26">
        <v>5099</v>
      </c>
      <c r="G4411" s="26"/>
      <c r="H4411" s="26"/>
      <c r="I4411" s="26" t="s">
        <v>854</v>
      </c>
      <c r="J4411" s="26" t="s">
        <v>1348</v>
      </c>
      <c r="K4411" s="34" t="s">
        <v>1286</v>
      </c>
    </row>
    <row r="4412" spans="1:11" ht="15.75" thickBot="1" x14ac:dyDescent="0.3">
      <c r="A4412" s="32" t="s">
        <v>851</v>
      </c>
      <c r="B4412" s="24" t="s">
        <v>331</v>
      </c>
      <c r="C4412" s="26" t="s">
        <v>1337</v>
      </c>
      <c r="D4412" s="26">
        <v>4</v>
      </c>
      <c r="E4412" s="17" t="s">
        <v>4764</v>
      </c>
      <c r="F4412" s="24">
        <v>6794</v>
      </c>
      <c r="G4412" s="24"/>
      <c r="H4412" s="24"/>
      <c r="I4412" s="26" t="s">
        <v>854</v>
      </c>
      <c r="J4412" s="26" t="s">
        <v>1348</v>
      </c>
      <c r="K4412" s="34" t="s">
        <v>1286</v>
      </c>
    </row>
    <row r="4413" spans="1:11" ht="15.75" thickBot="1" x14ac:dyDescent="0.3">
      <c r="A4413" s="32" t="s">
        <v>851</v>
      </c>
      <c r="B4413" s="24" t="s">
        <v>331</v>
      </c>
      <c r="C4413" s="26" t="s">
        <v>1337</v>
      </c>
      <c r="D4413" s="26">
        <v>4</v>
      </c>
      <c r="E4413" s="17" t="s">
        <v>4765</v>
      </c>
      <c r="F4413" s="24">
        <v>4239</v>
      </c>
      <c r="G4413" s="24"/>
      <c r="H4413" s="24"/>
      <c r="I4413" s="26" t="s">
        <v>854</v>
      </c>
      <c r="J4413" s="26" t="s">
        <v>1348</v>
      </c>
      <c r="K4413" s="34" t="s">
        <v>1351</v>
      </c>
    </row>
    <row r="4414" spans="1:11" ht="15.75" thickBot="1" x14ac:dyDescent="0.3">
      <c r="A4414" s="32" t="s">
        <v>851</v>
      </c>
      <c r="B4414" s="24" t="s">
        <v>331</v>
      </c>
      <c r="C4414" s="26" t="s">
        <v>1337</v>
      </c>
      <c r="D4414" s="26">
        <v>5</v>
      </c>
      <c r="E4414" s="17" t="s">
        <v>4766</v>
      </c>
      <c r="F4414" s="24">
        <v>6798</v>
      </c>
      <c r="G4414" s="24"/>
      <c r="H4414" s="24"/>
      <c r="I4414" s="26" t="s">
        <v>854</v>
      </c>
      <c r="J4414" s="26" t="s">
        <v>1355</v>
      </c>
      <c r="K4414" s="34" t="s">
        <v>1356</v>
      </c>
    </row>
    <row r="4415" spans="1:11" ht="15.75" thickBot="1" x14ac:dyDescent="0.3">
      <c r="A4415" s="32" t="s">
        <v>851</v>
      </c>
      <c r="B4415" s="24" t="s">
        <v>331</v>
      </c>
      <c r="C4415" s="26" t="s">
        <v>1337</v>
      </c>
      <c r="D4415" s="26">
        <v>5</v>
      </c>
      <c r="E4415" s="17" t="s">
        <v>4767</v>
      </c>
      <c r="F4415" s="26">
        <v>301</v>
      </c>
      <c r="G4415" s="26"/>
      <c r="H4415" s="26"/>
      <c r="I4415" s="26" t="s">
        <v>854</v>
      </c>
      <c r="J4415" s="26" t="s">
        <v>1355</v>
      </c>
      <c r="K4415" s="34" t="s">
        <v>1356</v>
      </c>
    </row>
    <row r="4416" spans="1:11" ht="15.75" thickBot="1" x14ac:dyDescent="0.3">
      <c r="A4416" s="32" t="s">
        <v>851</v>
      </c>
      <c r="B4416" s="24" t="s">
        <v>331</v>
      </c>
      <c r="C4416" s="26" t="s">
        <v>1337</v>
      </c>
      <c r="D4416" s="26">
        <v>5</v>
      </c>
      <c r="E4416" s="17" t="s">
        <v>4768</v>
      </c>
      <c r="F4416" s="24">
        <v>3958</v>
      </c>
      <c r="G4416" s="24"/>
      <c r="H4416" s="24"/>
      <c r="I4416" s="26" t="s">
        <v>854</v>
      </c>
      <c r="J4416" s="26" t="s">
        <v>1355</v>
      </c>
      <c r="K4416" s="34" t="s">
        <v>1356</v>
      </c>
    </row>
    <row r="4417" spans="1:11" ht="15.75" thickBot="1" x14ac:dyDescent="0.3">
      <c r="A4417" s="32" t="s">
        <v>851</v>
      </c>
      <c r="B4417" s="24" t="s">
        <v>331</v>
      </c>
      <c r="C4417" s="26" t="s">
        <v>1337</v>
      </c>
      <c r="D4417" s="26">
        <v>5</v>
      </c>
      <c r="E4417" s="17" t="s">
        <v>4769</v>
      </c>
      <c r="F4417" s="26">
        <v>3965</v>
      </c>
      <c r="G4417" s="26"/>
      <c r="H4417" s="26"/>
      <c r="I4417" s="26" t="s">
        <v>854</v>
      </c>
      <c r="J4417" s="26" t="s">
        <v>1355</v>
      </c>
      <c r="K4417" s="34" t="s">
        <v>1356</v>
      </c>
    </row>
    <row r="4418" spans="1:11" ht="15.75" thickBot="1" x14ac:dyDescent="0.3">
      <c r="A4418" s="32" t="s">
        <v>851</v>
      </c>
      <c r="B4418" s="24" t="s">
        <v>331</v>
      </c>
      <c r="C4418" s="26" t="s">
        <v>1337</v>
      </c>
      <c r="D4418" s="26">
        <v>6</v>
      </c>
      <c r="E4418" s="17" t="s">
        <v>4770</v>
      </c>
      <c r="F4418" s="26">
        <v>5900</v>
      </c>
      <c r="G4418" s="26"/>
      <c r="H4418" s="26"/>
      <c r="I4418" s="26" t="s">
        <v>854</v>
      </c>
      <c r="J4418" s="26" t="s">
        <v>1358</v>
      </c>
      <c r="K4418" s="34" t="s">
        <v>1359</v>
      </c>
    </row>
    <row r="4419" spans="1:11" ht="15.75" thickBot="1" x14ac:dyDescent="0.3">
      <c r="A4419" s="32" t="s">
        <v>851</v>
      </c>
      <c r="B4419" s="24" t="s">
        <v>331</v>
      </c>
      <c r="C4419" s="26" t="s">
        <v>1337</v>
      </c>
      <c r="D4419" s="26">
        <v>6</v>
      </c>
      <c r="E4419" s="17" t="s">
        <v>4771</v>
      </c>
      <c r="F4419" s="24">
        <v>6797</v>
      </c>
      <c r="G4419" s="24"/>
      <c r="H4419" s="24"/>
      <c r="I4419" s="26" t="s">
        <v>854</v>
      </c>
      <c r="J4419" s="26" t="s">
        <v>1358</v>
      </c>
      <c r="K4419" s="34" t="s">
        <v>1272</v>
      </c>
    </row>
    <row r="4420" spans="1:11" ht="15.75" thickBot="1" x14ac:dyDescent="0.3">
      <c r="A4420" s="32" t="s">
        <v>851</v>
      </c>
      <c r="B4420" s="24" t="s">
        <v>331</v>
      </c>
      <c r="C4420" s="26" t="s">
        <v>1337</v>
      </c>
      <c r="D4420" s="26">
        <v>6</v>
      </c>
      <c r="E4420" s="17" t="s">
        <v>4772</v>
      </c>
      <c r="F4420" s="24">
        <v>6794</v>
      </c>
      <c r="G4420" s="24"/>
      <c r="H4420" s="24"/>
      <c r="I4420" s="26" t="s">
        <v>854</v>
      </c>
      <c r="J4420" s="26" t="s">
        <v>1358</v>
      </c>
      <c r="K4420" s="34" t="s">
        <v>4134</v>
      </c>
    </row>
    <row r="4421" spans="1:11" ht="15.75" thickBot="1" x14ac:dyDescent="0.3">
      <c r="A4421" s="32" t="s">
        <v>851</v>
      </c>
      <c r="B4421" s="24" t="s">
        <v>331</v>
      </c>
      <c r="C4421" s="26" t="s">
        <v>1337</v>
      </c>
      <c r="D4421" s="26">
        <v>6</v>
      </c>
      <c r="E4421" s="17" t="s">
        <v>4773</v>
      </c>
      <c r="F4421" s="26">
        <v>3954</v>
      </c>
      <c r="G4421" s="26"/>
      <c r="H4421" s="26"/>
      <c r="I4421" s="26" t="s">
        <v>854</v>
      </c>
      <c r="J4421" s="26" t="s">
        <v>1358</v>
      </c>
      <c r="K4421" s="34" t="s">
        <v>1010</v>
      </c>
    </row>
    <row r="4422" spans="1:11" ht="15.75" thickBot="1" x14ac:dyDescent="0.3">
      <c r="A4422" s="32" t="s">
        <v>851</v>
      </c>
      <c r="B4422" s="24" t="s">
        <v>331</v>
      </c>
      <c r="C4422" s="26" t="s">
        <v>1361</v>
      </c>
      <c r="D4422" s="26">
        <v>1</v>
      </c>
      <c r="E4422" s="17" t="s">
        <v>4774</v>
      </c>
      <c r="F4422" s="24">
        <v>4240</v>
      </c>
      <c r="G4422" s="24"/>
      <c r="H4422" s="24"/>
      <c r="I4422" s="26" t="s">
        <v>854</v>
      </c>
      <c r="J4422" s="26" t="s">
        <v>854</v>
      </c>
      <c r="K4422" s="34" t="s">
        <v>1363</v>
      </c>
    </row>
    <row r="4423" spans="1:11" ht="15.75" thickBot="1" x14ac:dyDescent="0.3">
      <c r="A4423" s="32" t="s">
        <v>851</v>
      </c>
      <c r="B4423" s="24" t="s">
        <v>331</v>
      </c>
      <c r="C4423" s="26" t="s">
        <v>1361</v>
      </c>
      <c r="D4423" s="26">
        <v>1</v>
      </c>
      <c r="E4423" s="17" t="s">
        <v>4775</v>
      </c>
      <c r="F4423" s="24">
        <v>4827</v>
      </c>
      <c r="G4423" s="24"/>
      <c r="H4423" s="24"/>
      <c r="I4423" s="26" t="s">
        <v>854</v>
      </c>
      <c r="J4423" s="26" t="s">
        <v>854</v>
      </c>
      <c r="K4423" s="34" t="s">
        <v>4147</v>
      </c>
    </row>
    <row r="4424" spans="1:11" ht="15.75" thickBot="1" x14ac:dyDescent="0.3">
      <c r="A4424" s="32" t="s">
        <v>851</v>
      </c>
      <c r="B4424" s="24" t="s">
        <v>331</v>
      </c>
      <c r="C4424" s="26" t="s">
        <v>1361</v>
      </c>
      <c r="D4424" s="26">
        <v>1</v>
      </c>
      <c r="E4424" s="17" t="s">
        <v>4776</v>
      </c>
      <c r="F4424" s="24">
        <v>4834</v>
      </c>
      <c r="G4424" s="24"/>
      <c r="H4424" s="24"/>
      <c r="I4424" s="26" t="s">
        <v>854</v>
      </c>
      <c r="J4424" s="26" t="s">
        <v>854</v>
      </c>
      <c r="K4424" s="34" t="s">
        <v>1363</v>
      </c>
    </row>
    <row r="4425" spans="1:11" ht="15.75" thickBot="1" x14ac:dyDescent="0.3">
      <c r="A4425" s="32" t="s">
        <v>851</v>
      </c>
      <c r="B4425" s="24" t="s">
        <v>331</v>
      </c>
      <c r="C4425" s="26" t="s">
        <v>1361</v>
      </c>
      <c r="D4425" s="26">
        <v>1</v>
      </c>
      <c r="E4425" s="17" t="s">
        <v>4777</v>
      </c>
      <c r="F4425" s="24">
        <v>6802</v>
      </c>
      <c r="G4425" s="24"/>
      <c r="H4425" s="24"/>
      <c r="I4425" s="26" t="s">
        <v>854</v>
      </c>
      <c r="J4425" s="26" t="s">
        <v>854</v>
      </c>
      <c r="K4425" s="34" t="s">
        <v>1363</v>
      </c>
    </row>
    <row r="4426" spans="1:11" ht="15.75" thickBot="1" x14ac:dyDescent="0.3">
      <c r="A4426" s="32" t="s">
        <v>851</v>
      </c>
      <c r="B4426" s="24" t="s">
        <v>331</v>
      </c>
      <c r="C4426" s="26" t="s">
        <v>1361</v>
      </c>
      <c r="D4426" s="26">
        <v>1</v>
      </c>
      <c r="E4426" s="17" t="s">
        <v>4778</v>
      </c>
      <c r="F4426" s="24">
        <v>4834</v>
      </c>
      <c r="G4426" s="24"/>
      <c r="H4426" s="24"/>
      <c r="I4426" s="26" t="s">
        <v>854</v>
      </c>
      <c r="J4426" s="26" t="s">
        <v>854</v>
      </c>
      <c r="K4426" s="34" t="s">
        <v>1363</v>
      </c>
    </row>
    <row r="4427" spans="1:11" ht="15.75" thickBot="1" x14ac:dyDescent="0.3">
      <c r="A4427" s="32" t="s">
        <v>851</v>
      </c>
      <c r="B4427" s="24" t="s">
        <v>331</v>
      </c>
      <c r="C4427" s="26" t="s">
        <v>1361</v>
      </c>
      <c r="D4427" s="26">
        <v>1</v>
      </c>
      <c r="E4427" s="17" t="s">
        <v>4779</v>
      </c>
      <c r="F4427" s="24">
        <v>4826</v>
      </c>
      <c r="G4427" s="24"/>
      <c r="H4427" s="24"/>
      <c r="I4427" s="26" t="s">
        <v>854</v>
      </c>
      <c r="J4427" s="26" t="s">
        <v>854</v>
      </c>
      <c r="K4427" s="34" t="s">
        <v>1363</v>
      </c>
    </row>
    <row r="4428" spans="1:11" ht="15.75" thickBot="1" x14ac:dyDescent="0.3">
      <c r="A4428" s="32" t="s">
        <v>851</v>
      </c>
      <c r="B4428" s="24" t="s">
        <v>331</v>
      </c>
      <c r="C4428" s="26" t="s">
        <v>1361</v>
      </c>
      <c r="D4428" s="26">
        <v>1</v>
      </c>
      <c r="E4428" s="17" t="s">
        <v>4780</v>
      </c>
      <c r="F4428" s="26">
        <v>6766</v>
      </c>
      <c r="G4428" s="26"/>
      <c r="H4428" s="26"/>
      <c r="I4428" s="26" t="s">
        <v>854</v>
      </c>
      <c r="J4428" s="26" t="s">
        <v>854</v>
      </c>
      <c r="K4428" s="34" t="s">
        <v>1363</v>
      </c>
    </row>
    <row r="4429" spans="1:11" ht="15.75" thickBot="1" x14ac:dyDescent="0.3">
      <c r="A4429" s="32" t="s">
        <v>851</v>
      </c>
      <c r="B4429" s="24" t="s">
        <v>331</v>
      </c>
      <c r="C4429" s="26" t="s">
        <v>1361</v>
      </c>
      <c r="D4429" s="26">
        <v>1</v>
      </c>
      <c r="E4429" s="17" t="s">
        <v>4781</v>
      </c>
      <c r="F4429" s="26">
        <v>6808</v>
      </c>
      <c r="G4429" s="26"/>
      <c r="H4429" s="26"/>
      <c r="I4429" s="26" t="s">
        <v>854</v>
      </c>
      <c r="J4429" s="26" t="s">
        <v>854</v>
      </c>
      <c r="K4429" s="34" t="s">
        <v>1363</v>
      </c>
    </row>
    <row r="4430" spans="1:11" ht="15.75" thickBot="1" x14ac:dyDescent="0.3">
      <c r="A4430" s="32" t="s">
        <v>851</v>
      </c>
      <c r="B4430" s="24" t="s">
        <v>331</v>
      </c>
      <c r="C4430" s="26" t="s">
        <v>1361</v>
      </c>
      <c r="D4430" s="26">
        <v>2</v>
      </c>
      <c r="E4430" s="17" t="s">
        <v>4782</v>
      </c>
      <c r="F4430" s="24">
        <v>6668</v>
      </c>
      <c r="G4430" s="24"/>
      <c r="H4430" s="24"/>
      <c r="I4430" s="26" t="s">
        <v>854</v>
      </c>
      <c r="J4430" s="26" t="s">
        <v>854</v>
      </c>
      <c r="K4430" s="34" t="s">
        <v>1366</v>
      </c>
    </row>
    <row r="4431" spans="1:11" ht="15.75" thickBot="1" x14ac:dyDescent="0.3">
      <c r="A4431" s="32" t="s">
        <v>851</v>
      </c>
      <c r="B4431" s="24" t="s">
        <v>331</v>
      </c>
      <c r="C4431" s="26" t="s">
        <v>1361</v>
      </c>
      <c r="D4431" s="26">
        <v>2</v>
      </c>
      <c r="E4431" s="17" t="s">
        <v>4783</v>
      </c>
      <c r="F4431" s="24">
        <v>6802</v>
      </c>
      <c r="G4431" s="24"/>
      <c r="H4431" s="24"/>
      <c r="I4431" s="26" t="s">
        <v>854</v>
      </c>
      <c r="J4431" s="26" t="s">
        <v>854</v>
      </c>
      <c r="K4431" s="34" t="s">
        <v>1366</v>
      </c>
    </row>
    <row r="4432" spans="1:11" ht="15.75" thickBot="1" x14ac:dyDescent="0.3">
      <c r="A4432" s="32" t="s">
        <v>851</v>
      </c>
      <c r="B4432" s="24" t="s">
        <v>331</v>
      </c>
      <c r="C4432" s="26" t="s">
        <v>1361</v>
      </c>
      <c r="D4432" s="26">
        <v>2</v>
      </c>
      <c r="E4432" s="17" t="s">
        <v>4784</v>
      </c>
      <c r="F4432" s="26">
        <v>6107</v>
      </c>
      <c r="G4432" s="26"/>
      <c r="H4432" s="26"/>
      <c r="I4432" s="26" t="s">
        <v>854</v>
      </c>
      <c r="J4432" s="26" t="s">
        <v>854</v>
      </c>
      <c r="K4432" s="34" t="s">
        <v>1366</v>
      </c>
    </row>
    <row r="4433" spans="1:11" ht="15.75" thickBot="1" x14ac:dyDescent="0.3">
      <c r="A4433" s="32" t="s">
        <v>851</v>
      </c>
      <c r="B4433" s="24" t="s">
        <v>331</v>
      </c>
      <c r="C4433" s="26" t="s">
        <v>1361</v>
      </c>
      <c r="D4433" s="26">
        <v>2</v>
      </c>
      <c r="E4433" s="17" t="s">
        <v>4785</v>
      </c>
      <c r="F4433" s="26">
        <v>6481</v>
      </c>
      <c r="G4433" s="26"/>
      <c r="H4433" s="26"/>
      <c r="I4433" s="26" t="s">
        <v>854</v>
      </c>
      <c r="J4433" s="26" t="s">
        <v>854</v>
      </c>
      <c r="K4433" s="34" t="s">
        <v>1366</v>
      </c>
    </row>
    <row r="4434" spans="1:11" ht="15.75" thickBot="1" x14ac:dyDescent="0.3">
      <c r="A4434" s="32" t="s">
        <v>851</v>
      </c>
      <c r="B4434" s="24" t="s">
        <v>331</v>
      </c>
      <c r="C4434" s="26" t="s">
        <v>1361</v>
      </c>
      <c r="D4434" s="26">
        <v>3</v>
      </c>
      <c r="E4434" s="17" t="s">
        <v>4786</v>
      </c>
      <c r="F4434" s="24">
        <v>6669</v>
      </c>
      <c r="G4434" s="24"/>
      <c r="H4434" s="24"/>
      <c r="I4434" s="26" t="s">
        <v>854</v>
      </c>
      <c r="J4434" s="26" t="s">
        <v>1370</v>
      </c>
      <c r="K4434" s="34" t="s">
        <v>1370</v>
      </c>
    </row>
    <row r="4435" spans="1:11" ht="15.75" thickBot="1" x14ac:dyDescent="0.3">
      <c r="A4435" s="32" t="s">
        <v>851</v>
      </c>
      <c r="B4435" s="24" t="s">
        <v>331</v>
      </c>
      <c r="C4435" s="26" t="s">
        <v>1361</v>
      </c>
      <c r="D4435" s="26">
        <v>3</v>
      </c>
      <c r="E4435" s="17" t="s">
        <v>4787</v>
      </c>
      <c r="F4435" s="24">
        <v>6802</v>
      </c>
      <c r="G4435" s="24"/>
      <c r="H4435" s="24"/>
      <c r="I4435" s="26" t="s">
        <v>854</v>
      </c>
      <c r="J4435" s="26" t="s">
        <v>1370</v>
      </c>
      <c r="K4435" s="34" t="s">
        <v>1218</v>
      </c>
    </row>
    <row r="4436" spans="1:11" ht="15.75" thickBot="1" x14ac:dyDescent="0.3">
      <c r="A4436" s="32" t="s">
        <v>851</v>
      </c>
      <c r="B4436" s="24" t="s">
        <v>331</v>
      </c>
      <c r="C4436" s="26" t="s">
        <v>1361</v>
      </c>
      <c r="D4436" s="26">
        <v>3</v>
      </c>
      <c r="E4436" s="17" t="s">
        <v>4788</v>
      </c>
      <c r="F4436" s="26">
        <v>5050</v>
      </c>
      <c r="G4436" s="26"/>
      <c r="H4436" s="26"/>
      <c r="I4436" s="26" t="s">
        <v>854</v>
      </c>
      <c r="J4436" s="26" t="s">
        <v>1370</v>
      </c>
      <c r="K4436" s="34" t="s">
        <v>1010</v>
      </c>
    </row>
    <row r="4437" spans="1:11" ht="15.75" thickBot="1" x14ac:dyDescent="0.3">
      <c r="A4437" s="32" t="s">
        <v>851</v>
      </c>
      <c r="B4437" s="24" t="s">
        <v>331</v>
      </c>
      <c r="C4437" s="26" t="s">
        <v>1361</v>
      </c>
      <c r="D4437" s="26">
        <v>4</v>
      </c>
      <c r="E4437" s="17" t="s">
        <v>4789</v>
      </c>
      <c r="F4437" s="24">
        <v>4237</v>
      </c>
      <c r="G4437" s="24"/>
      <c r="H4437" s="24"/>
      <c r="I4437" s="26" t="s">
        <v>854</v>
      </c>
      <c r="J4437" s="26" t="s">
        <v>1372</v>
      </c>
      <c r="K4437" s="34" t="s">
        <v>4173</v>
      </c>
    </row>
    <row r="4438" spans="1:11" s="35" customFormat="1" ht="13.5" thickBot="1" x14ac:dyDescent="0.25">
      <c r="A4438" s="32" t="s">
        <v>851</v>
      </c>
      <c r="B4438" s="24" t="s">
        <v>331</v>
      </c>
      <c r="C4438" s="26" t="s">
        <v>1361</v>
      </c>
      <c r="D4438" s="26">
        <v>4</v>
      </c>
      <c r="E4438" s="17" t="s">
        <v>4790</v>
      </c>
      <c r="F4438" s="24">
        <v>4828</v>
      </c>
      <c r="G4438" s="24"/>
      <c r="H4438" s="24"/>
      <c r="I4438" s="26" t="s">
        <v>854</v>
      </c>
      <c r="J4438" s="26" t="s">
        <v>1372</v>
      </c>
      <c r="K4438" s="34" t="s">
        <v>1372</v>
      </c>
    </row>
    <row r="4439" spans="1:11" s="35" customFormat="1" ht="13.5" thickBot="1" x14ac:dyDescent="0.25">
      <c r="A4439" s="32" t="s">
        <v>851</v>
      </c>
      <c r="B4439" s="24" t="s">
        <v>331</v>
      </c>
      <c r="C4439" s="26" t="s">
        <v>1361</v>
      </c>
      <c r="D4439" s="26">
        <v>5</v>
      </c>
      <c r="E4439" s="17" t="s">
        <v>4791</v>
      </c>
      <c r="F4439" s="24">
        <v>6802</v>
      </c>
      <c r="G4439" s="24"/>
      <c r="H4439" s="24"/>
      <c r="I4439" s="26" t="s">
        <v>854</v>
      </c>
      <c r="J4439" s="26" t="s">
        <v>854</v>
      </c>
      <c r="K4439" s="34" t="s">
        <v>1374</v>
      </c>
    </row>
    <row r="4440" spans="1:11" s="35" customFormat="1" ht="13.5" thickBot="1" x14ac:dyDescent="0.25">
      <c r="A4440" s="32" t="s">
        <v>851</v>
      </c>
      <c r="B4440" s="24" t="s">
        <v>331</v>
      </c>
      <c r="C4440" s="26" t="s">
        <v>1375</v>
      </c>
      <c r="D4440" s="26">
        <v>1</v>
      </c>
      <c r="E4440" s="17" t="s">
        <v>4792</v>
      </c>
      <c r="F4440" s="24">
        <v>4873</v>
      </c>
      <c r="G4440" s="24"/>
      <c r="H4440" s="24"/>
      <c r="I4440" s="26" t="s">
        <v>1002</v>
      </c>
      <c r="J4440" s="26" t="s">
        <v>1375</v>
      </c>
      <c r="K4440" s="34" t="s">
        <v>1375</v>
      </c>
    </row>
    <row r="4441" spans="1:11" ht="15.75" thickBot="1" x14ac:dyDescent="0.3">
      <c r="A4441" s="32" t="s">
        <v>851</v>
      </c>
      <c r="B4441" s="24" t="s">
        <v>331</v>
      </c>
      <c r="C4441" s="26" t="s">
        <v>1375</v>
      </c>
      <c r="D4441" s="26">
        <v>1</v>
      </c>
      <c r="E4441" s="17" t="s">
        <v>4793</v>
      </c>
      <c r="F4441" s="24">
        <v>6257</v>
      </c>
      <c r="G4441" s="24"/>
      <c r="H4441" s="24"/>
      <c r="I4441" s="26" t="s">
        <v>1002</v>
      </c>
      <c r="J4441" s="26" t="s">
        <v>1375</v>
      </c>
      <c r="K4441" s="34" t="s">
        <v>1375</v>
      </c>
    </row>
    <row r="4442" spans="1:11" ht="15.75" thickBot="1" x14ac:dyDescent="0.3">
      <c r="A4442" s="32" t="s">
        <v>851</v>
      </c>
      <c r="B4442" s="24" t="s">
        <v>331</v>
      </c>
      <c r="C4442" s="26" t="s">
        <v>1375</v>
      </c>
      <c r="D4442" s="26">
        <v>1</v>
      </c>
      <c r="E4442" s="17" t="s">
        <v>4794</v>
      </c>
      <c r="F4442" s="26">
        <v>6613</v>
      </c>
      <c r="G4442" s="26"/>
      <c r="H4442" s="26"/>
      <c r="I4442" s="26" t="s">
        <v>1002</v>
      </c>
      <c r="J4442" s="26" t="s">
        <v>1375</v>
      </c>
      <c r="K4442" s="34" t="s">
        <v>1375</v>
      </c>
    </row>
    <row r="4443" spans="1:11" ht="15.75" thickBot="1" x14ac:dyDescent="0.3">
      <c r="A4443" s="32" t="s">
        <v>851</v>
      </c>
      <c r="B4443" s="24" t="s">
        <v>331</v>
      </c>
      <c r="C4443" s="26" t="s">
        <v>1375</v>
      </c>
      <c r="D4443" s="26">
        <v>1</v>
      </c>
      <c r="E4443" s="17" t="s">
        <v>4795</v>
      </c>
      <c r="F4443" s="26">
        <v>4717</v>
      </c>
      <c r="G4443" s="26"/>
      <c r="H4443" s="26"/>
      <c r="I4443" s="26" t="s">
        <v>1002</v>
      </c>
      <c r="J4443" s="26" t="s">
        <v>1375</v>
      </c>
      <c r="K4443" s="34" t="s">
        <v>4201</v>
      </c>
    </row>
    <row r="4444" spans="1:11" ht="15.75" thickBot="1" x14ac:dyDescent="0.3">
      <c r="A4444" s="32" t="s">
        <v>851</v>
      </c>
      <c r="B4444" s="24" t="s">
        <v>331</v>
      </c>
      <c r="C4444" s="26" t="s">
        <v>1375</v>
      </c>
      <c r="D4444" s="26">
        <v>3</v>
      </c>
      <c r="E4444" s="17" t="s">
        <v>4796</v>
      </c>
      <c r="F4444" s="24">
        <v>6522</v>
      </c>
      <c r="G4444" s="24"/>
      <c r="H4444" s="24"/>
      <c r="I4444" s="26" t="s">
        <v>1002</v>
      </c>
      <c r="J4444" s="26" t="s">
        <v>1375</v>
      </c>
      <c r="K4444" s="34" t="s">
        <v>4203</v>
      </c>
    </row>
    <row r="4445" spans="1:11" ht="15.75" thickBot="1" x14ac:dyDescent="0.3">
      <c r="A4445" s="32" t="s">
        <v>851</v>
      </c>
      <c r="B4445" s="24" t="s">
        <v>331</v>
      </c>
      <c r="C4445" s="26" t="s">
        <v>1375</v>
      </c>
      <c r="D4445" s="26">
        <v>5</v>
      </c>
      <c r="E4445" s="17" t="s">
        <v>4797</v>
      </c>
      <c r="F4445" s="24">
        <v>6726</v>
      </c>
      <c r="G4445" s="24"/>
      <c r="H4445" s="24"/>
      <c r="I4445" s="26" t="s">
        <v>1002</v>
      </c>
      <c r="J4445" s="26" t="s">
        <v>1378</v>
      </c>
      <c r="K4445" s="34" t="s">
        <v>1274</v>
      </c>
    </row>
    <row r="4446" spans="1:11" ht="15.75" thickBot="1" x14ac:dyDescent="0.3">
      <c r="A4446" s="32" t="s">
        <v>851</v>
      </c>
      <c r="B4446" s="24" t="s">
        <v>331</v>
      </c>
      <c r="C4446" s="26" t="s">
        <v>1375</v>
      </c>
      <c r="D4446" s="26">
        <v>6</v>
      </c>
      <c r="E4446" s="17" t="s">
        <v>4798</v>
      </c>
      <c r="F4446" s="24">
        <v>6725</v>
      </c>
      <c r="G4446" s="24"/>
      <c r="H4446" s="24"/>
      <c r="I4446" s="26" t="s">
        <v>1002</v>
      </c>
      <c r="J4446" s="26" t="s">
        <v>1378</v>
      </c>
      <c r="K4446" s="34" t="s">
        <v>4246</v>
      </c>
    </row>
    <row r="4447" spans="1:11" ht="15.75" thickBot="1" x14ac:dyDescent="0.3">
      <c r="A4447" s="32" t="s">
        <v>851</v>
      </c>
      <c r="B4447" s="24" t="s">
        <v>331</v>
      </c>
      <c r="C4447" s="26" t="s">
        <v>2603</v>
      </c>
      <c r="D4447" s="26">
        <v>1</v>
      </c>
      <c r="E4447" s="17" t="s">
        <v>4799</v>
      </c>
      <c r="F4447" s="24">
        <v>6673</v>
      </c>
      <c r="G4447" s="24"/>
      <c r="H4447" s="24"/>
      <c r="I4447" s="26" t="s">
        <v>1008</v>
      </c>
      <c r="J4447" s="26" t="s">
        <v>1008</v>
      </c>
      <c r="K4447" s="34" t="s">
        <v>2603</v>
      </c>
    </row>
    <row r="4448" spans="1:11" ht="15.75" thickBot="1" x14ac:dyDescent="0.3">
      <c r="A4448" s="32" t="s">
        <v>851</v>
      </c>
      <c r="B4448" s="24" t="s">
        <v>331</v>
      </c>
      <c r="C4448" s="26" t="s">
        <v>2603</v>
      </c>
      <c r="D4448" s="26">
        <v>1</v>
      </c>
      <c r="E4448" s="17" t="s">
        <v>4800</v>
      </c>
      <c r="F4448" s="26">
        <v>6810</v>
      </c>
      <c r="G4448" s="26"/>
      <c r="H4448" s="26"/>
      <c r="I4448" s="26" t="s">
        <v>1259</v>
      </c>
      <c r="J4448" s="26" t="s">
        <v>2603</v>
      </c>
      <c r="K4448" s="34" t="s">
        <v>4273</v>
      </c>
    </row>
    <row r="4449" spans="1:11" ht="15.75" thickBot="1" x14ac:dyDescent="0.3">
      <c r="A4449" s="32" t="s">
        <v>851</v>
      </c>
      <c r="B4449" s="24" t="s">
        <v>331</v>
      </c>
      <c r="C4449" s="26" t="s">
        <v>2603</v>
      </c>
      <c r="D4449" s="26">
        <v>4</v>
      </c>
      <c r="E4449" s="17" t="s">
        <v>4801</v>
      </c>
      <c r="F4449" s="24">
        <v>5283</v>
      </c>
      <c r="G4449" s="24"/>
      <c r="H4449" s="24"/>
      <c r="I4449" s="26" t="s">
        <v>1259</v>
      </c>
      <c r="J4449" s="26" t="s">
        <v>2603</v>
      </c>
      <c r="K4449" s="34" t="s">
        <v>2604</v>
      </c>
    </row>
    <row r="4450" spans="1:11" ht="15.75" thickBot="1" x14ac:dyDescent="0.3">
      <c r="A4450" s="32" t="s">
        <v>851</v>
      </c>
      <c r="B4450" s="24" t="s">
        <v>331</v>
      </c>
      <c r="C4450" s="26" t="s">
        <v>1027</v>
      </c>
      <c r="D4450" s="26">
        <v>1</v>
      </c>
      <c r="E4450" s="17" t="s">
        <v>4802</v>
      </c>
      <c r="F4450" s="24">
        <v>5686</v>
      </c>
      <c r="G4450" s="24"/>
      <c r="H4450" s="24"/>
      <c r="I4450" s="26" t="s">
        <v>1029</v>
      </c>
      <c r="J4450" s="26" t="s">
        <v>1030</v>
      </c>
      <c r="K4450" s="34" t="s">
        <v>1035</v>
      </c>
    </row>
    <row r="4451" spans="1:11" ht="15.75" thickBot="1" x14ac:dyDescent="0.3">
      <c r="A4451" s="32" t="s">
        <v>851</v>
      </c>
      <c r="B4451" s="24" t="s">
        <v>331</v>
      </c>
      <c r="C4451" s="26" t="s">
        <v>1027</v>
      </c>
      <c r="D4451" s="26">
        <v>1</v>
      </c>
      <c r="E4451" s="17" t="s">
        <v>4803</v>
      </c>
      <c r="F4451" s="24">
        <v>6807</v>
      </c>
      <c r="G4451" s="24"/>
      <c r="H4451" s="24"/>
      <c r="I4451" s="26" t="s">
        <v>1029</v>
      </c>
      <c r="J4451" s="26" t="s">
        <v>1030</v>
      </c>
      <c r="K4451" s="34" t="s">
        <v>1035</v>
      </c>
    </row>
    <row r="4452" spans="1:11" ht="15.75" thickBot="1" x14ac:dyDescent="0.3">
      <c r="A4452" s="32" t="s">
        <v>851</v>
      </c>
      <c r="B4452" s="24" t="s">
        <v>331</v>
      </c>
      <c r="C4452" s="26" t="s">
        <v>1027</v>
      </c>
      <c r="D4452" s="26">
        <v>1</v>
      </c>
      <c r="E4452" s="17" t="s">
        <v>4804</v>
      </c>
      <c r="F4452" s="26">
        <v>6840</v>
      </c>
      <c r="G4452" s="26"/>
      <c r="H4452" s="26"/>
      <c r="I4452" s="26" t="s">
        <v>1029</v>
      </c>
      <c r="J4452" s="26" t="s">
        <v>1030</v>
      </c>
      <c r="K4452" s="34" t="s">
        <v>1035</v>
      </c>
    </row>
    <row r="4453" spans="1:11" ht="15.75" thickBot="1" x14ac:dyDescent="0.3">
      <c r="A4453" s="32" t="s">
        <v>851</v>
      </c>
      <c r="B4453" s="24" t="s">
        <v>331</v>
      </c>
      <c r="C4453" s="26" t="s">
        <v>1137</v>
      </c>
      <c r="D4453" s="26">
        <v>1</v>
      </c>
      <c r="E4453" s="17" t="s">
        <v>4805</v>
      </c>
      <c r="F4453" s="24">
        <v>6732</v>
      </c>
      <c r="G4453" s="24"/>
      <c r="H4453" s="24"/>
      <c r="I4453" s="26" t="s">
        <v>1142</v>
      </c>
      <c r="J4453" s="26" t="s">
        <v>2465</v>
      </c>
      <c r="K4453" s="34" t="s">
        <v>3593</v>
      </c>
    </row>
    <row r="4454" spans="1:11" ht="15.75" thickBot="1" x14ac:dyDescent="0.3">
      <c r="A4454" s="32" t="s">
        <v>851</v>
      </c>
      <c r="B4454" s="24" t="s">
        <v>331</v>
      </c>
      <c r="C4454" s="26" t="s">
        <v>1137</v>
      </c>
      <c r="D4454" s="26">
        <v>1</v>
      </c>
      <c r="E4454" s="17" t="s">
        <v>4806</v>
      </c>
      <c r="F4454" s="24">
        <v>6253</v>
      </c>
      <c r="G4454" s="24"/>
      <c r="H4454" s="24"/>
      <c r="I4454" s="26" t="s">
        <v>1142</v>
      </c>
      <c r="J4454" s="26" t="s">
        <v>2465</v>
      </c>
      <c r="K4454" s="34" t="s">
        <v>4347</v>
      </c>
    </row>
    <row r="4455" spans="1:11" ht="15.75" thickBot="1" x14ac:dyDescent="0.3">
      <c r="A4455" s="32" t="s">
        <v>851</v>
      </c>
      <c r="B4455" s="24" t="s">
        <v>331</v>
      </c>
      <c r="C4455" s="26" t="s">
        <v>1137</v>
      </c>
      <c r="D4455" s="26">
        <v>1</v>
      </c>
      <c r="E4455" s="17" t="s">
        <v>4807</v>
      </c>
      <c r="F4455" s="26">
        <v>6684</v>
      </c>
      <c r="G4455" s="26"/>
      <c r="H4455" s="26"/>
      <c r="I4455" s="26" t="s">
        <v>1142</v>
      </c>
      <c r="J4455" s="26" t="s">
        <v>1137</v>
      </c>
      <c r="K4455" s="34" t="s">
        <v>1137</v>
      </c>
    </row>
    <row r="4456" spans="1:11" ht="15.75" thickBot="1" x14ac:dyDescent="0.3">
      <c r="A4456" s="32" t="s">
        <v>851</v>
      </c>
      <c r="B4456" s="24" t="s">
        <v>331</v>
      </c>
      <c r="C4456" s="26" t="s">
        <v>1137</v>
      </c>
      <c r="D4456" s="26">
        <v>1</v>
      </c>
      <c r="E4456" s="17" t="s">
        <v>4808</v>
      </c>
      <c r="F4456" s="26">
        <v>6609</v>
      </c>
      <c r="G4456" s="26"/>
      <c r="H4456" s="26"/>
      <c r="I4456" s="26" t="s">
        <v>1142</v>
      </c>
      <c r="J4456" s="26" t="s">
        <v>1137</v>
      </c>
      <c r="K4456" s="34" t="s">
        <v>1137</v>
      </c>
    </row>
    <row r="4457" spans="1:11" ht="15.75" thickBot="1" x14ac:dyDescent="0.3">
      <c r="A4457" s="32" t="s">
        <v>851</v>
      </c>
      <c r="B4457" s="24" t="s">
        <v>331</v>
      </c>
      <c r="C4457" s="26" t="s">
        <v>1137</v>
      </c>
      <c r="D4457" s="26">
        <v>1</v>
      </c>
      <c r="E4457" s="17" t="s">
        <v>4809</v>
      </c>
      <c r="F4457" s="26">
        <v>4609</v>
      </c>
      <c r="G4457" s="26"/>
      <c r="H4457" s="26"/>
      <c r="I4457" s="26" t="s">
        <v>1142</v>
      </c>
      <c r="J4457" s="26" t="s">
        <v>1137</v>
      </c>
      <c r="K4457" s="34" t="s">
        <v>1137</v>
      </c>
    </row>
    <row r="4458" spans="1:11" ht="15.75" thickBot="1" x14ac:dyDescent="0.3">
      <c r="A4458" s="32" t="s">
        <v>851</v>
      </c>
      <c r="B4458" s="24" t="s">
        <v>331</v>
      </c>
      <c r="C4458" s="26" t="s">
        <v>1137</v>
      </c>
      <c r="D4458" s="26">
        <v>2</v>
      </c>
      <c r="E4458" s="17" t="s">
        <v>4810</v>
      </c>
      <c r="F4458" s="26">
        <v>5091</v>
      </c>
      <c r="G4458" s="26"/>
      <c r="H4458" s="26"/>
      <c r="I4458" s="26" t="s">
        <v>1142</v>
      </c>
      <c r="J4458" s="26" t="s">
        <v>1137</v>
      </c>
      <c r="K4458" s="34" t="s">
        <v>1137</v>
      </c>
    </row>
    <row r="4459" spans="1:11" ht="15.75" thickBot="1" x14ac:dyDescent="0.3">
      <c r="A4459" s="32" t="s">
        <v>851</v>
      </c>
      <c r="B4459" s="24" t="s">
        <v>331</v>
      </c>
      <c r="C4459" s="26" t="s">
        <v>1137</v>
      </c>
      <c r="D4459" s="26">
        <v>2</v>
      </c>
      <c r="E4459" s="17" t="s">
        <v>4811</v>
      </c>
      <c r="F4459" s="24">
        <v>6730</v>
      </c>
      <c r="G4459" s="24"/>
      <c r="H4459" s="24"/>
      <c r="I4459" s="26" t="s">
        <v>1142</v>
      </c>
      <c r="J4459" s="26" t="s">
        <v>1137</v>
      </c>
      <c r="K4459" s="34" t="s">
        <v>1137</v>
      </c>
    </row>
    <row r="4460" spans="1:11" ht="15.75" thickBot="1" x14ac:dyDescent="0.3">
      <c r="A4460" s="32" t="s">
        <v>851</v>
      </c>
      <c r="B4460" s="24" t="s">
        <v>331</v>
      </c>
      <c r="C4460" s="26" t="s">
        <v>1137</v>
      </c>
      <c r="D4460" s="26">
        <v>2</v>
      </c>
      <c r="E4460" s="17" t="s">
        <v>4812</v>
      </c>
      <c r="F4460" s="24">
        <v>5101</v>
      </c>
      <c r="G4460" s="24"/>
      <c r="H4460" s="24"/>
      <c r="I4460" s="26" t="s">
        <v>1142</v>
      </c>
      <c r="J4460" s="26" t="s">
        <v>1137</v>
      </c>
      <c r="K4460" s="34" t="s">
        <v>1137</v>
      </c>
    </row>
    <row r="4461" spans="1:11" ht="15.75" thickBot="1" x14ac:dyDescent="0.3">
      <c r="A4461" s="32" t="s">
        <v>851</v>
      </c>
      <c r="B4461" s="24" t="s">
        <v>331</v>
      </c>
      <c r="C4461" s="26" t="s">
        <v>1137</v>
      </c>
      <c r="D4461" s="26">
        <v>2</v>
      </c>
      <c r="E4461" s="17" t="s">
        <v>4813</v>
      </c>
      <c r="F4461" s="24">
        <v>6253</v>
      </c>
      <c r="G4461" s="24"/>
      <c r="H4461" s="24"/>
      <c r="I4461" s="26" t="s">
        <v>1142</v>
      </c>
      <c r="J4461" s="26" t="s">
        <v>1137</v>
      </c>
      <c r="K4461" s="34" t="s">
        <v>1137</v>
      </c>
    </row>
    <row r="4462" spans="1:11" ht="15.75" thickBot="1" x14ac:dyDescent="0.3">
      <c r="A4462" s="32" t="s">
        <v>851</v>
      </c>
      <c r="B4462" s="24" t="s">
        <v>331</v>
      </c>
      <c r="C4462" s="26" t="s">
        <v>1137</v>
      </c>
      <c r="D4462" s="26">
        <v>2</v>
      </c>
      <c r="E4462" s="17" t="s">
        <v>4814</v>
      </c>
      <c r="F4462" s="26">
        <v>6242</v>
      </c>
      <c r="G4462" s="26"/>
      <c r="H4462" s="26"/>
      <c r="I4462" s="26" t="s">
        <v>1142</v>
      </c>
      <c r="J4462" s="26" t="s">
        <v>1137</v>
      </c>
      <c r="K4462" s="34" t="s">
        <v>1137</v>
      </c>
    </row>
    <row r="4463" spans="1:11" ht="15.75" thickBot="1" x14ac:dyDescent="0.3">
      <c r="A4463" s="32" t="s">
        <v>851</v>
      </c>
      <c r="B4463" s="24" t="s">
        <v>331</v>
      </c>
      <c r="C4463" s="26" t="s">
        <v>1137</v>
      </c>
      <c r="D4463" s="26">
        <v>2</v>
      </c>
      <c r="E4463" s="17" t="s">
        <v>4815</v>
      </c>
      <c r="F4463" s="24">
        <v>4586</v>
      </c>
      <c r="G4463" s="24"/>
      <c r="H4463" s="24"/>
      <c r="I4463" s="26" t="s">
        <v>1142</v>
      </c>
      <c r="J4463" s="26" t="s">
        <v>1137</v>
      </c>
      <c r="K4463" s="34" t="s">
        <v>1137</v>
      </c>
    </row>
    <row r="4464" spans="1:11" ht="15.75" thickBot="1" x14ac:dyDescent="0.3">
      <c r="A4464" s="32" t="s">
        <v>851</v>
      </c>
      <c r="B4464" s="24" t="s">
        <v>331</v>
      </c>
      <c r="C4464" s="26" t="s">
        <v>1137</v>
      </c>
      <c r="D4464" s="26">
        <v>2</v>
      </c>
      <c r="E4464" s="17" t="s">
        <v>4816</v>
      </c>
      <c r="F4464" s="24">
        <v>5053</v>
      </c>
      <c r="G4464" s="24"/>
      <c r="H4464" s="24"/>
      <c r="I4464" s="26" t="s">
        <v>1142</v>
      </c>
      <c r="J4464" s="26" t="s">
        <v>1137</v>
      </c>
      <c r="K4464" s="34" t="s">
        <v>1137</v>
      </c>
    </row>
    <row r="4465" spans="1:11" ht="15.75" thickBot="1" x14ac:dyDescent="0.3">
      <c r="A4465" s="32" t="s">
        <v>851</v>
      </c>
      <c r="B4465" s="24" t="s">
        <v>331</v>
      </c>
      <c r="C4465" s="26" t="s">
        <v>1137</v>
      </c>
      <c r="D4465" s="26">
        <v>2</v>
      </c>
      <c r="E4465" s="17" t="s">
        <v>4817</v>
      </c>
      <c r="F4465" s="26">
        <v>6042</v>
      </c>
      <c r="G4465" s="26"/>
      <c r="H4465" s="26"/>
      <c r="I4465" s="26" t="s">
        <v>1142</v>
      </c>
      <c r="J4465" s="26" t="s">
        <v>1137</v>
      </c>
      <c r="K4465" s="34" t="s">
        <v>1137</v>
      </c>
    </row>
    <row r="4466" spans="1:11" ht="15.75" thickBot="1" x14ac:dyDescent="0.3">
      <c r="A4466" s="32" t="s">
        <v>851</v>
      </c>
      <c r="B4466" s="24" t="s">
        <v>331</v>
      </c>
      <c r="C4466" s="26" t="s">
        <v>1137</v>
      </c>
      <c r="D4466" s="26">
        <v>2</v>
      </c>
      <c r="E4466" s="17" t="s">
        <v>4668</v>
      </c>
      <c r="F4466" s="26">
        <v>2022</v>
      </c>
      <c r="G4466" s="26"/>
      <c r="H4466" s="26"/>
      <c r="I4466" s="26" t="s">
        <v>1142</v>
      </c>
      <c r="J4466" s="26" t="s">
        <v>1137</v>
      </c>
      <c r="K4466" s="34" t="s">
        <v>1137</v>
      </c>
    </row>
    <row r="4467" spans="1:11" ht="15.75" thickBot="1" x14ac:dyDescent="0.3">
      <c r="A4467" s="32" t="s">
        <v>851</v>
      </c>
      <c r="B4467" s="24" t="s">
        <v>331</v>
      </c>
      <c r="C4467" s="26" t="s">
        <v>1137</v>
      </c>
      <c r="D4467" s="26">
        <v>2</v>
      </c>
      <c r="E4467" s="17" t="s">
        <v>4669</v>
      </c>
      <c r="F4467" s="26">
        <v>5787</v>
      </c>
      <c r="G4467" s="26"/>
      <c r="H4467" s="26"/>
      <c r="I4467" s="26" t="s">
        <v>1142</v>
      </c>
      <c r="J4467" s="26" t="s">
        <v>1137</v>
      </c>
      <c r="K4467" s="34" t="s">
        <v>1137</v>
      </c>
    </row>
    <row r="4468" spans="1:11" ht="15.75" thickBot="1" x14ac:dyDescent="0.3">
      <c r="A4468" s="32" t="s">
        <v>851</v>
      </c>
      <c r="B4468" s="24" t="s">
        <v>331</v>
      </c>
      <c r="C4468" s="26" t="s">
        <v>1137</v>
      </c>
      <c r="D4468" s="26">
        <v>3</v>
      </c>
      <c r="E4468" s="17" t="s">
        <v>4818</v>
      </c>
      <c r="F4468" s="24">
        <v>6253</v>
      </c>
      <c r="G4468" s="24"/>
      <c r="H4468" s="24"/>
      <c r="I4468" s="26" t="s">
        <v>1142</v>
      </c>
      <c r="J4468" s="26" t="s">
        <v>1137</v>
      </c>
      <c r="K4468" s="34" t="s">
        <v>4345</v>
      </c>
    </row>
    <row r="4469" spans="1:11" ht="15.75" thickBot="1" x14ac:dyDescent="0.3">
      <c r="A4469" s="32" t="s">
        <v>851</v>
      </c>
      <c r="B4469" s="24" t="s">
        <v>331</v>
      </c>
      <c r="C4469" s="26" t="s">
        <v>1137</v>
      </c>
      <c r="D4469" s="26">
        <v>3</v>
      </c>
      <c r="E4469" s="17" t="s">
        <v>4819</v>
      </c>
      <c r="F4469" s="24">
        <v>6253</v>
      </c>
      <c r="G4469" s="24"/>
      <c r="H4469" s="24"/>
      <c r="I4469" s="26" t="s">
        <v>1142</v>
      </c>
      <c r="J4469" s="26" t="s">
        <v>1137</v>
      </c>
      <c r="K4469" s="34" t="s">
        <v>4368</v>
      </c>
    </row>
    <row r="4470" spans="1:11" ht="15.75" thickBot="1" x14ac:dyDescent="0.3">
      <c r="A4470" s="32" t="s">
        <v>851</v>
      </c>
      <c r="B4470" s="24" t="s">
        <v>331</v>
      </c>
      <c r="C4470" s="26" t="s">
        <v>1137</v>
      </c>
      <c r="D4470" s="26">
        <v>5</v>
      </c>
      <c r="E4470" s="17" t="s">
        <v>4820</v>
      </c>
      <c r="F4470" s="24">
        <v>6731</v>
      </c>
      <c r="G4470" s="24"/>
      <c r="H4470" s="24"/>
      <c r="I4470" s="26" t="s">
        <v>1142</v>
      </c>
      <c r="J4470" s="26" t="s">
        <v>1137</v>
      </c>
      <c r="K4470" s="34" t="s">
        <v>4399</v>
      </c>
    </row>
    <row r="4471" spans="1:11" ht="15.75" thickBot="1" x14ac:dyDescent="0.3">
      <c r="A4471" s="32" t="s">
        <v>851</v>
      </c>
      <c r="B4471" s="24" t="s">
        <v>327</v>
      </c>
      <c r="C4471" s="26" t="s">
        <v>852</v>
      </c>
      <c r="D4471" s="26">
        <v>1</v>
      </c>
      <c r="E4471" s="17" t="s">
        <v>4821</v>
      </c>
      <c r="F4471" s="24">
        <v>5871</v>
      </c>
      <c r="G4471" s="24"/>
      <c r="H4471" s="24"/>
      <c r="I4471" s="26" t="s">
        <v>859</v>
      </c>
      <c r="J4471" s="26" t="s">
        <v>1382</v>
      </c>
      <c r="K4471" s="34" t="s">
        <v>1389</v>
      </c>
    </row>
    <row r="4472" spans="1:11" ht="15.75" thickBot="1" x14ac:dyDescent="0.3">
      <c r="A4472" s="32" t="s">
        <v>851</v>
      </c>
      <c r="B4472" s="24" t="s">
        <v>327</v>
      </c>
      <c r="C4472" s="26" t="s">
        <v>852</v>
      </c>
      <c r="D4472" s="26">
        <v>1</v>
      </c>
      <c r="E4472" s="17" t="s">
        <v>4822</v>
      </c>
      <c r="F4472" s="24">
        <v>4896</v>
      </c>
      <c r="G4472" s="24"/>
      <c r="H4472" s="24"/>
      <c r="I4472" s="26" t="s">
        <v>859</v>
      </c>
      <c r="J4472" s="26" t="s">
        <v>1382</v>
      </c>
      <c r="K4472" s="34" t="s">
        <v>1382</v>
      </c>
    </row>
    <row r="4473" spans="1:11" ht="15.75" thickBot="1" x14ac:dyDescent="0.3">
      <c r="A4473" s="32" t="s">
        <v>851</v>
      </c>
      <c r="B4473" s="24" t="s">
        <v>327</v>
      </c>
      <c r="C4473" s="26" t="s">
        <v>852</v>
      </c>
      <c r="D4473" s="26">
        <v>2</v>
      </c>
      <c r="E4473" s="17" t="s">
        <v>4823</v>
      </c>
      <c r="F4473" s="24">
        <v>5838</v>
      </c>
      <c r="G4473" s="24"/>
      <c r="H4473" s="24"/>
      <c r="I4473" s="26" t="s">
        <v>859</v>
      </c>
      <c r="J4473" s="26" t="s">
        <v>1382</v>
      </c>
      <c r="K4473" s="34" t="s">
        <v>1400</v>
      </c>
    </row>
    <row r="4474" spans="1:11" ht="15.75" thickBot="1" x14ac:dyDescent="0.3">
      <c r="A4474" s="32" t="s">
        <v>851</v>
      </c>
      <c r="B4474" s="24" t="s">
        <v>327</v>
      </c>
      <c r="C4474" s="26" t="s">
        <v>852</v>
      </c>
      <c r="D4474" s="26">
        <v>2</v>
      </c>
      <c r="E4474" s="17" t="s">
        <v>4824</v>
      </c>
      <c r="F4474" s="24">
        <v>5836</v>
      </c>
      <c r="G4474" s="24"/>
      <c r="H4474" s="24"/>
      <c r="I4474" s="26" t="s">
        <v>859</v>
      </c>
      <c r="J4474" s="26" t="s">
        <v>1382</v>
      </c>
      <c r="K4474" s="34" t="s">
        <v>1400</v>
      </c>
    </row>
    <row r="4475" spans="1:11" ht="15.75" thickBot="1" x14ac:dyDescent="0.3">
      <c r="A4475" s="32" t="s">
        <v>851</v>
      </c>
      <c r="B4475" s="24" t="s">
        <v>327</v>
      </c>
      <c r="C4475" s="26" t="s">
        <v>852</v>
      </c>
      <c r="D4475" s="26">
        <v>3</v>
      </c>
      <c r="E4475" s="17" t="s">
        <v>4825</v>
      </c>
      <c r="F4475" s="24">
        <v>5891</v>
      </c>
      <c r="G4475" s="24"/>
      <c r="H4475" s="24"/>
      <c r="I4475" s="26" t="s">
        <v>859</v>
      </c>
      <c r="J4475" s="26" t="s">
        <v>1417</v>
      </c>
      <c r="K4475" s="34" t="s">
        <v>1417</v>
      </c>
    </row>
    <row r="4476" spans="1:11" ht="15.75" thickBot="1" x14ac:dyDescent="0.3">
      <c r="A4476" s="32" t="s">
        <v>851</v>
      </c>
      <c r="B4476" s="24" t="s">
        <v>327</v>
      </c>
      <c r="C4476" s="26" t="s">
        <v>852</v>
      </c>
      <c r="D4476" s="26">
        <v>4</v>
      </c>
      <c r="E4476" s="17" t="s">
        <v>4826</v>
      </c>
      <c r="F4476" s="24">
        <v>5682</v>
      </c>
      <c r="G4476" s="24"/>
      <c r="H4476" s="24"/>
      <c r="I4476" s="26" t="s">
        <v>859</v>
      </c>
      <c r="J4476" s="26" t="s">
        <v>1417</v>
      </c>
      <c r="K4476" s="34" t="s">
        <v>1417</v>
      </c>
    </row>
    <row r="4477" spans="1:11" ht="15.75" thickBot="1" x14ac:dyDescent="0.3">
      <c r="A4477" s="32" t="s">
        <v>851</v>
      </c>
      <c r="B4477" s="24" t="s">
        <v>327</v>
      </c>
      <c r="C4477" s="26" t="s">
        <v>852</v>
      </c>
      <c r="D4477" s="26">
        <v>5</v>
      </c>
      <c r="E4477" s="17" t="s">
        <v>4827</v>
      </c>
      <c r="F4477" s="24">
        <v>5988</v>
      </c>
      <c r="G4477" s="24"/>
      <c r="H4477" s="24"/>
      <c r="I4477" s="26" t="s">
        <v>859</v>
      </c>
      <c r="J4477" s="26" t="s">
        <v>1451</v>
      </c>
      <c r="K4477" s="34" t="s">
        <v>1452</v>
      </c>
    </row>
    <row r="4478" spans="1:11" ht="15.75" thickBot="1" x14ac:dyDescent="0.3">
      <c r="A4478" s="32" t="s">
        <v>851</v>
      </c>
      <c r="B4478" s="24" t="s">
        <v>327</v>
      </c>
      <c r="C4478" s="26" t="s">
        <v>852</v>
      </c>
      <c r="D4478" s="26">
        <v>5</v>
      </c>
      <c r="E4478" s="17" t="s">
        <v>4828</v>
      </c>
      <c r="F4478" s="24">
        <v>5709</v>
      </c>
      <c r="G4478" s="24"/>
      <c r="H4478" s="24"/>
      <c r="I4478" s="26" t="s">
        <v>859</v>
      </c>
      <c r="J4478" s="26" t="s">
        <v>1451</v>
      </c>
      <c r="K4478" s="34" t="s">
        <v>1452</v>
      </c>
    </row>
    <row r="4479" spans="1:11" ht="15.75" thickBot="1" x14ac:dyDescent="0.3">
      <c r="A4479" s="32" t="s">
        <v>851</v>
      </c>
      <c r="B4479" s="24" t="s">
        <v>327</v>
      </c>
      <c r="C4479" s="26" t="s">
        <v>852</v>
      </c>
      <c r="D4479" s="26">
        <v>5</v>
      </c>
      <c r="E4479" s="17" t="s">
        <v>4829</v>
      </c>
      <c r="F4479" s="24">
        <v>6523</v>
      </c>
      <c r="G4479" s="24"/>
      <c r="H4479" s="24"/>
      <c r="I4479" s="26" t="s">
        <v>859</v>
      </c>
      <c r="J4479" s="26" t="s">
        <v>1451</v>
      </c>
      <c r="K4479" s="34" t="s">
        <v>1455</v>
      </c>
    </row>
    <row r="4480" spans="1:11" ht="15.75" thickBot="1" x14ac:dyDescent="0.3">
      <c r="A4480" s="32" t="s">
        <v>851</v>
      </c>
      <c r="B4480" s="24" t="s">
        <v>327</v>
      </c>
      <c r="C4480" s="26" t="s">
        <v>852</v>
      </c>
      <c r="D4480" s="26">
        <v>6</v>
      </c>
      <c r="E4480" s="17" t="s">
        <v>4830</v>
      </c>
      <c r="F4480" s="24">
        <v>5837</v>
      </c>
      <c r="G4480" s="24"/>
      <c r="H4480" s="24"/>
      <c r="I4480" s="26" t="s">
        <v>859</v>
      </c>
      <c r="J4480" s="26" t="s">
        <v>1382</v>
      </c>
      <c r="K4480" s="34" t="s">
        <v>1382</v>
      </c>
    </row>
    <row r="4481" spans="1:11" ht="15.75" thickBot="1" x14ac:dyDescent="0.3">
      <c r="A4481" s="32" t="s">
        <v>851</v>
      </c>
      <c r="B4481" s="24" t="s">
        <v>327</v>
      </c>
      <c r="C4481" s="26" t="s">
        <v>852</v>
      </c>
      <c r="D4481" s="26">
        <v>6</v>
      </c>
      <c r="E4481" s="17" t="s">
        <v>4831</v>
      </c>
      <c r="F4481" s="24">
        <v>6273</v>
      </c>
      <c r="G4481" s="24"/>
      <c r="H4481" s="24"/>
      <c r="I4481" s="26" t="s">
        <v>859</v>
      </c>
      <c r="J4481" s="26" t="s">
        <v>1382</v>
      </c>
      <c r="K4481" s="34" t="s">
        <v>1382</v>
      </c>
    </row>
    <row r="4482" spans="1:11" ht="15.75" thickBot="1" x14ac:dyDescent="0.3">
      <c r="A4482" s="32" t="s">
        <v>851</v>
      </c>
      <c r="B4482" s="24" t="s">
        <v>327</v>
      </c>
      <c r="C4482" s="26" t="s">
        <v>1008</v>
      </c>
      <c r="D4482" s="26">
        <v>1</v>
      </c>
      <c r="E4482" s="17" t="s">
        <v>4832</v>
      </c>
      <c r="F4482" s="24">
        <v>4018</v>
      </c>
      <c r="G4482" s="24"/>
      <c r="H4482" s="24"/>
      <c r="I4482" s="26" t="s">
        <v>1008</v>
      </c>
      <c r="J4482" s="26" t="s">
        <v>1008</v>
      </c>
      <c r="K4482" s="34" t="s">
        <v>1008</v>
      </c>
    </row>
    <row r="4483" spans="1:11" ht="15.75" thickBot="1" x14ac:dyDescent="0.3">
      <c r="A4483" s="32" t="s">
        <v>851</v>
      </c>
      <c r="B4483" s="24" t="s">
        <v>327</v>
      </c>
      <c r="C4483" s="26" t="s">
        <v>1008</v>
      </c>
      <c r="D4483" s="26">
        <v>1</v>
      </c>
      <c r="E4483" s="17" t="s">
        <v>4833</v>
      </c>
      <c r="F4483" s="24">
        <v>4842</v>
      </c>
      <c r="G4483" s="24"/>
      <c r="H4483" s="24"/>
      <c r="I4483" s="26" t="s">
        <v>1008</v>
      </c>
      <c r="J4483" s="26" t="s">
        <v>1008</v>
      </c>
      <c r="K4483" s="34" t="s">
        <v>1008</v>
      </c>
    </row>
    <row r="4484" spans="1:11" ht="15.75" thickBot="1" x14ac:dyDescent="0.3">
      <c r="A4484" s="32" t="s">
        <v>851</v>
      </c>
      <c r="B4484" s="24" t="s">
        <v>327</v>
      </c>
      <c r="C4484" s="26" t="s">
        <v>1008</v>
      </c>
      <c r="D4484" s="26">
        <v>2</v>
      </c>
      <c r="E4484" s="17" t="s">
        <v>4834</v>
      </c>
      <c r="F4484" s="24">
        <v>4023</v>
      </c>
      <c r="G4484" s="24"/>
      <c r="H4484" s="24"/>
      <c r="I4484" s="26" t="s">
        <v>1008</v>
      </c>
      <c r="J4484" s="26" t="s">
        <v>1008</v>
      </c>
      <c r="K4484" s="34" t="s">
        <v>1008</v>
      </c>
    </row>
    <row r="4485" spans="1:11" ht="15.75" thickBot="1" x14ac:dyDescent="0.3">
      <c r="A4485" s="32" t="s">
        <v>851</v>
      </c>
      <c r="B4485" s="24" t="s">
        <v>327</v>
      </c>
      <c r="C4485" s="26" t="s">
        <v>1008</v>
      </c>
      <c r="D4485" s="26">
        <v>2</v>
      </c>
      <c r="E4485" s="17" t="s">
        <v>4835</v>
      </c>
      <c r="F4485" s="24">
        <v>4022</v>
      </c>
      <c r="G4485" s="24"/>
      <c r="H4485" s="24"/>
      <c r="I4485" s="26" t="s">
        <v>1008</v>
      </c>
      <c r="J4485" s="26" t="s">
        <v>1008</v>
      </c>
      <c r="K4485" s="34" t="s">
        <v>1218</v>
      </c>
    </row>
    <row r="4486" spans="1:11" ht="15.75" thickBot="1" x14ac:dyDescent="0.3">
      <c r="A4486" s="32" t="s">
        <v>851</v>
      </c>
      <c r="B4486" s="24" t="s">
        <v>327</v>
      </c>
      <c r="C4486" s="26" t="s">
        <v>1008</v>
      </c>
      <c r="D4486" s="26">
        <v>2</v>
      </c>
      <c r="E4486" s="17" t="s">
        <v>4835</v>
      </c>
      <c r="F4486" s="24">
        <v>4456</v>
      </c>
      <c r="G4486" s="24"/>
      <c r="H4486" s="24"/>
      <c r="I4486" s="26" t="s">
        <v>1008</v>
      </c>
      <c r="J4486" s="26" t="s">
        <v>1008</v>
      </c>
      <c r="K4486" s="34" t="s">
        <v>1218</v>
      </c>
    </row>
    <row r="4487" spans="1:11" ht="15.75" thickBot="1" x14ac:dyDescent="0.3">
      <c r="A4487" s="32" t="s">
        <v>851</v>
      </c>
      <c r="B4487" s="24" t="s">
        <v>327</v>
      </c>
      <c r="C4487" s="26" t="s">
        <v>1008</v>
      </c>
      <c r="D4487" s="26">
        <v>2</v>
      </c>
      <c r="E4487" s="17" t="s">
        <v>4836</v>
      </c>
      <c r="F4487" s="24">
        <v>4028</v>
      </c>
      <c r="G4487" s="24"/>
      <c r="H4487" s="24"/>
      <c r="I4487" s="26" t="s">
        <v>1008</v>
      </c>
      <c r="J4487" s="26" t="s">
        <v>1008</v>
      </c>
      <c r="K4487" s="34" t="s">
        <v>1008</v>
      </c>
    </row>
    <row r="4488" spans="1:11" ht="15.75" thickBot="1" x14ac:dyDescent="0.3">
      <c r="A4488" s="32" t="s">
        <v>851</v>
      </c>
      <c r="B4488" s="24" t="s">
        <v>327</v>
      </c>
      <c r="C4488" s="26" t="s">
        <v>1008</v>
      </c>
      <c r="D4488" s="26">
        <v>3</v>
      </c>
      <c r="E4488" s="17" t="s">
        <v>4837</v>
      </c>
      <c r="F4488" s="24">
        <v>5139</v>
      </c>
      <c r="G4488" s="24"/>
      <c r="H4488" s="24"/>
      <c r="I4488" s="26" t="s">
        <v>1008</v>
      </c>
      <c r="J4488" s="26" t="s">
        <v>1008</v>
      </c>
      <c r="K4488" s="34" t="s">
        <v>1516</v>
      </c>
    </row>
    <row r="4489" spans="1:11" ht="15.75" thickBot="1" x14ac:dyDescent="0.3">
      <c r="A4489" s="32" t="s">
        <v>851</v>
      </c>
      <c r="B4489" s="24" t="s">
        <v>327</v>
      </c>
      <c r="C4489" s="26" t="s">
        <v>1008</v>
      </c>
      <c r="D4489" s="26">
        <v>3</v>
      </c>
      <c r="E4489" s="17" t="s">
        <v>4838</v>
      </c>
      <c r="F4489" s="24">
        <v>4031</v>
      </c>
      <c r="G4489" s="24"/>
      <c r="H4489" s="24"/>
      <c r="I4489" s="26" t="s">
        <v>1008</v>
      </c>
      <c r="J4489" s="26" t="s">
        <v>1008</v>
      </c>
      <c r="K4489" s="34" t="s">
        <v>1512</v>
      </c>
    </row>
    <row r="4490" spans="1:11" ht="15.75" thickBot="1" x14ac:dyDescent="0.3">
      <c r="A4490" s="32" t="s">
        <v>851</v>
      </c>
      <c r="B4490" s="24" t="s">
        <v>327</v>
      </c>
      <c r="C4490" s="26" t="s">
        <v>1008</v>
      </c>
      <c r="D4490" s="26">
        <v>3</v>
      </c>
      <c r="E4490" s="17" t="s">
        <v>4839</v>
      </c>
      <c r="F4490" s="24">
        <v>4025</v>
      </c>
      <c r="G4490" s="24"/>
      <c r="H4490" s="24"/>
      <c r="I4490" s="26" t="s">
        <v>1008</v>
      </c>
      <c r="J4490" s="26" t="s">
        <v>1008</v>
      </c>
      <c r="K4490" s="34" t="s">
        <v>1272</v>
      </c>
    </row>
    <row r="4491" spans="1:11" ht="15.75" thickBot="1" x14ac:dyDescent="0.3">
      <c r="A4491" s="32" t="s">
        <v>851</v>
      </c>
      <c r="B4491" s="24" t="s">
        <v>327</v>
      </c>
      <c r="C4491" s="26" t="s">
        <v>1008</v>
      </c>
      <c r="D4491" s="26">
        <v>4</v>
      </c>
      <c r="E4491" s="17" t="s">
        <v>4840</v>
      </c>
      <c r="F4491" s="24">
        <v>4015</v>
      </c>
      <c r="G4491" s="24"/>
      <c r="H4491" s="24"/>
      <c r="I4491" s="26" t="s">
        <v>1008</v>
      </c>
      <c r="J4491" s="26" t="s">
        <v>1008</v>
      </c>
      <c r="K4491" s="34" t="s">
        <v>1218</v>
      </c>
    </row>
    <row r="4492" spans="1:11" ht="15.75" thickBot="1" x14ac:dyDescent="0.3">
      <c r="A4492" s="32" t="s">
        <v>851</v>
      </c>
      <c r="B4492" s="24" t="s">
        <v>327</v>
      </c>
      <c r="C4492" s="26" t="s">
        <v>1008</v>
      </c>
      <c r="D4492" s="26">
        <v>4</v>
      </c>
      <c r="E4492" s="17" t="s">
        <v>4840</v>
      </c>
      <c r="F4492" s="24">
        <v>5239</v>
      </c>
      <c r="G4492" s="24"/>
      <c r="H4492" s="24"/>
      <c r="I4492" s="26" t="s">
        <v>1008</v>
      </c>
      <c r="J4492" s="26" t="s">
        <v>1008</v>
      </c>
      <c r="K4492" s="34" t="s">
        <v>1218</v>
      </c>
    </row>
    <row r="4493" spans="1:11" ht="15.75" thickBot="1" x14ac:dyDescent="0.3">
      <c r="A4493" s="32" t="s">
        <v>851</v>
      </c>
      <c r="B4493" s="24" t="s">
        <v>327</v>
      </c>
      <c r="C4493" s="26" t="s">
        <v>1008</v>
      </c>
      <c r="D4493" s="26">
        <v>4</v>
      </c>
      <c r="E4493" s="17" t="s">
        <v>4841</v>
      </c>
      <c r="F4493" s="24">
        <v>5137</v>
      </c>
      <c r="G4493" s="24"/>
      <c r="H4493" s="24"/>
      <c r="I4493" s="26" t="s">
        <v>1008</v>
      </c>
      <c r="J4493" s="26" t="s">
        <v>1008</v>
      </c>
      <c r="K4493" s="34" t="s">
        <v>1535</v>
      </c>
    </row>
    <row r="4494" spans="1:11" ht="15.75" thickBot="1" x14ac:dyDescent="0.3">
      <c r="A4494" s="32" t="s">
        <v>851</v>
      </c>
      <c r="B4494" s="24" t="s">
        <v>327</v>
      </c>
      <c r="C4494" s="26" t="s">
        <v>1008</v>
      </c>
      <c r="D4494" s="26">
        <v>4</v>
      </c>
      <c r="E4494" s="17" t="s">
        <v>4842</v>
      </c>
      <c r="F4494" s="24">
        <v>4027</v>
      </c>
      <c r="G4494" s="24"/>
      <c r="H4494" s="24"/>
      <c r="I4494" s="26" t="s">
        <v>1008</v>
      </c>
      <c r="J4494" s="26" t="s">
        <v>1008</v>
      </c>
      <c r="K4494" s="34" t="s">
        <v>1010</v>
      </c>
    </row>
    <row r="4495" spans="1:11" ht="15.75" thickBot="1" x14ac:dyDescent="0.3">
      <c r="A4495" s="32" t="s">
        <v>851</v>
      </c>
      <c r="B4495" s="24" t="s">
        <v>327</v>
      </c>
      <c r="C4495" s="26" t="s">
        <v>1008</v>
      </c>
      <c r="D4495" s="26">
        <v>5</v>
      </c>
      <c r="E4495" s="17" t="s">
        <v>4843</v>
      </c>
      <c r="F4495" s="24">
        <v>4013</v>
      </c>
      <c r="G4495" s="24"/>
      <c r="H4495" s="24"/>
      <c r="I4495" s="26" t="s">
        <v>1008</v>
      </c>
      <c r="J4495" s="26" t="s">
        <v>1008</v>
      </c>
      <c r="K4495" s="34" t="s">
        <v>1512</v>
      </c>
    </row>
    <row r="4496" spans="1:11" ht="15.75" thickBot="1" x14ac:dyDescent="0.3">
      <c r="A4496" s="32" t="s">
        <v>851</v>
      </c>
      <c r="B4496" s="24" t="s">
        <v>327</v>
      </c>
      <c r="C4496" s="26" t="s">
        <v>1008</v>
      </c>
      <c r="D4496" s="26">
        <v>5</v>
      </c>
      <c r="E4496" s="17" t="s">
        <v>4844</v>
      </c>
      <c r="F4496" s="24">
        <v>4029</v>
      </c>
      <c r="G4496" s="24"/>
      <c r="H4496" s="24"/>
      <c r="I4496" s="26" t="s">
        <v>1008</v>
      </c>
      <c r="J4496" s="26" t="s">
        <v>1008</v>
      </c>
      <c r="K4496" s="34" t="s">
        <v>1556</v>
      </c>
    </row>
    <row r="4497" spans="1:11" ht="15.75" thickBot="1" x14ac:dyDescent="0.3">
      <c r="A4497" s="32" t="s">
        <v>851</v>
      </c>
      <c r="B4497" s="24" t="s">
        <v>327</v>
      </c>
      <c r="C4497" s="26" t="s">
        <v>1008</v>
      </c>
      <c r="D4497" s="26">
        <v>5</v>
      </c>
      <c r="E4497" s="17" t="s">
        <v>4845</v>
      </c>
      <c r="F4497" s="24">
        <v>5998</v>
      </c>
      <c r="G4497" s="24"/>
      <c r="H4497" s="24"/>
      <c r="I4497" s="26" t="s">
        <v>1008</v>
      </c>
      <c r="J4497" s="26" t="s">
        <v>1008</v>
      </c>
      <c r="K4497" s="34" t="s">
        <v>854</v>
      </c>
    </row>
    <row r="4498" spans="1:11" ht="15.75" thickBot="1" x14ac:dyDescent="0.3">
      <c r="A4498" s="32" t="s">
        <v>851</v>
      </c>
      <c r="B4498" s="24" t="s">
        <v>327</v>
      </c>
      <c r="C4498" s="26" t="s">
        <v>1008</v>
      </c>
      <c r="D4498" s="26">
        <v>5</v>
      </c>
      <c r="E4498" s="17" t="s">
        <v>4846</v>
      </c>
      <c r="F4498" s="24">
        <v>4024</v>
      </c>
      <c r="G4498" s="24"/>
      <c r="H4498" s="24"/>
      <c r="I4498" s="26" t="s">
        <v>1008</v>
      </c>
      <c r="J4498" s="26" t="s">
        <v>1008</v>
      </c>
      <c r="K4498" s="34" t="s">
        <v>854</v>
      </c>
    </row>
    <row r="4499" spans="1:11" ht="15.75" thickBot="1" x14ac:dyDescent="0.3">
      <c r="A4499" s="32" t="s">
        <v>851</v>
      </c>
      <c r="B4499" s="24" t="s">
        <v>327</v>
      </c>
      <c r="C4499" s="26" t="s">
        <v>1008</v>
      </c>
      <c r="D4499" s="26">
        <v>5</v>
      </c>
      <c r="E4499" s="17" t="s">
        <v>4846</v>
      </c>
      <c r="F4499" s="24">
        <v>4908</v>
      </c>
      <c r="G4499" s="24"/>
      <c r="H4499" s="24"/>
      <c r="I4499" s="26" t="s">
        <v>1008</v>
      </c>
      <c r="J4499" s="26" t="s">
        <v>1008</v>
      </c>
      <c r="K4499" s="34" t="s">
        <v>854</v>
      </c>
    </row>
    <row r="4500" spans="1:11" ht="15.75" thickBot="1" x14ac:dyDescent="0.3">
      <c r="A4500" s="32" t="s">
        <v>851</v>
      </c>
      <c r="B4500" s="24" t="s">
        <v>327</v>
      </c>
      <c r="C4500" s="26" t="s">
        <v>1008</v>
      </c>
      <c r="D4500" s="26">
        <v>6</v>
      </c>
      <c r="E4500" s="17" t="s">
        <v>4847</v>
      </c>
      <c r="F4500" s="24">
        <v>6020</v>
      </c>
      <c r="G4500" s="24"/>
      <c r="H4500" s="24"/>
      <c r="I4500" s="26" t="s">
        <v>1008</v>
      </c>
      <c r="J4500" s="26" t="s">
        <v>1225</v>
      </c>
      <c r="K4500" s="34" t="s">
        <v>1225</v>
      </c>
    </row>
    <row r="4501" spans="1:11" ht="15.75" thickBot="1" x14ac:dyDescent="0.3">
      <c r="A4501" s="32" t="s">
        <v>851</v>
      </c>
      <c r="B4501" s="24" t="s">
        <v>327</v>
      </c>
      <c r="C4501" s="26" t="s">
        <v>1008</v>
      </c>
      <c r="D4501" s="26">
        <v>6</v>
      </c>
      <c r="E4501" s="17" t="s">
        <v>4848</v>
      </c>
      <c r="F4501" s="24">
        <v>4020</v>
      </c>
      <c r="G4501" s="24"/>
      <c r="H4501" s="24"/>
      <c r="I4501" s="26" t="s">
        <v>1008</v>
      </c>
      <c r="J4501" s="26" t="s">
        <v>1225</v>
      </c>
      <c r="K4501" s="34" t="s">
        <v>1568</v>
      </c>
    </row>
    <row r="4502" spans="1:11" ht="15.75" thickBot="1" x14ac:dyDescent="0.3">
      <c r="A4502" s="32" t="s">
        <v>851</v>
      </c>
      <c r="B4502" s="24" t="s">
        <v>327</v>
      </c>
      <c r="C4502" s="26" t="s">
        <v>1008</v>
      </c>
      <c r="D4502" s="26">
        <v>6</v>
      </c>
      <c r="E4502" s="17" t="s">
        <v>4848</v>
      </c>
      <c r="F4502" s="24">
        <v>4473</v>
      </c>
      <c r="G4502" s="24"/>
      <c r="H4502" s="24"/>
      <c r="I4502" s="26" t="s">
        <v>1008</v>
      </c>
      <c r="J4502" s="26" t="s">
        <v>1225</v>
      </c>
      <c r="K4502" s="34" t="s">
        <v>1568</v>
      </c>
    </row>
    <row r="4503" spans="1:11" ht="15.75" thickBot="1" x14ac:dyDescent="0.3">
      <c r="A4503" s="32" t="s">
        <v>851</v>
      </c>
      <c r="B4503" s="24" t="s">
        <v>327</v>
      </c>
      <c r="C4503" s="26" t="s">
        <v>1008</v>
      </c>
      <c r="D4503" s="26">
        <v>6</v>
      </c>
      <c r="E4503" s="17" t="s">
        <v>4849</v>
      </c>
      <c r="F4503" s="24">
        <v>4014</v>
      </c>
      <c r="G4503" s="24"/>
      <c r="H4503" s="24"/>
      <c r="I4503" s="26" t="s">
        <v>1008</v>
      </c>
      <c r="J4503" s="26" t="s">
        <v>1225</v>
      </c>
      <c r="K4503" s="34" t="s">
        <v>1568</v>
      </c>
    </row>
    <row r="4504" spans="1:11" ht="15.75" thickBot="1" x14ac:dyDescent="0.3">
      <c r="A4504" s="32" t="s">
        <v>851</v>
      </c>
      <c r="B4504" s="24" t="s">
        <v>327</v>
      </c>
      <c r="C4504" s="26" t="s">
        <v>1008</v>
      </c>
      <c r="D4504" s="26">
        <v>6</v>
      </c>
      <c r="E4504" s="17" t="s">
        <v>4850</v>
      </c>
      <c r="F4504" s="24">
        <v>4843</v>
      </c>
      <c r="G4504" s="24"/>
      <c r="H4504" s="24"/>
      <c r="I4504" s="26" t="s">
        <v>1008</v>
      </c>
      <c r="J4504" s="26" t="s">
        <v>1225</v>
      </c>
      <c r="K4504" s="34" t="s">
        <v>1568</v>
      </c>
    </row>
    <row r="4505" spans="1:11" ht="15.75" thickBot="1" x14ac:dyDescent="0.3">
      <c r="A4505" s="32" t="s">
        <v>851</v>
      </c>
      <c r="B4505" s="24" t="s">
        <v>327</v>
      </c>
      <c r="C4505" s="26" t="s">
        <v>1008</v>
      </c>
      <c r="D4505" s="26">
        <v>7</v>
      </c>
      <c r="E4505" s="17" t="s">
        <v>4851</v>
      </c>
      <c r="F4505" s="24">
        <v>4012</v>
      </c>
      <c r="G4505" s="24"/>
      <c r="H4505" s="24"/>
      <c r="I4505" s="26" t="s">
        <v>1008</v>
      </c>
      <c r="J4505" s="26" t="s">
        <v>1220</v>
      </c>
      <c r="K4505" s="34" t="s">
        <v>1587</v>
      </c>
    </row>
    <row r="4506" spans="1:11" ht="15.75" thickBot="1" x14ac:dyDescent="0.3">
      <c r="A4506" s="32" t="s">
        <v>851</v>
      </c>
      <c r="B4506" s="24" t="s">
        <v>327</v>
      </c>
      <c r="C4506" s="26" t="s">
        <v>1008</v>
      </c>
      <c r="D4506" s="26">
        <v>7</v>
      </c>
      <c r="E4506" s="17" t="s">
        <v>4852</v>
      </c>
      <c r="F4506" s="24">
        <v>4021</v>
      </c>
      <c r="G4506" s="24"/>
      <c r="H4506" s="24"/>
      <c r="I4506" s="26" t="s">
        <v>1008</v>
      </c>
      <c r="J4506" s="26" t="s">
        <v>1220</v>
      </c>
      <c r="K4506" s="34" t="s">
        <v>1221</v>
      </c>
    </row>
    <row r="4507" spans="1:11" ht="15.75" thickBot="1" x14ac:dyDescent="0.3">
      <c r="A4507" s="32" t="s">
        <v>851</v>
      </c>
      <c r="B4507" s="24" t="s">
        <v>327</v>
      </c>
      <c r="C4507" s="26" t="s">
        <v>1008</v>
      </c>
      <c r="D4507" s="26">
        <v>7</v>
      </c>
      <c r="E4507" s="17" t="s">
        <v>4852</v>
      </c>
      <c r="F4507" s="24">
        <v>4460</v>
      </c>
      <c r="G4507" s="24"/>
      <c r="H4507" s="24"/>
      <c r="I4507" s="26" t="s">
        <v>1008</v>
      </c>
      <c r="J4507" s="26" t="s">
        <v>1220</v>
      </c>
      <c r="K4507" s="34" t="s">
        <v>1221</v>
      </c>
    </row>
    <row r="4508" spans="1:11" ht="15.75" thickBot="1" x14ac:dyDescent="0.3">
      <c r="A4508" s="32" t="s">
        <v>851</v>
      </c>
      <c r="B4508" s="24" t="s">
        <v>327</v>
      </c>
      <c r="C4508" s="26" t="s">
        <v>1008</v>
      </c>
      <c r="D4508" s="26">
        <v>8</v>
      </c>
      <c r="E4508" s="17" t="s">
        <v>4853</v>
      </c>
      <c r="F4508" s="24">
        <v>4019</v>
      </c>
      <c r="G4508" s="24"/>
      <c r="H4508" s="24"/>
      <c r="I4508" s="26" t="s">
        <v>1008</v>
      </c>
      <c r="J4508" s="26" t="s">
        <v>1601</v>
      </c>
      <c r="K4508" s="34" t="s">
        <v>1601</v>
      </c>
    </row>
    <row r="4509" spans="1:11" ht="15.75" thickBot="1" x14ac:dyDescent="0.3">
      <c r="A4509" s="32" t="s">
        <v>851</v>
      </c>
      <c r="B4509" s="24" t="s">
        <v>327</v>
      </c>
      <c r="C4509" s="26" t="s">
        <v>1008</v>
      </c>
      <c r="D4509" s="26">
        <v>8</v>
      </c>
      <c r="E4509" s="17" t="s">
        <v>4853</v>
      </c>
      <c r="F4509" s="24">
        <v>4481</v>
      </c>
      <c r="G4509" s="24"/>
      <c r="H4509" s="24"/>
      <c r="I4509" s="26" t="s">
        <v>1008</v>
      </c>
      <c r="J4509" s="26" t="s">
        <v>1601</v>
      </c>
      <c r="K4509" s="34" t="s">
        <v>1601</v>
      </c>
    </row>
    <row r="4510" spans="1:11" ht="15.75" thickBot="1" x14ac:dyDescent="0.3">
      <c r="A4510" s="32" t="s">
        <v>851</v>
      </c>
      <c r="B4510" s="24" t="s">
        <v>327</v>
      </c>
      <c r="C4510" s="26" t="s">
        <v>1008</v>
      </c>
      <c r="D4510" s="26">
        <v>9</v>
      </c>
      <c r="E4510" s="17" t="s">
        <v>4854</v>
      </c>
      <c r="F4510" s="24">
        <v>5984</v>
      </c>
      <c r="G4510" s="24"/>
      <c r="H4510" s="24"/>
      <c r="I4510" s="26" t="s">
        <v>1008</v>
      </c>
      <c r="J4510" s="26" t="s">
        <v>1632</v>
      </c>
      <c r="K4510" s="34" t="s">
        <v>1644</v>
      </c>
    </row>
    <row r="4511" spans="1:11" ht="15.75" thickBot="1" x14ac:dyDescent="0.3">
      <c r="A4511" s="32" t="s">
        <v>851</v>
      </c>
      <c r="B4511" s="24" t="s">
        <v>327</v>
      </c>
      <c r="C4511" s="26" t="s">
        <v>1008</v>
      </c>
      <c r="D4511" s="26">
        <v>9</v>
      </c>
      <c r="E4511" s="17" t="s">
        <v>4855</v>
      </c>
      <c r="F4511" s="24">
        <v>5816</v>
      </c>
      <c r="G4511" s="24"/>
      <c r="H4511" s="24"/>
      <c r="I4511" s="26" t="s">
        <v>1008</v>
      </c>
      <c r="J4511" s="26" t="s">
        <v>1223</v>
      </c>
      <c r="K4511" s="34" t="s">
        <v>1223</v>
      </c>
    </row>
    <row r="4512" spans="1:11" ht="15.75" thickBot="1" x14ac:dyDescent="0.3">
      <c r="A4512" s="32" t="s">
        <v>851</v>
      </c>
      <c r="B4512" s="24" t="s">
        <v>327</v>
      </c>
      <c r="C4512" s="26" t="s">
        <v>1008</v>
      </c>
      <c r="D4512" s="26">
        <v>9</v>
      </c>
      <c r="E4512" s="17" t="s">
        <v>4856</v>
      </c>
      <c r="F4512" s="24">
        <v>5747</v>
      </c>
      <c r="G4512" s="24"/>
      <c r="H4512" s="24"/>
      <c r="I4512" s="26" t="s">
        <v>1008</v>
      </c>
      <c r="J4512" s="26" t="s">
        <v>1632</v>
      </c>
      <c r="K4512" s="34" t="s">
        <v>1632</v>
      </c>
    </row>
    <row r="4513" spans="1:11" ht="15.75" thickBot="1" x14ac:dyDescent="0.3">
      <c r="A4513" s="32" t="s">
        <v>851</v>
      </c>
      <c r="B4513" s="24" t="s">
        <v>327</v>
      </c>
      <c r="C4513" s="26" t="s">
        <v>1008</v>
      </c>
      <c r="D4513" s="26">
        <v>9</v>
      </c>
      <c r="E4513" s="17" t="s">
        <v>4857</v>
      </c>
      <c r="F4513" s="24">
        <v>5839</v>
      </c>
      <c r="G4513" s="24"/>
      <c r="H4513" s="24"/>
      <c r="I4513" s="26" t="s">
        <v>1008</v>
      </c>
      <c r="J4513" s="26" t="s">
        <v>1223</v>
      </c>
      <c r="K4513" s="34" t="s">
        <v>1641</v>
      </c>
    </row>
    <row r="4514" spans="1:11" ht="15.75" thickBot="1" x14ac:dyDescent="0.3">
      <c r="A4514" s="32" t="s">
        <v>851</v>
      </c>
      <c r="B4514" s="24" t="s">
        <v>327</v>
      </c>
      <c r="C4514" s="26" t="s">
        <v>1008</v>
      </c>
      <c r="D4514" s="26">
        <v>10</v>
      </c>
      <c r="E4514" s="17" t="s">
        <v>4858</v>
      </c>
      <c r="F4514" s="24">
        <v>4030</v>
      </c>
      <c r="G4514" s="24"/>
      <c r="H4514" s="24"/>
      <c r="I4514" s="26" t="s">
        <v>1008</v>
      </c>
      <c r="J4514" s="26" t="s">
        <v>1225</v>
      </c>
      <c r="K4514" s="34" t="s">
        <v>1568</v>
      </c>
    </row>
    <row r="4515" spans="1:11" ht="15.75" thickBot="1" x14ac:dyDescent="0.3">
      <c r="A4515" s="32" t="s">
        <v>851</v>
      </c>
      <c r="B4515" s="24" t="s">
        <v>327</v>
      </c>
      <c r="C4515" s="26" t="s">
        <v>1008</v>
      </c>
      <c r="D4515" s="26">
        <v>10</v>
      </c>
      <c r="E4515" s="17" t="s">
        <v>4859</v>
      </c>
      <c r="F4515" s="24">
        <v>4011</v>
      </c>
      <c r="G4515" s="24"/>
      <c r="H4515" s="24"/>
      <c r="I4515" s="26" t="s">
        <v>1008</v>
      </c>
      <c r="J4515" s="26" t="s">
        <v>1225</v>
      </c>
      <c r="K4515" s="34" t="s">
        <v>854</v>
      </c>
    </row>
    <row r="4516" spans="1:11" ht="15.75" thickBot="1" x14ac:dyDescent="0.3">
      <c r="A4516" s="32" t="s">
        <v>851</v>
      </c>
      <c r="B4516" s="24" t="s">
        <v>327</v>
      </c>
      <c r="C4516" s="26" t="s">
        <v>1008</v>
      </c>
      <c r="D4516" s="26">
        <v>10</v>
      </c>
      <c r="E4516" s="17" t="s">
        <v>4860</v>
      </c>
      <c r="F4516" s="24">
        <v>6133</v>
      </c>
      <c r="G4516" s="24"/>
      <c r="H4516" s="24"/>
      <c r="I4516" s="26" t="s">
        <v>1008</v>
      </c>
      <c r="J4516" s="26" t="s">
        <v>1225</v>
      </c>
      <c r="K4516" s="34" t="s">
        <v>1668</v>
      </c>
    </row>
    <row r="4517" spans="1:11" ht="15.75" thickBot="1" x14ac:dyDescent="0.3">
      <c r="A4517" s="32" t="s">
        <v>851</v>
      </c>
      <c r="B4517" s="24" t="s">
        <v>327</v>
      </c>
      <c r="C4517" s="26" t="s">
        <v>1226</v>
      </c>
      <c r="D4517" s="26">
        <v>1</v>
      </c>
      <c r="E4517" s="17" t="s">
        <v>4861</v>
      </c>
      <c r="F4517" s="24">
        <v>4722</v>
      </c>
      <c r="G4517" s="24"/>
      <c r="H4517" s="24"/>
      <c r="I4517" s="26" t="s">
        <v>1002</v>
      </c>
      <c r="J4517" s="26" t="s">
        <v>1226</v>
      </c>
      <c r="K4517" s="34" t="s">
        <v>1226</v>
      </c>
    </row>
    <row r="4518" spans="1:11" ht="15.75" thickBot="1" x14ac:dyDescent="0.3">
      <c r="A4518" s="32" t="s">
        <v>851</v>
      </c>
      <c r="B4518" s="24" t="s">
        <v>327</v>
      </c>
      <c r="C4518" s="26" t="s">
        <v>1226</v>
      </c>
      <c r="D4518" s="26">
        <v>1</v>
      </c>
      <c r="E4518" s="17" t="s">
        <v>4862</v>
      </c>
      <c r="F4518" s="24">
        <v>5645</v>
      </c>
      <c r="G4518" s="24"/>
      <c r="H4518" s="24"/>
      <c r="I4518" s="26" t="s">
        <v>1002</v>
      </c>
      <c r="J4518" s="26" t="s">
        <v>1226</v>
      </c>
      <c r="K4518" s="34" t="s">
        <v>1687</v>
      </c>
    </row>
    <row r="4519" spans="1:11" ht="15.75" thickBot="1" x14ac:dyDescent="0.3">
      <c r="A4519" s="32" t="s">
        <v>851</v>
      </c>
      <c r="B4519" s="24" t="s">
        <v>327</v>
      </c>
      <c r="C4519" s="26" t="s">
        <v>1226</v>
      </c>
      <c r="D4519" s="26">
        <v>1</v>
      </c>
      <c r="E4519" s="17" t="s">
        <v>4863</v>
      </c>
      <c r="F4519" s="24">
        <v>4111</v>
      </c>
      <c r="G4519" s="24"/>
      <c r="H4519" s="24"/>
      <c r="I4519" s="26" t="s">
        <v>1002</v>
      </c>
      <c r="J4519" s="26" t="s">
        <v>1226</v>
      </c>
      <c r="K4519" s="34" t="s">
        <v>1226</v>
      </c>
    </row>
    <row r="4520" spans="1:11" ht="15.75" thickBot="1" x14ac:dyDescent="0.3">
      <c r="A4520" s="32" t="s">
        <v>851</v>
      </c>
      <c r="B4520" s="24" t="s">
        <v>327</v>
      </c>
      <c r="C4520" s="26" t="s">
        <v>1226</v>
      </c>
      <c r="D4520" s="26">
        <v>1</v>
      </c>
      <c r="E4520" s="17" t="s">
        <v>4864</v>
      </c>
      <c r="F4520" s="24">
        <v>5967</v>
      </c>
      <c r="G4520" s="24"/>
      <c r="H4520" s="24"/>
      <c r="I4520" s="26" t="s">
        <v>1002</v>
      </c>
      <c r="J4520" s="26" t="s">
        <v>1226</v>
      </c>
      <c r="K4520" s="34" t="s">
        <v>1684</v>
      </c>
    </row>
    <row r="4521" spans="1:11" ht="15.75" thickBot="1" x14ac:dyDescent="0.3">
      <c r="A4521" s="32" t="s">
        <v>851</v>
      </c>
      <c r="B4521" s="24" t="s">
        <v>327</v>
      </c>
      <c r="C4521" s="26" t="s">
        <v>1226</v>
      </c>
      <c r="D4521" s="26">
        <v>1</v>
      </c>
      <c r="E4521" s="17" t="s">
        <v>4865</v>
      </c>
      <c r="F4521" s="24">
        <v>4875</v>
      </c>
      <c r="G4521" s="24"/>
      <c r="H4521" s="24"/>
      <c r="I4521" s="26" t="s">
        <v>1002</v>
      </c>
      <c r="J4521" s="26" t="s">
        <v>1226</v>
      </c>
      <c r="K4521" s="34" t="s">
        <v>1226</v>
      </c>
    </row>
    <row r="4522" spans="1:11" ht="15.75" thickBot="1" x14ac:dyDescent="0.3">
      <c r="A4522" s="32" t="s">
        <v>851</v>
      </c>
      <c r="B4522" s="24" t="s">
        <v>327</v>
      </c>
      <c r="C4522" s="26" t="s">
        <v>1226</v>
      </c>
      <c r="D4522" s="26">
        <v>3</v>
      </c>
      <c r="E4522" s="17" t="s">
        <v>4866</v>
      </c>
      <c r="F4522" s="24">
        <v>4114</v>
      </c>
      <c r="G4522" s="24"/>
      <c r="H4522" s="24"/>
      <c r="I4522" s="26" t="s">
        <v>1002</v>
      </c>
      <c r="J4522" s="26" t="s">
        <v>1720</v>
      </c>
      <c r="K4522" s="34" t="s">
        <v>1721</v>
      </c>
    </row>
    <row r="4523" spans="1:11" ht="15.75" thickBot="1" x14ac:dyDescent="0.3">
      <c r="A4523" s="32" t="s">
        <v>851</v>
      </c>
      <c r="B4523" s="24" t="s">
        <v>327</v>
      </c>
      <c r="C4523" s="26" t="s">
        <v>1226</v>
      </c>
      <c r="D4523" s="26">
        <v>3</v>
      </c>
      <c r="E4523" s="17" t="s">
        <v>4867</v>
      </c>
      <c r="F4523" s="24">
        <v>4110</v>
      </c>
      <c r="G4523" s="24"/>
      <c r="H4523" s="24"/>
      <c r="I4523" s="26" t="s">
        <v>1002</v>
      </c>
      <c r="J4523" s="26" t="s">
        <v>1720</v>
      </c>
      <c r="K4523" s="34" t="s">
        <v>1720</v>
      </c>
    </row>
    <row r="4524" spans="1:11" ht="15.75" thickBot="1" x14ac:dyDescent="0.3">
      <c r="A4524" s="32" t="s">
        <v>851</v>
      </c>
      <c r="B4524" s="24" t="s">
        <v>327</v>
      </c>
      <c r="C4524" s="26" t="s">
        <v>1226</v>
      </c>
      <c r="D4524" s="26">
        <v>3</v>
      </c>
      <c r="E4524" s="17" t="s">
        <v>4867</v>
      </c>
      <c r="F4524" s="24">
        <v>5411</v>
      </c>
      <c r="G4524" s="24"/>
      <c r="H4524" s="24"/>
      <c r="I4524" s="26" t="s">
        <v>1002</v>
      </c>
      <c r="J4524" s="26" t="s">
        <v>1720</v>
      </c>
      <c r="K4524" s="34" t="s">
        <v>1720</v>
      </c>
    </row>
    <row r="4525" spans="1:11" ht="15.75" thickBot="1" x14ac:dyDescent="0.3">
      <c r="A4525" s="32" t="s">
        <v>851</v>
      </c>
      <c r="B4525" s="24" t="s">
        <v>327</v>
      </c>
      <c r="C4525" s="26" t="s">
        <v>1226</v>
      </c>
      <c r="D4525" s="26">
        <v>3</v>
      </c>
      <c r="E4525" s="17" t="s">
        <v>4868</v>
      </c>
      <c r="F4525" s="24">
        <v>4874</v>
      </c>
      <c r="G4525" s="24"/>
      <c r="H4525" s="24"/>
      <c r="I4525" s="26" t="s">
        <v>1002</v>
      </c>
      <c r="J4525" s="26" t="s">
        <v>1720</v>
      </c>
      <c r="K4525" s="34" t="s">
        <v>1720</v>
      </c>
    </row>
    <row r="4526" spans="1:11" ht="15.75" thickBot="1" x14ac:dyDescent="0.3">
      <c r="A4526" s="32" t="s">
        <v>851</v>
      </c>
      <c r="B4526" s="24" t="s">
        <v>327</v>
      </c>
      <c r="C4526" s="26" t="s">
        <v>1226</v>
      </c>
      <c r="D4526" s="26">
        <v>4</v>
      </c>
      <c r="E4526" s="17" t="s">
        <v>4869</v>
      </c>
      <c r="F4526" s="24">
        <v>4113</v>
      </c>
      <c r="G4526" s="24"/>
      <c r="H4526" s="24"/>
      <c r="I4526" s="26" t="s">
        <v>1002</v>
      </c>
      <c r="J4526" s="26" t="s">
        <v>1706</v>
      </c>
      <c r="K4526" s="34" t="s">
        <v>1752</v>
      </c>
    </row>
    <row r="4527" spans="1:11" ht="15.75" thickBot="1" x14ac:dyDescent="0.3">
      <c r="A4527" s="32" t="s">
        <v>851</v>
      </c>
      <c r="B4527" s="24" t="s">
        <v>327</v>
      </c>
      <c r="C4527" s="26" t="s">
        <v>1226</v>
      </c>
      <c r="D4527" s="26">
        <v>4</v>
      </c>
      <c r="E4527" s="17" t="s">
        <v>4869</v>
      </c>
      <c r="F4527" s="24">
        <v>6652</v>
      </c>
      <c r="G4527" s="24"/>
      <c r="H4527" s="24"/>
      <c r="I4527" s="26" t="s">
        <v>1002</v>
      </c>
      <c r="J4527" s="26" t="s">
        <v>1706</v>
      </c>
      <c r="K4527" s="34" t="s">
        <v>1752</v>
      </c>
    </row>
    <row r="4528" spans="1:11" ht="15.75" thickBot="1" x14ac:dyDescent="0.3">
      <c r="A4528" s="32" t="s">
        <v>851</v>
      </c>
      <c r="B4528" s="24" t="s">
        <v>327</v>
      </c>
      <c r="C4528" s="26" t="s">
        <v>1226</v>
      </c>
      <c r="D4528" s="26">
        <v>5</v>
      </c>
      <c r="E4528" s="17" t="s">
        <v>4870</v>
      </c>
      <c r="F4528" s="24">
        <v>4112</v>
      </c>
      <c r="G4528" s="24"/>
      <c r="H4528" s="24"/>
      <c r="I4528" s="26" t="s">
        <v>1002</v>
      </c>
      <c r="J4528" s="26" t="s">
        <v>1706</v>
      </c>
      <c r="K4528" s="34" t="s">
        <v>1718</v>
      </c>
    </row>
    <row r="4529" spans="1:11" ht="15.75" thickBot="1" x14ac:dyDescent="0.3">
      <c r="A4529" s="32" t="s">
        <v>851</v>
      </c>
      <c r="B4529" s="24" t="s">
        <v>327</v>
      </c>
      <c r="C4529" s="26" t="s">
        <v>1226</v>
      </c>
      <c r="D4529" s="26">
        <v>5</v>
      </c>
      <c r="E4529" s="17" t="s">
        <v>4871</v>
      </c>
      <c r="F4529" s="24">
        <v>4915</v>
      </c>
      <c r="G4529" s="24"/>
      <c r="H4529" s="24"/>
      <c r="I4529" s="26" t="s">
        <v>1002</v>
      </c>
      <c r="J4529" s="26" t="s">
        <v>1720</v>
      </c>
      <c r="K4529" s="34" t="s">
        <v>1741</v>
      </c>
    </row>
    <row r="4530" spans="1:11" ht="15.75" thickBot="1" x14ac:dyDescent="0.3">
      <c r="A4530" s="32" t="s">
        <v>851</v>
      </c>
      <c r="B4530" s="24" t="s">
        <v>327</v>
      </c>
      <c r="C4530" s="26" t="s">
        <v>1142</v>
      </c>
      <c r="D4530" s="26">
        <v>1</v>
      </c>
      <c r="E4530" s="17" t="s">
        <v>4872</v>
      </c>
      <c r="F4530" s="24">
        <v>6137</v>
      </c>
      <c r="G4530" s="24"/>
      <c r="H4530" s="24"/>
      <c r="I4530" s="26" t="s">
        <v>1142</v>
      </c>
      <c r="J4530" s="26" t="s">
        <v>1142</v>
      </c>
      <c r="K4530" s="34" t="s">
        <v>1231</v>
      </c>
    </row>
    <row r="4531" spans="1:11" ht="15.75" thickBot="1" x14ac:dyDescent="0.3">
      <c r="A4531" s="32" t="s">
        <v>851</v>
      </c>
      <c r="B4531" s="24" t="s">
        <v>327</v>
      </c>
      <c r="C4531" s="26" t="s">
        <v>1142</v>
      </c>
      <c r="D4531" s="26">
        <v>1</v>
      </c>
      <c r="E4531" s="17" t="s">
        <v>4873</v>
      </c>
      <c r="F4531" s="24">
        <v>4050</v>
      </c>
      <c r="G4531" s="24"/>
      <c r="H4531" s="24"/>
      <c r="I4531" s="26" t="s">
        <v>1142</v>
      </c>
      <c r="J4531" s="26" t="s">
        <v>1142</v>
      </c>
      <c r="K4531" s="34" t="s">
        <v>1229</v>
      </c>
    </row>
    <row r="4532" spans="1:11" ht="15.75" thickBot="1" x14ac:dyDescent="0.3">
      <c r="A4532" s="32" t="s">
        <v>851</v>
      </c>
      <c r="B4532" s="24" t="s">
        <v>327</v>
      </c>
      <c r="C4532" s="26" t="s">
        <v>1142</v>
      </c>
      <c r="D4532" s="26">
        <v>1</v>
      </c>
      <c r="E4532" s="17" t="s">
        <v>4874</v>
      </c>
      <c r="F4532" s="24">
        <v>4853</v>
      </c>
      <c r="G4532" s="24"/>
      <c r="H4532" s="24"/>
      <c r="I4532" s="26" t="s">
        <v>1142</v>
      </c>
      <c r="J4532" s="26" t="s">
        <v>1142</v>
      </c>
      <c r="K4532" s="34" t="s">
        <v>1231</v>
      </c>
    </row>
    <row r="4533" spans="1:11" ht="15.75" thickBot="1" x14ac:dyDescent="0.3">
      <c r="A4533" s="32" t="s">
        <v>851</v>
      </c>
      <c r="B4533" s="24" t="s">
        <v>327</v>
      </c>
      <c r="C4533" s="26" t="s">
        <v>1142</v>
      </c>
      <c r="D4533" s="26">
        <v>1</v>
      </c>
      <c r="E4533" s="17" t="s">
        <v>4875</v>
      </c>
      <c r="F4533" s="24">
        <v>4056</v>
      </c>
      <c r="G4533" s="24"/>
      <c r="H4533" s="24"/>
      <c r="I4533" s="26" t="s">
        <v>1142</v>
      </c>
      <c r="J4533" s="26" t="s">
        <v>1142</v>
      </c>
      <c r="K4533" s="34" t="s">
        <v>1231</v>
      </c>
    </row>
    <row r="4534" spans="1:11" ht="15.75" thickBot="1" x14ac:dyDescent="0.3">
      <c r="A4534" s="32" t="s">
        <v>851</v>
      </c>
      <c r="B4534" s="24" t="s">
        <v>327</v>
      </c>
      <c r="C4534" s="26" t="s">
        <v>1142</v>
      </c>
      <c r="D4534" s="26">
        <v>2</v>
      </c>
      <c r="E4534" s="17" t="s">
        <v>4876</v>
      </c>
      <c r="F4534" s="24">
        <v>4064</v>
      </c>
      <c r="G4534" s="24"/>
      <c r="H4534" s="24"/>
      <c r="I4534" s="26" t="s">
        <v>1142</v>
      </c>
      <c r="J4534" s="26" t="s">
        <v>1142</v>
      </c>
      <c r="K4534" s="34" t="s">
        <v>1233</v>
      </c>
    </row>
    <row r="4535" spans="1:11" ht="15.75" thickBot="1" x14ac:dyDescent="0.3">
      <c r="A4535" s="32" t="s">
        <v>851</v>
      </c>
      <c r="B4535" s="24" t="s">
        <v>327</v>
      </c>
      <c r="C4535" s="26" t="s">
        <v>1142</v>
      </c>
      <c r="D4535" s="26">
        <v>2</v>
      </c>
      <c r="E4535" s="17" t="s">
        <v>4876</v>
      </c>
      <c r="F4535" s="24">
        <v>5398</v>
      </c>
      <c r="G4535" s="24"/>
      <c r="H4535" s="24"/>
      <c r="I4535" s="26" t="s">
        <v>1142</v>
      </c>
      <c r="J4535" s="26" t="s">
        <v>1142</v>
      </c>
      <c r="K4535" s="34" t="s">
        <v>1233</v>
      </c>
    </row>
    <row r="4536" spans="1:11" ht="15.75" thickBot="1" x14ac:dyDescent="0.3">
      <c r="A4536" s="32" t="s">
        <v>851</v>
      </c>
      <c r="B4536" s="24" t="s">
        <v>327</v>
      </c>
      <c r="C4536" s="26" t="s">
        <v>1142</v>
      </c>
      <c r="D4536" s="26">
        <v>2</v>
      </c>
      <c r="E4536" s="17" t="s">
        <v>4877</v>
      </c>
      <c r="F4536" s="24">
        <v>5979</v>
      </c>
      <c r="G4536" s="24"/>
      <c r="H4536" s="24"/>
      <c r="I4536" s="26" t="s">
        <v>1142</v>
      </c>
      <c r="J4536" s="26" t="s">
        <v>1142</v>
      </c>
      <c r="K4536" s="34" t="s">
        <v>1235</v>
      </c>
    </row>
    <row r="4537" spans="1:11" ht="15.75" thickBot="1" x14ac:dyDescent="0.3">
      <c r="A4537" s="32" t="s">
        <v>851</v>
      </c>
      <c r="B4537" s="24" t="s">
        <v>327</v>
      </c>
      <c r="C4537" s="26" t="s">
        <v>1142</v>
      </c>
      <c r="D4537" s="26">
        <v>3</v>
      </c>
      <c r="E4537" s="17" t="s">
        <v>4878</v>
      </c>
      <c r="F4537" s="24">
        <v>4053</v>
      </c>
      <c r="G4537" s="24"/>
      <c r="H4537" s="24"/>
      <c r="I4537" s="26" t="s">
        <v>1142</v>
      </c>
      <c r="J4537" s="26" t="s">
        <v>1237</v>
      </c>
      <c r="K4537" s="34" t="s">
        <v>1238</v>
      </c>
    </row>
    <row r="4538" spans="1:11" ht="15.75" thickBot="1" x14ac:dyDescent="0.3">
      <c r="A4538" s="32" t="s">
        <v>851</v>
      </c>
      <c r="B4538" s="24" t="s">
        <v>327</v>
      </c>
      <c r="C4538" s="26" t="s">
        <v>1142</v>
      </c>
      <c r="D4538" s="26">
        <v>3</v>
      </c>
      <c r="E4538" s="17" t="s">
        <v>4879</v>
      </c>
      <c r="F4538" s="24">
        <v>6384</v>
      </c>
      <c r="G4538" s="24"/>
      <c r="H4538" s="24"/>
      <c r="I4538" s="26" t="s">
        <v>1142</v>
      </c>
      <c r="J4538" s="26" t="s">
        <v>1237</v>
      </c>
      <c r="K4538" s="34" t="s">
        <v>1825</v>
      </c>
    </row>
    <row r="4539" spans="1:11" ht="15.75" thickBot="1" x14ac:dyDescent="0.3">
      <c r="A4539" s="32" t="s">
        <v>851</v>
      </c>
      <c r="B4539" s="24" t="s">
        <v>327</v>
      </c>
      <c r="C4539" s="26" t="s">
        <v>1142</v>
      </c>
      <c r="D4539" s="26">
        <v>3</v>
      </c>
      <c r="E4539" s="17" t="s">
        <v>4880</v>
      </c>
      <c r="F4539" s="24">
        <v>5840</v>
      </c>
      <c r="G4539" s="24"/>
      <c r="H4539" s="24"/>
      <c r="I4539" s="26" t="s">
        <v>1142</v>
      </c>
      <c r="J4539" s="26" t="s">
        <v>1237</v>
      </c>
      <c r="K4539" s="34" t="s">
        <v>1272</v>
      </c>
    </row>
    <row r="4540" spans="1:11" ht="15.75" thickBot="1" x14ac:dyDescent="0.3">
      <c r="A4540" s="32" t="s">
        <v>851</v>
      </c>
      <c r="B4540" s="24" t="s">
        <v>327</v>
      </c>
      <c r="C4540" s="26" t="s">
        <v>1142</v>
      </c>
      <c r="D4540" s="26">
        <v>3</v>
      </c>
      <c r="E4540" s="17" t="s">
        <v>4881</v>
      </c>
      <c r="F4540" s="24">
        <v>5993</v>
      </c>
      <c r="G4540" s="24"/>
      <c r="H4540" s="24"/>
      <c r="I4540" s="26" t="s">
        <v>1142</v>
      </c>
      <c r="J4540" s="26" t="s">
        <v>1237</v>
      </c>
      <c r="K4540" s="34" t="s">
        <v>1238</v>
      </c>
    </row>
    <row r="4541" spans="1:11" ht="15.75" thickBot="1" x14ac:dyDescent="0.3">
      <c r="A4541" s="32" t="s">
        <v>851</v>
      </c>
      <c r="B4541" s="24" t="s">
        <v>327</v>
      </c>
      <c r="C4541" s="26" t="s">
        <v>1142</v>
      </c>
      <c r="D4541" s="26">
        <v>4</v>
      </c>
      <c r="E4541" s="17" t="s">
        <v>4882</v>
      </c>
      <c r="F4541" s="24">
        <v>4067</v>
      </c>
      <c r="G4541" s="24"/>
      <c r="H4541" s="24"/>
      <c r="I4541" s="26" t="s">
        <v>1142</v>
      </c>
      <c r="J4541" s="26" t="s">
        <v>1240</v>
      </c>
      <c r="K4541" s="34" t="s">
        <v>1010</v>
      </c>
    </row>
    <row r="4542" spans="1:11" ht="15.75" thickBot="1" x14ac:dyDescent="0.3">
      <c r="A4542" s="32" t="s">
        <v>851</v>
      </c>
      <c r="B4542" s="24" t="s">
        <v>327</v>
      </c>
      <c r="C4542" s="26" t="s">
        <v>1142</v>
      </c>
      <c r="D4542" s="26">
        <v>4</v>
      </c>
      <c r="E4542" s="17" t="s">
        <v>4882</v>
      </c>
      <c r="F4542" s="24">
        <v>4547</v>
      </c>
      <c r="G4542" s="24"/>
      <c r="H4542" s="24"/>
      <c r="I4542" s="26" t="s">
        <v>1142</v>
      </c>
      <c r="J4542" s="26" t="s">
        <v>1240</v>
      </c>
      <c r="K4542" s="34" t="s">
        <v>1010</v>
      </c>
    </row>
    <row r="4543" spans="1:11" ht="15.75" thickBot="1" x14ac:dyDescent="0.3">
      <c r="A4543" s="32" t="s">
        <v>851</v>
      </c>
      <c r="B4543" s="24" t="s">
        <v>327</v>
      </c>
      <c r="C4543" s="26" t="s">
        <v>1142</v>
      </c>
      <c r="D4543" s="26">
        <v>4</v>
      </c>
      <c r="E4543" s="17" t="s">
        <v>4883</v>
      </c>
      <c r="F4543" s="24">
        <v>4058</v>
      </c>
      <c r="G4543" s="24"/>
      <c r="H4543" s="24"/>
      <c r="I4543" s="26" t="s">
        <v>1142</v>
      </c>
      <c r="J4543" s="26" t="s">
        <v>1240</v>
      </c>
      <c r="K4543" s="34" t="s">
        <v>1860</v>
      </c>
    </row>
    <row r="4544" spans="1:11" ht="15.75" thickBot="1" x14ac:dyDescent="0.3">
      <c r="A4544" s="32" t="s">
        <v>851</v>
      </c>
      <c r="B4544" s="24" t="s">
        <v>327</v>
      </c>
      <c r="C4544" s="26" t="s">
        <v>1142</v>
      </c>
      <c r="D4544" s="26">
        <v>4</v>
      </c>
      <c r="E4544" s="17" t="s">
        <v>4884</v>
      </c>
      <c r="F4544" s="24">
        <v>5969</v>
      </c>
      <c r="G4544" s="24"/>
      <c r="H4544" s="24"/>
      <c r="I4544" s="26" t="s">
        <v>1142</v>
      </c>
      <c r="J4544" s="26" t="s">
        <v>1240</v>
      </c>
      <c r="K4544" s="34" t="s">
        <v>1732</v>
      </c>
    </row>
    <row r="4545" spans="1:11" ht="15.75" thickBot="1" x14ac:dyDescent="0.3">
      <c r="A4545" s="32" t="s">
        <v>851</v>
      </c>
      <c r="B4545" s="24" t="s">
        <v>327</v>
      </c>
      <c r="C4545" s="26" t="s">
        <v>1142</v>
      </c>
      <c r="D4545" s="26">
        <v>4</v>
      </c>
      <c r="E4545" s="17" t="s">
        <v>4885</v>
      </c>
      <c r="F4545" s="24">
        <v>6372</v>
      </c>
      <c r="G4545" s="24"/>
      <c r="H4545" s="24"/>
      <c r="I4545" s="26" t="s">
        <v>1142</v>
      </c>
      <c r="J4545" s="26" t="s">
        <v>1142</v>
      </c>
      <c r="K4545" s="34" t="s">
        <v>1864</v>
      </c>
    </row>
    <row r="4546" spans="1:11" ht="15.75" thickBot="1" x14ac:dyDescent="0.3">
      <c r="A4546" s="32" t="s">
        <v>851</v>
      </c>
      <c r="B4546" s="24" t="s">
        <v>327</v>
      </c>
      <c r="C4546" s="26" t="s">
        <v>1142</v>
      </c>
      <c r="D4546" s="26">
        <v>5</v>
      </c>
      <c r="E4546" s="17" t="s">
        <v>4886</v>
      </c>
      <c r="F4546" s="24">
        <v>4052</v>
      </c>
      <c r="G4546" s="24"/>
      <c r="H4546" s="24"/>
      <c r="I4546" s="26" t="s">
        <v>1142</v>
      </c>
      <c r="J4546" s="26" t="s">
        <v>1874</v>
      </c>
      <c r="K4546" s="34" t="s">
        <v>1874</v>
      </c>
    </row>
    <row r="4547" spans="1:11" ht="15.75" thickBot="1" x14ac:dyDescent="0.3">
      <c r="A4547" s="32" t="s">
        <v>851</v>
      </c>
      <c r="B4547" s="24" t="s">
        <v>327</v>
      </c>
      <c r="C4547" s="26" t="s">
        <v>1142</v>
      </c>
      <c r="D4547" s="26">
        <v>5</v>
      </c>
      <c r="E4547" s="17" t="s">
        <v>4887</v>
      </c>
      <c r="F4547" s="24">
        <v>6742</v>
      </c>
      <c r="G4547" s="24"/>
      <c r="H4547" s="24"/>
      <c r="I4547" s="26" t="s">
        <v>1142</v>
      </c>
      <c r="J4547" s="26" t="s">
        <v>1874</v>
      </c>
      <c r="K4547" s="34" t="s">
        <v>1877</v>
      </c>
    </row>
    <row r="4548" spans="1:11" ht="15.75" thickBot="1" x14ac:dyDescent="0.3">
      <c r="A4548" s="32" t="s">
        <v>851</v>
      </c>
      <c r="B4548" s="24" t="s">
        <v>327</v>
      </c>
      <c r="C4548" s="26" t="s">
        <v>1142</v>
      </c>
      <c r="D4548" s="26">
        <v>5</v>
      </c>
      <c r="E4548" s="17" t="s">
        <v>4888</v>
      </c>
      <c r="F4548" s="24">
        <v>4049</v>
      </c>
      <c r="G4548" s="24"/>
      <c r="H4548" s="24"/>
      <c r="I4548" s="26" t="s">
        <v>1142</v>
      </c>
      <c r="J4548" s="26" t="s">
        <v>1844</v>
      </c>
      <c r="K4548" s="34" t="s">
        <v>1879</v>
      </c>
    </row>
    <row r="4549" spans="1:11" ht="15.75" thickBot="1" x14ac:dyDescent="0.3">
      <c r="A4549" s="32" t="s">
        <v>851</v>
      </c>
      <c r="B4549" s="24" t="s">
        <v>327</v>
      </c>
      <c r="C4549" s="26" t="s">
        <v>1142</v>
      </c>
      <c r="D4549" s="26">
        <v>5</v>
      </c>
      <c r="E4549" s="17" t="s">
        <v>4889</v>
      </c>
      <c r="F4549" s="24">
        <v>5247</v>
      </c>
      <c r="G4549" s="24"/>
      <c r="H4549" s="24"/>
      <c r="I4549" s="26" t="s">
        <v>1142</v>
      </c>
      <c r="J4549" s="26" t="s">
        <v>1874</v>
      </c>
      <c r="K4549" s="34" t="s">
        <v>1874</v>
      </c>
    </row>
    <row r="4550" spans="1:11" ht="15.75" thickBot="1" x14ac:dyDescent="0.3">
      <c r="A4550" s="32" t="s">
        <v>851</v>
      </c>
      <c r="B4550" s="24" t="s">
        <v>327</v>
      </c>
      <c r="C4550" s="26" t="s">
        <v>1142</v>
      </c>
      <c r="D4550" s="26">
        <v>5</v>
      </c>
      <c r="E4550" s="17" t="s">
        <v>4890</v>
      </c>
      <c r="F4550" s="24">
        <v>4854</v>
      </c>
      <c r="G4550" s="24"/>
      <c r="H4550" s="24"/>
      <c r="I4550" s="26" t="s">
        <v>1142</v>
      </c>
      <c r="J4550" s="26" t="s">
        <v>1874</v>
      </c>
      <c r="K4550" s="34" t="s">
        <v>1874</v>
      </c>
    </row>
    <row r="4551" spans="1:11" ht="15.75" thickBot="1" x14ac:dyDescent="0.3">
      <c r="A4551" s="32" t="s">
        <v>851</v>
      </c>
      <c r="B4551" s="24" t="s">
        <v>327</v>
      </c>
      <c r="C4551" s="26" t="s">
        <v>1142</v>
      </c>
      <c r="D4551" s="26">
        <v>6</v>
      </c>
      <c r="E4551" s="17" t="s">
        <v>4891</v>
      </c>
      <c r="F4551" s="24">
        <v>4065</v>
      </c>
      <c r="G4551" s="24"/>
      <c r="H4551" s="24"/>
      <c r="I4551" s="26" t="s">
        <v>1142</v>
      </c>
      <c r="J4551" s="26" t="s">
        <v>1242</v>
      </c>
      <c r="K4551" s="34" t="s">
        <v>1331</v>
      </c>
    </row>
    <row r="4552" spans="1:11" ht="15.75" thickBot="1" x14ac:dyDescent="0.3">
      <c r="A4552" s="32" t="s">
        <v>851</v>
      </c>
      <c r="B4552" s="24" t="s">
        <v>327</v>
      </c>
      <c r="C4552" s="26" t="s">
        <v>1142</v>
      </c>
      <c r="D4552" s="26">
        <v>6</v>
      </c>
      <c r="E4552" s="17" t="s">
        <v>4892</v>
      </c>
      <c r="F4552" s="24">
        <v>4059</v>
      </c>
      <c r="G4552" s="24"/>
      <c r="H4552" s="24"/>
      <c r="I4552" s="26" t="s">
        <v>1142</v>
      </c>
      <c r="J4552" s="26" t="s">
        <v>1242</v>
      </c>
      <c r="K4552" s="34" t="s">
        <v>1888</v>
      </c>
    </row>
    <row r="4553" spans="1:11" ht="15.75" thickBot="1" x14ac:dyDescent="0.3">
      <c r="A4553" s="32" t="s">
        <v>851</v>
      </c>
      <c r="B4553" s="24" t="s">
        <v>327</v>
      </c>
      <c r="C4553" s="26" t="s">
        <v>1142</v>
      </c>
      <c r="D4553" s="26">
        <v>6</v>
      </c>
      <c r="E4553" s="17" t="s">
        <v>4893</v>
      </c>
      <c r="F4553" s="24">
        <v>4855</v>
      </c>
      <c r="G4553" s="24"/>
      <c r="H4553" s="24"/>
      <c r="I4553" s="26" t="s">
        <v>1142</v>
      </c>
      <c r="J4553" s="26" t="s">
        <v>1242</v>
      </c>
      <c r="K4553" s="34" t="s">
        <v>1888</v>
      </c>
    </row>
    <row r="4554" spans="1:11" ht="15.75" thickBot="1" x14ac:dyDescent="0.3">
      <c r="A4554" s="32" t="s">
        <v>851</v>
      </c>
      <c r="B4554" s="24" t="s">
        <v>327</v>
      </c>
      <c r="C4554" s="26" t="s">
        <v>1142</v>
      </c>
      <c r="D4554" s="26">
        <v>6</v>
      </c>
      <c r="E4554" s="17" t="s">
        <v>4894</v>
      </c>
      <c r="F4554" s="24">
        <v>5834</v>
      </c>
      <c r="G4554" s="24"/>
      <c r="H4554" s="24"/>
      <c r="I4554" s="26" t="s">
        <v>1142</v>
      </c>
      <c r="J4554" s="26" t="s">
        <v>1242</v>
      </c>
      <c r="K4554" s="34" t="s">
        <v>1888</v>
      </c>
    </row>
    <row r="4555" spans="1:11" ht="15.75" thickBot="1" x14ac:dyDescent="0.3">
      <c r="A4555" s="32" t="s">
        <v>851</v>
      </c>
      <c r="B4555" s="24" t="s">
        <v>327</v>
      </c>
      <c r="C4555" s="26" t="s">
        <v>1142</v>
      </c>
      <c r="D4555" s="26">
        <v>7</v>
      </c>
      <c r="E4555" s="17" t="s">
        <v>4895</v>
      </c>
      <c r="F4555" s="24">
        <v>4060</v>
      </c>
      <c r="G4555" s="24"/>
      <c r="H4555" s="24"/>
      <c r="I4555" s="26" t="s">
        <v>1142</v>
      </c>
      <c r="J4555" s="26" t="s">
        <v>1142</v>
      </c>
      <c r="K4555" s="34" t="s">
        <v>1245</v>
      </c>
    </row>
    <row r="4556" spans="1:11" ht="15.75" thickBot="1" x14ac:dyDescent="0.3">
      <c r="A4556" s="32" t="s">
        <v>851</v>
      </c>
      <c r="B4556" s="24" t="s">
        <v>327</v>
      </c>
      <c r="C4556" s="26" t="s">
        <v>1142</v>
      </c>
      <c r="D4556" s="26">
        <v>7</v>
      </c>
      <c r="E4556" s="17" t="s">
        <v>4896</v>
      </c>
      <c r="F4556" s="24">
        <v>4061</v>
      </c>
      <c r="G4556" s="24"/>
      <c r="H4556" s="24"/>
      <c r="I4556" s="26" t="s">
        <v>1142</v>
      </c>
      <c r="J4556" s="26" t="s">
        <v>1142</v>
      </c>
      <c r="K4556" s="34" t="s">
        <v>1906</v>
      </c>
    </row>
    <row r="4557" spans="1:11" ht="15.75" thickBot="1" x14ac:dyDescent="0.3">
      <c r="A4557" s="32" t="s">
        <v>851</v>
      </c>
      <c r="B4557" s="24" t="s">
        <v>327</v>
      </c>
      <c r="C4557" s="26" t="s">
        <v>1142</v>
      </c>
      <c r="D4557" s="26">
        <v>7</v>
      </c>
      <c r="E4557" s="17" t="s">
        <v>4896</v>
      </c>
      <c r="F4557" s="24">
        <v>5546</v>
      </c>
      <c r="G4557" s="24"/>
      <c r="H4557" s="24"/>
      <c r="I4557" s="26" t="s">
        <v>1142</v>
      </c>
      <c r="J4557" s="26" t="s">
        <v>1142</v>
      </c>
      <c r="K4557" s="34" t="s">
        <v>1906</v>
      </c>
    </row>
    <row r="4558" spans="1:11" ht="15.75" thickBot="1" x14ac:dyDescent="0.3">
      <c r="A4558" s="32" t="s">
        <v>851</v>
      </c>
      <c r="B4558" s="24" t="s">
        <v>327</v>
      </c>
      <c r="C4558" s="26" t="s">
        <v>1142</v>
      </c>
      <c r="D4558" s="26">
        <v>7</v>
      </c>
      <c r="E4558" s="17" t="s">
        <v>4897</v>
      </c>
      <c r="F4558" s="24">
        <v>6216</v>
      </c>
      <c r="G4558" s="24"/>
      <c r="H4558" s="24"/>
      <c r="I4558" s="26" t="s">
        <v>1142</v>
      </c>
      <c r="J4558" s="26" t="s">
        <v>1142</v>
      </c>
      <c r="K4558" s="34" t="s">
        <v>1906</v>
      </c>
    </row>
    <row r="4559" spans="1:11" ht="15.75" thickBot="1" x14ac:dyDescent="0.3">
      <c r="A4559" s="32" t="s">
        <v>851</v>
      </c>
      <c r="B4559" s="24" t="s">
        <v>327</v>
      </c>
      <c r="C4559" s="26" t="s">
        <v>1142</v>
      </c>
      <c r="D4559" s="26">
        <v>8</v>
      </c>
      <c r="E4559" s="17" t="s">
        <v>4898</v>
      </c>
      <c r="F4559" s="24">
        <v>4048</v>
      </c>
      <c r="G4559" s="24"/>
      <c r="H4559" s="24"/>
      <c r="I4559" s="26" t="s">
        <v>1142</v>
      </c>
      <c r="J4559" s="26" t="s">
        <v>1874</v>
      </c>
      <c r="K4559" s="34" t="s">
        <v>1930</v>
      </c>
    </row>
    <row r="4560" spans="1:11" ht="15.75" thickBot="1" x14ac:dyDescent="0.3">
      <c r="A4560" s="32" t="s">
        <v>851</v>
      </c>
      <c r="B4560" s="24" t="s">
        <v>327</v>
      </c>
      <c r="C4560" s="26" t="s">
        <v>857</v>
      </c>
      <c r="D4560" s="26">
        <v>1</v>
      </c>
      <c r="E4560" s="17" t="s">
        <v>4899</v>
      </c>
      <c r="F4560" s="24">
        <v>4882</v>
      </c>
      <c r="G4560" s="24"/>
      <c r="H4560" s="24"/>
      <c r="I4560" s="26" t="s">
        <v>859</v>
      </c>
      <c r="J4560" s="26" t="s">
        <v>860</v>
      </c>
      <c r="K4560" s="34" t="s">
        <v>860</v>
      </c>
    </row>
    <row r="4561" spans="1:11" ht="15.75" thickBot="1" x14ac:dyDescent="0.3">
      <c r="A4561" s="32" t="s">
        <v>851</v>
      </c>
      <c r="B4561" s="24" t="s">
        <v>327</v>
      </c>
      <c r="C4561" s="26" t="s">
        <v>857</v>
      </c>
      <c r="D4561" s="26">
        <v>2</v>
      </c>
      <c r="E4561" s="17" t="s">
        <v>4900</v>
      </c>
      <c r="F4561" s="24">
        <v>4123</v>
      </c>
      <c r="G4561" s="24"/>
      <c r="H4561" s="24"/>
      <c r="I4561" s="26" t="s">
        <v>859</v>
      </c>
      <c r="J4561" s="26" t="s">
        <v>860</v>
      </c>
      <c r="K4561" s="34" t="s">
        <v>889</v>
      </c>
    </row>
    <row r="4562" spans="1:11" ht="15.75" thickBot="1" x14ac:dyDescent="0.3">
      <c r="A4562" s="32" t="s">
        <v>851</v>
      </c>
      <c r="B4562" s="24" t="s">
        <v>327</v>
      </c>
      <c r="C4562" s="26" t="s">
        <v>857</v>
      </c>
      <c r="D4562" s="26">
        <v>3</v>
      </c>
      <c r="E4562" s="17" t="s">
        <v>4901</v>
      </c>
      <c r="F4562" s="24">
        <v>5297</v>
      </c>
      <c r="G4562" s="24"/>
      <c r="H4562" s="24"/>
      <c r="I4562" s="26" t="s">
        <v>859</v>
      </c>
      <c r="J4562" s="26" t="s">
        <v>860</v>
      </c>
      <c r="K4562" s="34" t="s">
        <v>861</v>
      </c>
    </row>
    <row r="4563" spans="1:11" ht="15.75" thickBot="1" x14ac:dyDescent="0.3">
      <c r="A4563" s="32" t="s">
        <v>851</v>
      </c>
      <c r="B4563" s="24" t="s">
        <v>327</v>
      </c>
      <c r="C4563" s="26" t="s">
        <v>857</v>
      </c>
      <c r="D4563" s="26">
        <v>4</v>
      </c>
      <c r="E4563" s="17" t="s">
        <v>4902</v>
      </c>
      <c r="F4563" s="24">
        <v>5732</v>
      </c>
      <c r="G4563" s="24"/>
      <c r="H4563" s="24"/>
      <c r="I4563" s="26" t="s">
        <v>859</v>
      </c>
      <c r="J4563" s="26" t="s">
        <v>860</v>
      </c>
      <c r="K4563" s="34" t="s">
        <v>2003</v>
      </c>
    </row>
    <row r="4564" spans="1:11" ht="15.75" thickBot="1" x14ac:dyDescent="0.3">
      <c r="A4564" s="32" t="s">
        <v>851</v>
      </c>
      <c r="B4564" s="24" t="s">
        <v>327</v>
      </c>
      <c r="C4564" s="26" t="s">
        <v>857</v>
      </c>
      <c r="D4564" s="26">
        <v>5</v>
      </c>
      <c r="E4564" s="17" t="s">
        <v>4903</v>
      </c>
      <c r="F4564" s="24">
        <v>6156</v>
      </c>
      <c r="G4564" s="24"/>
      <c r="H4564" s="24"/>
      <c r="I4564" s="26" t="s">
        <v>859</v>
      </c>
      <c r="J4564" s="26" t="s">
        <v>864</v>
      </c>
      <c r="K4564" s="34" t="s">
        <v>2027</v>
      </c>
    </row>
    <row r="4565" spans="1:11" ht="15.75" thickBot="1" x14ac:dyDescent="0.3">
      <c r="A4565" s="32" t="s">
        <v>851</v>
      </c>
      <c r="B4565" s="24" t="s">
        <v>327</v>
      </c>
      <c r="C4565" s="26" t="s">
        <v>857</v>
      </c>
      <c r="D4565" s="26">
        <v>5</v>
      </c>
      <c r="E4565" s="17" t="s">
        <v>4904</v>
      </c>
      <c r="F4565" s="24">
        <v>4883</v>
      </c>
      <c r="G4565" s="24"/>
      <c r="H4565" s="24"/>
      <c r="I4565" s="26" t="s">
        <v>859</v>
      </c>
      <c r="J4565" s="26" t="s">
        <v>864</v>
      </c>
      <c r="K4565" s="34" t="s">
        <v>2027</v>
      </c>
    </row>
    <row r="4566" spans="1:11" ht="15.75" thickBot="1" x14ac:dyDescent="0.3">
      <c r="A4566" s="32" t="s">
        <v>851</v>
      </c>
      <c r="B4566" s="24" t="s">
        <v>327</v>
      </c>
      <c r="C4566" s="26" t="s">
        <v>857</v>
      </c>
      <c r="D4566" s="26">
        <v>6</v>
      </c>
      <c r="E4566" s="17" t="s">
        <v>4905</v>
      </c>
      <c r="F4566" s="24">
        <v>5080</v>
      </c>
      <c r="G4566" s="24"/>
      <c r="H4566" s="24"/>
      <c r="I4566" s="26" t="s">
        <v>859</v>
      </c>
      <c r="J4566" s="26" t="s">
        <v>864</v>
      </c>
      <c r="K4566" s="34" t="s">
        <v>2043</v>
      </c>
    </row>
    <row r="4567" spans="1:11" ht="15.75" thickBot="1" x14ac:dyDescent="0.3">
      <c r="A4567" s="32" t="s">
        <v>851</v>
      </c>
      <c r="B4567" s="24" t="s">
        <v>327</v>
      </c>
      <c r="C4567" s="26" t="s">
        <v>857</v>
      </c>
      <c r="D4567" s="26">
        <v>7</v>
      </c>
      <c r="E4567" s="17" t="s">
        <v>4906</v>
      </c>
      <c r="F4567" s="24">
        <v>4127</v>
      </c>
      <c r="G4567" s="24"/>
      <c r="H4567" s="24"/>
      <c r="I4567" s="26" t="s">
        <v>859</v>
      </c>
      <c r="J4567" s="26" t="s">
        <v>864</v>
      </c>
      <c r="K4567" s="34" t="s">
        <v>2064</v>
      </c>
    </row>
    <row r="4568" spans="1:11" ht="15.75" thickBot="1" x14ac:dyDescent="0.3">
      <c r="A4568" s="32" t="s">
        <v>851</v>
      </c>
      <c r="B4568" s="24" t="s">
        <v>327</v>
      </c>
      <c r="C4568" s="26" t="s">
        <v>857</v>
      </c>
      <c r="D4568" s="26">
        <v>8</v>
      </c>
      <c r="E4568" s="17" t="s">
        <v>4907</v>
      </c>
      <c r="F4568" s="24">
        <v>5981</v>
      </c>
      <c r="G4568" s="24"/>
      <c r="H4568" s="24"/>
      <c r="I4568" s="26" t="s">
        <v>859</v>
      </c>
      <c r="J4568" s="26" t="s">
        <v>878</v>
      </c>
      <c r="K4568" s="34" t="s">
        <v>879</v>
      </c>
    </row>
    <row r="4569" spans="1:11" ht="15.75" thickBot="1" x14ac:dyDescent="0.3">
      <c r="A4569" s="32" t="s">
        <v>851</v>
      </c>
      <c r="B4569" s="24" t="s">
        <v>327</v>
      </c>
      <c r="C4569" s="26" t="s">
        <v>857</v>
      </c>
      <c r="D4569" s="26">
        <v>8</v>
      </c>
      <c r="E4569" s="17" t="s">
        <v>4908</v>
      </c>
      <c r="F4569" s="24">
        <v>5350</v>
      </c>
      <c r="G4569" s="24"/>
      <c r="H4569" s="24"/>
      <c r="I4569" s="26" t="s">
        <v>859</v>
      </c>
      <c r="J4569" s="26" t="s">
        <v>864</v>
      </c>
      <c r="K4569" s="34" t="s">
        <v>865</v>
      </c>
    </row>
    <row r="4570" spans="1:11" ht="15.75" thickBot="1" x14ac:dyDescent="0.3">
      <c r="A4570" s="32" t="s">
        <v>851</v>
      </c>
      <c r="B4570" s="24" t="s">
        <v>327</v>
      </c>
      <c r="C4570" s="26" t="s">
        <v>857</v>
      </c>
      <c r="D4570" s="26">
        <v>9</v>
      </c>
      <c r="E4570" s="17" t="s">
        <v>4909</v>
      </c>
      <c r="F4570" s="24">
        <v>4125</v>
      </c>
      <c r="G4570" s="24"/>
      <c r="H4570" s="24"/>
      <c r="I4570" s="26" t="s">
        <v>859</v>
      </c>
      <c r="J4570" s="26" t="s">
        <v>867</v>
      </c>
      <c r="K4570" s="34" t="s">
        <v>868</v>
      </c>
    </row>
    <row r="4571" spans="1:11" ht="15.75" thickBot="1" x14ac:dyDescent="0.3">
      <c r="A4571" s="32" t="s">
        <v>851</v>
      </c>
      <c r="B4571" s="24" t="s">
        <v>327</v>
      </c>
      <c r="C4571" s="26" t="s">
        <v>857</v>
      </c>
      <c r="D4571" s="26">
        <v>9</v>
      </c>
      <c r="E4571" s="17" t="s">
        <v>4909</v>
      </c>
      <c r="F4571" s="24">
        <v>5893</v>
      </c>
      <c r="G4571" s="24"/>
      <c r="H4571" s="24"/>
      <c r="I4571" s="26" t="s">
        <v>859</v>
      </c>
      <c r="J4571" s="26" t="s">
        <v>867</v>
      </c>
      <c r="K4571" s="34" t="s">
        <v>868</v>
      </c>
    </row>
    <row r="4572" spans="1:11" ht="15.75" thickBot="1" x14ac:dyDescent="0.3">
      <c r="A4572" s="32" t="s">
        <v>851</v>
      </c>
      <c r="B4572" s="24" t="s">
        <v>327</v>
      </c>
      <c r="C4572" s="26" t="s">
        <v>857</v>
      </c>
      <c r="D4572" s="26">
        <v>9</v>
      </c>
      <c r="E4572" s="17" t="s">
        <v>4910</v>
      </c>
      <c r="F4572" s="24">
        <v>4881</v>
      </c>
      <c r="G4572" s="24"/>
      <c r="H4572" s="24"/>
      <c r="I4572" s="26" t="s">
        <v>859</v>
      </c>
      <c r="J4572" s="26" t="s">
        <v>867</v>
      </c>
      <c r="K4572" s="34" t="s">
        <v>868</v>
      </c>
    </row>
    <row r="4573" spans="1:11" ht="15.75" thickBot="1" x14ac:dyDescent="0.3">
      <c r="A4573" s="32" t="s">
        <v>851</v>
      </c>
      <c r="B4573" s="24" t="s">
        <v>327</v>
      </c>
      <c r="C4573" s="26" t="s">
        <v>857</v>
      </c>
      <c r="D4573" s="26">
        <v>10</v>
      </c>
      <c r="E4573" s="17" t="s">
        <v>4911</v>
      </c>
      <c r="F4573" s="24">
        <v>4888</v>
      </c>
      <c r="G4573" s="24"/>
      <c r="H4573" s="24"/>
      <c r="I4573" s="26" t="s">
        <v>859</v>
      </c>
      <c r="J4573" s="26" t="s">
        <v>867</v>
      </c>
      <c r="K4573" s="34" t="s">
        <v>2158</v>
      </c>
    </row>
    <row r="4574" spans="1:11" ht="15.75" thickBot="1" x14ac:dyDescent="0.3">
      <c r="A4574" s="32" t="s">
        <v>851</v>
      </c>
      <c r="B4574" s="24" t="s">
        <v>327</v>
      </c>
      <c r="C4574" s="26" t="s">
        <v>857</v>
      </c>
      <c r="D4574" s="26">
        <v>11</v>
      </c>
      <c r="E4574" s="17" t="s">
        <v>4912</v>
      </c>
      <c r="F4574" s="24">
        <v>6112</v>
      </c>
      <c r="G4574" s="24"/>
      <c r="H4574" s="24"/>
      <c r="I4574" s="26" t="s">
        <v>859</v>
      </c>
      <c r="J4574" s="26" t="s">
        <v>867</v>
      </c>
      <c r="K4574" s="34" t="s">
        <v>899</v>
      </c>
    </row>
    <row r="4575" spans="1:11" ht="15.75" thickBot="1" x14ac:dyDescent="0.3">
      <c r="A4575" s="32" t="s">
        <v>851</v>
      </c>
      <c r="B4575" s="24" t="s">
        <v>327</v>
      </c>
      <c r="C4575" s="26" t="s">
        <v>857</v>
      </c>
      <c r="D4575" s="26">
        <v>11</v>
      </c>
      <c r="E4575" s="17" t="s">
        <v>4912</v>
      </c>
      <c r="F4575" s="24">
        <v>6335</v>
      </c>
      <c r="G4575" s="24"/>
      <c r="H4575" s="24"/>
      <c r="I4575" s="26" t="s">
        <v>859</v>
      </c>
      <c r="J4575" s="26" t="s">
        <v>867</v>
      </c>
      <c r="K4575" s="34" t="s">
        <v>899</v>
      </c>
    </row>
    <row r="4576" spans="1:11" ht="15.75" thickBot="1" x14ac:dyDescent="0.3">
      <c r="A4576" s="32" t="s">
        <v>851</v>
      </c>
      <c r="B4576" s="24" t="s">
        <v>327</v>
      </c>
      <c r="C4576" s="26" t="s">
        <v>857</v>
      </c>
      <c r="D4576" s="26">
        <v>11</v>
      </c>
      <c r="E4576" s="17" t="s">
        <v>4884</v>
      </c>
      <c r="F4576" s="24">
        <v>5576</v>
      </c>
      <c r="G4576" s="24"/>
      <c r="H4576" s="24"/>
      <c r="I4576" s="26" t="s">
        <v>859</v>
      </c>
      <c r="J4576" s="26" t="s">
        <v>867</v>
      </c>
      <c r="K4576" s="34" t="s">
        <v>899</v>
      </c>
    </row>
    <row r="4577" spans="1:11" ht="15.75" thickBot="1" x14ac:dyDescent="0.3">
      <c r="A4577" s="32" t="s">
        <v>851</v>
      </c>
      <c r="B4577" s="24" t="s">
        <v>327</v>
      </c>
      <c r="C4577" s="26" t="s">
        <v>857</v>
      </c>
      <c r="D4577" s="26">
        <v>12</v>
      </c>
      <c r="E4577" s="17" t="s">
        <v>4913</v>
      </c>
      <c r="F4577" s="24">
        <v>4126</v>
      </c>
      <c r="G4577" s="24"/>
      <c r="H4577" s="24"/>
      <c r="I4577" s="26" t="s">
        <v>859</v>
      </c>
      <c r="J4577" s="26" t="s">
        <v>864</v>
      </c>
      <c r="K4577" s="34" t="s">
        <v>2029</v>
      </c>
    </row>
    <row r="4578" spans="1:11" ht="15.75" thickBot="1" x14ac:dyDescent="0.3">
      <c r="A4578" s="32" t="s">
        <v>851</v>
      </c>
      <c r="B4578" s="24" t="s">
        <v>327</v>
      </c>
      <c r="C4578" s="26" t="s">
        <v>1215</v>
      </c>
      <c r="D4578" s="26">
        <v>1</v>
      </c>
      <c r="E4578" s="17" t="s">
        <v>4914</v>
      </c>
      <c r="F4578" s="24">
        <v>5072</v>
      </c>
      <c r="G4578" s="24"/>
      <c r="H4578" s="24"/>
      <c r="I4578" s="26" t="s">
        <v>854</v>
      </c>
      <c r="J4578" s="26" t="s">
        <v>1215</v>
      </c>
      <c r="K4578" s="34" t="s">
        <v>2193</v>
      </c>
    </row>
    <row r="4579" spans="1:11" ht="15.75" thickBot="1" x14ac:dyDescent="0.3">
      <c r="A4579" s="32" t="s">
        <v>851</v>
      </c>
      <c r="B4579" s="24" t="s">
        <v>327</v>
      </c>
      <c r="C4579" s="26" t="s">
        <v>1215</v>
      </c>
      <c r="D4579" s="26">
        <v>1</v>
      </c>
      <c r="E4579" s="17" t="s">
        <v>4914</v>
      </c>
      <c r="F4579" s="24">
        <v>5234</v>
      </c>
      <c r="G4579" s="24"/>
      <c r="H4579" s="24"/>
      <c r="I4579" s="26" t="s">
        <v>854</v>
      </c>
      <c r="J4579" s="26" t="s">
        <v>1215</v>
      </c>
      <c r="K4579" s="34" t="s">
        <v>2193</v>
      </c>
    </row>
    <row r="4580" spans="1:11" ht="15.75" thickBot="1" x14ac:dyDescent="0.3">
      <c r="A4580" s="32" t="s">
        <v>851</v>
      </c>
      <c r="B4580" s="24" t="s">
        <v>327</v>
      </c>
      <c r="C4580" s="26" t="s">
        <v>1215</v>
      </c>
      <c r="D4580" s="26">
        <v>1</v>
      </c>
      <c r="E4580" s="17" t="s">
        <v>4915</v>
      </c>
      <c r="F4580" s="24">
        <v>6108</v>
      </c>
      <c r="G4580" s="24"/>
      <c r="H4580" s="24"/>
      <c r="I4580" s="26" t="s">
        <v>854</v>
      </c>
      <c r="J4580" s="26" t="s">
        <v>1215</v>
      </c>
      <c r="K4580" s="34" t="s">
        <v>1218</v>
      </c>
    </row>
    <row r="4581" spans="1:11" ht="15.75" thickBot="1" x14ac:dyDescent="0.3">
      <c r="A4581" s="32" t="s">
        <v>851</v>
      </c>
      <c r="B4581" s="24" t="s">
        <v>327</v>
      </c>
      <c r="C4581" s="26" t="s">
        <v>1215</v>
      </c>
      <c r="D4581" s="26">
        <v>1</v>
      </c>
      <c r="E4581" s="17" t="s">
        <v>4916</v>
      </c>
      <c r="F4581" s="24">
        <v>3988</v>
      </c>
      <c r="G4581" s="24"/>
      <c r="H4581" s="24"/>
      <c r="I4581" s="26" t="s">
        <v>854</v>
      </c>
      <c r="J4581" s="26" t="s">
        <v>1215</v>
      </c>
      <c r="K4581" s="34" t="s">
        <v>1218</v>
      </c>
    </row>
    <row r="4582" spans="1:11" ht="15.75" thickBot="1" x14ac:dyDescent="0.3">
      <c r="A4582" s="32" t="s">
        <v>851</v>
      </c>
      <c r="B4582" s="24" t="s">
        <v>327</v>
      </c>
      <c r="C4582" s="26" t="s">
        <v>1215</v>
      </c>
      <c r="D4582" s="26">
        <v>2</v>
      </c>
      <c r="E4582" s="17" t="s">
        <v>4917</v>
      </c>
      <c r="F4582" s="24">
        <v>6027</v>
      </c>
      <c r="G4582" s="24"/>
      <c r="H4582" s="24"/>
      <c r="I4582" s="26" t="s">
        <v>854</v>
      </c>
      <c r="J4582" s="26" t="s">
        <v>1215</v>
      </c>
      <c r="K4582" s="34" t="s">
        <v>1247</v>
      </c>
    </row>
    <row r="4583" spans="1:11" ht="15.75" thickBot="1" x14ac:dyDescent="0.3">
      <c r="A4583" s="32" t="s">
        <v>851</v>
      </c>
      <c r="B4583" s="24" t="s">
        <v>327</v>
      </c>
      <c r="C4583" s="26" t="s">
        <v>1215</v>
      </c>
      <c r="D4583" s="26">
        <v>2</v>
      </c>
      <c r="E4583" s="17" t="s">
        <v>4918</v>
      </c>
      <c r="F4583" s="24">
        <v>3995</v>
      </c>
      <c r="G4583" s="24"/>
      <c r="H4583" s="24"/>
      <c r="I4583" s="26" t="s">
        <v>854</v>
      </c>
      <c r="J4583" s="26" t="s">
        <v>1215</v>
      </c>
      <c r="K4583" s="34" t="s">
        <v>1249</v>
      </c>
    </row>
    <row r="4584" spans="1:11" ht="15.75" thickBot="1" x14ac:dyDescent="0.3">
      <c r="A4584" s="32" t="s">
        <v>851</v>
      </c>
      <c r="B4584" s="24" t="s">
        <v>327</v>
      </c>
      <c r="C4584" s="26" t="s">
        <v>1215</v>
      </c>
      <c r="D4584" s="26">
        <v>2</v>
      </c>
      <c r="E4584" s="17" t="s">
        <v>4919</v>
      </c>
      <c r="F4584" s="24">
        <v>3985</v>
      </c>
      <c r="G4584" s="24"/>
      <c r="H4584" s="24"/>
      <c r="I4584" s="26" t="s">
        <v>854</v>
      </c>
      <c r="J4584" s="26" t="s">
        <v>1215</v>
      </c>
      <c r="K4584" s="34" t="s">
        <v>1247</v>
      </c>
    </row>
    <row r="4585" spans="1:11" ht="15.75" thickBot="1" x14ac:dyDescent="0.3">
      <c r="A4585" s="32" t="s">
        <v>851</v>
      </c>
      <c r="B4585" s="24" t="s">
        <v>327</v>
      </c>
      <c r="C4585" s="26" t="s">
        <v>1215</v>
      </c>
      <c r="D4585" s="26">
        <v>2</v>
      </c>
      <c r="E4585" s="17" t="s">
        <v>4919</v>
      </c>
      <c r="F4585" s="24">
        <v>5605</v>
      </c>
      <c r="G4585" s="24"/>
      <c r="H4585" s="24"/>
      <c r="I4585" s="26" t="s">
        <v>854</v>
      </c>
      <c r="J4585" s="26" t="s">
        <v>1215</v>
      </c>
      <c r="K4585" s="34" t="s">
        <v>1247</v>
      </c>
    </row>
    <row r="4586" spans="1:11" ht="15.75" thickBot="1" x14ac:dyDescent="0.3">
      <c r="A4586" s="32" t="s">
        <v>851</v>
      </c>
      <c r="B4586" s="24" t="s">
        <v>327</v>
      </c>
      <c r="C4586" s="26" t="s">
        <v>1215</v>
      </c>
      <c r="D4586" s="26">
        <v>2</v>
      </c>
      <c r="E4586" s="17" t="s">
        <v>4920</v>
      </c>
      <c r="F4586" s="24">
        <v>5870</v>
      </c>
      <c r="G4586" s="24"/>
      <c r="H4586" s="24"/>
      <c r="I4586" s="26" t="s">
        <v>854</v>
      </c>
      <c r="J4586" s="26" t="s">
        <v>1215</v>
      </c>
      <c r="K4586" s="34" t="s">
        <v>1251</v>
      </c>
    </row>
    <row r="4587" spans="1:11" ht="15.75" thickBot="1" x14ac:dyDescent="0.3">
      <c r="A4587" s="32" t="s">
        <v>851</v>
      </c>
      <c r="B4587" s="24" t="s">
        <v>327</v>
      </c>
      <c r="C4587" s="26" t="s">
        <v>1215</v>
      </c>
      <c r="D4587" s="26">
        <v>3</v>
      </c>
      <c r="E4587" s="17" t="s">
        <v>4921</v>
      </c>
      <c r="F4587" s="24">
        <v>3989</v>
      </c>
      <c r="G4587" s="24"/>
      <c r="H4587" s="24"/>
      <c r="I4587" s="26" t="s">
        <v>854</v>
      </c>
      <c r="J4587" s="26" t="s">
        <v>2204</v>
      </c>
      <c r="K4587" s="34" t="s">
        <v>2204</v>
      </c>
    </row>
    <row r="4588" spans="1:11" ht="15.75" thickBot="1" x14ac:dyDescent="0.3">
      <c r="A4588" s="32" t="s">
        <v>851</v>
      </c>
      <c r="B4588" s="24" t="s">
        <v>327</v>
      </c>
      <c r="C4588" s="26" t="s">
        <v>1215</v>
      </c>
      <c r="D4588" s="26">
        <v>3</v>
      </c>
      <c r="E4588" s="17" t="s">
        <v>4921</v>
      </c>
      <c r="F4588" s="24">
        <v>4379</v>
      </c>
      <c r="G4588" s="24"/>
      <c r="H4588" s="24"/>
      <c r="I4588" s="26" t="s">
        <v>854</v>
      </c>
      <c r="J4588" s="26" t="s">
        <v>2204</v>
      </c>
      <c r="K4588" s="34" t="s">
        <v>2204</v>
      </c>
    </row>
    <row r="4589" spans="1:11" ht="15.75" thickBot="1" x14ac:dyDescent="0.3">
      <c r="A4589" s="32" t="s">
        <v>851</v>
      </c>
      <c r="B4589" s="24" t="s">
        <v>327</v>
      </c>
      <c r="C4589" s="26" t="s">
        <v>1215</v>
      </c>
      <c r="D4589" s="26">
        <v>3</v>
      </c>
      <c r="E4589" s="17" t="s">
        <v>4922</v>
      </c>
      <c r="F4589" s="24">
        <v>3991</v>
      </c>
      <c r="G4589" s="24"/>
      <c r="H4589" s="24"/>
      <c r="I4589" s="26" t="s">
        <v>854</v>
      </c>
      <c r="J4589" s="26" t="s">
        <v>2204</v>
      </c>
      <c r="K4589" s="34" t="s">
        <v>2232</v>
      </c>
    </row>
    <row r="4590" spans="1:11" ht="15.75" thickBot="1" x14ac:dyDescent="0.3">
      <c r="A4590" s="32" t="s">
        <v>851</v>
      </c>
      <c r="B4590" s="24" t="s">
        <v>327</v>
      </c>
      <c r="C4590" s="26" t="s">
        <v>1215</v>
      </c>
      <c r="D4590" s="26">
        <v>3</v>
      </c>
      <c r="E4590" s="17" t="s">
        <v>4923</v>
      </c>
      <c r="F4590" s="24">
        <v>5814</v>
      </c>
      <c r="G4590" s="24"/>
      <c r="H4590" s="24"/>
      <c r="I4590" s="26" t="s">
        <v>854</v>
      </c>
      <c r="J4590" s="26" t="s">
        <v>2204</v>
      </c>
      <c r="K4590" s="34" t="s">
        <v>2219</v>
      </c>
    </row>
    <row r="4591" spans="1:11" ht="15.75" thickBot="1" x14ac:dyDescent="0.3">
      <c r="A4591" s="32" t="s">
        <v>851</v>
      </c>
      <c r="B4591" s="24" t="s">
        <v>327</v>
      </c>
      <c r="C4591" s="26" t="s">
        <v>1215</v>
      </c>
      <c r="D4591" s="26">
        <v>4</v>
      </c>
      <c r="E4591" s="17" t="s">
        <v>4924</v>
      </c>
      <c r="F4591" s="24">
        <v>3990</v>
      </c>
      <c r="G4591" s="24"/>
      <c r="H4591" s="24"/>
      <c r="I4591" s="26" t="s">
        <v>854</v>
      </c>
      <c r="J4591" s="26" t="s">
        <v>1215</v>
      </c>
      <c r="K4591" s="34" t="s">
        <v>2252</v>
      </c>
    </row>
    <row r="4592" spans="1:11" ht="15.75" thickBot="1" x14ac:dyDescent="0.3">
      <c r="A4592" s="32" t="s">
        <v>851</v>
      </c>
      <c r="B4592" s="24" t="s">
        <v>327</v>
      </c>
      <c r="C4592" s="26" t="s">
        <v>1215</v>
      </c>
      <c r="D4592" s="26">
        <v>4</v>
      </c>
      <c r="E4592" s="17" t="s">
        <v>4924</v>
      </c>
      <c r="F4592" s="24">
        <v>6110</v>
      </c>
      <c r="G4592" s="24"/>
      <c r="H4592" s="24"/>
      <c r="I4592" s="26" t="s">
        <v>854</v>
      </c>
      <c r="J4592" s="26" t="s">
        <v>1215</v>
      </c>
      <c r="K4592" s="34" t="s">
        <v>2252</v>
      </c>
    </row>
    <row r="4593" spans="1:11" ht="15.75" thickBot="1" x14ac:dyDescent="0.3">
      <c r="A4593" s="32" t="s">
        <v>851</v>
      </c>
      <c r="B4593" s="24" t="s">
        <v>327</v>
      </c>
      <c r="C4593" s="26" t="s">
        <v>1215</v>
      </c>
      <c r="D4593" s="26">
        <v>5</v>
      </c>
      <c r="E4593" s="17" t="s">
        <v>4925</v>
      </c>
      <c r="F4593" s="24">
        <v>6096</v>
      </c>
      <c r="G4593" s="24"/>
      <c r="H4593" s="24"/>
      <c r="I4593" s="26" t="s">
        <v>854</v>
      </c>
      <c r="J4593" s="26" t="s">
        <v>1419</v>
      </c>
      <c r="K4593" s="34" t="s">
        <v>2269</v>
      </c>
    </row>
    <row r="4594" spans="1:11" ht="15.75" thickBot="1" x14ac:dyDescent="0.3">
      <c r="A4594" s="32" t="s">
        <v>851</v>
      </c>
      <c r="B4594" s="24" t="s">
        <v>327</v>
      </c>
      <c r="C4594" s="26" t="s">
        <v>1215</v>
      </c>
      <c r="D4594" s="26">
        <v>5</v>
      </c>
      <c r="E4594" s="17" t="s">
        <v>4926</v>
      </c>
      <c r="F4594" s="24">
        <v>6135</v>
      </c>
      <c r="G4594" s="24"/>
      <c r="H4594" s="24"/>
      <c r="I4594" s="26" t="s">
        <v>854</v>
      </c>
      <c r="J4594" s="26" t="s">
        <v>1419</v>
      </c>
      <c r="K4594" s="34" t="s">
        <v>2271</v>
      </c>
    </row>
    <row r="4595" spans="1:11" ht="15.75" thickBot="1" x14ac:dyDescent="0.3">
      <c r="A4595" s="32" t="s">
        <v>851</v>
      </c>
      <c r="B4595" s="24" t="s">
        <v>327</v>
      </c>
      <c r="C4595" s="26" t="s">
        <v>1215</v>
      </c>
      <c r="D4595" s="26">
        <v>6</v>
      </c>
      <c r="E4595" s="17" t="s">
        <v>4927</v>
      </c>
      <c r="F4595" s="24">
        <v>3993</v>
      </c>
      <c r="G4595" s="24"/>
      <c r="H4595" s="24"/>
      <c r="I4595" s="26" t="s">
        <v>854</v>
      </c>
      <c r="J4595" s="26" t="s">
        <v>1419</v>
      </c>
      <c r="K4595" s="34" t="s">
        <v>1420</v>
      </c>
    </row>
    <row r="4596" spans="1:11" ht="15.75" thickBot="1" x14ac:dyDescent="0.3">
      <c r="A4596" s="32" t="s">
        <v>851</v>
      </c>
      <c r="B4596" s="24" t="s">
        <v>327</v>
      </c>
      <c r="C4596" s="26" t="s">
        <v>1215</v>
      </c>
      <c r="D4596" s="26">
        <v>6</v>
      </c>
      <c r="E4596" s="17" t="s">
        <v>4927</v>
      </c>
      <c r="F4596" s="24">
        <v>6109</v>
      </c>
      <c r="G4596" s="24"/>
      <c r="H4596" s="24"/>
      <c r="I4596" s="26" t="s">
        <v>854</v>
      </c>
      <c r="J4596" s="26" t="s">
        <v>1419</v>
      </c>
      <c r="K4596" s="34" t="s">
        <v>1420</v>
      </c>
    </row>
    <row r="4597" spans="1:11" ht="15.75" thickBot="1" x14ac:dyDescent="0.3">
      <c r="A4597" s="32" t="s">
        <v>851</v>
      </c>
      <c r="B4597" s="24" t="s">
        <v>327</v>
      </c>
      <c r="C4597" s="26" t="s">
        <v>1215</v>
      </c>
      <c r="D4597" s="26">
        <v>6</v>
      </c>
      <c r="E4597" s="17" t="s">
        <v>4928</v>
      </c>
      <c r="F4597" s="24">
        <v>5121</v>
      </c>
      <c r="G4597" s="24"/>
      <c r="H4597" s="24"/>
      <c r="I4597" s="26" t="s">
        <v>854</v>
      </c>
      <c r="J4597" s="26" t="s">
        <v>1419</v>
      </c>
      <c r="K4597" s="34" t="s">
        <v>2287</v>
      </c>
    </row>
    <row r="4598" spans="1:11" ht="15.75" thickBot="1" x14ac:dyDescent="0.3">
      <c r="A4598" s="32" t="s">
        <v>851</v>
      </c>
      <c r="B4598" s="24" t="s">
        <v>327</v>
      </c>
      <c r="C4598" s="26" t="s">
        <v>1215</v>
      </c>
      <c r="D4598" s="26">
        <v>7</v>
      </c>
      <c r="E4598" s="17" t="s">
        <v>4929</v>
      </c>
      <c r="F4598" s="24">
        <v>3983</v>
      </c>
      <c r="G4598" s="24"/>
      <c r="H4598" s="24"/>
      <c r="I4598" s="26" t="s">
        <v>854</v>
      </c>
      <c r="J4598" s="26" t="s">
        <v>1215</v>
      </c>
      <c r="K4598" s="34" t="s">
        <v>1215</v>
      </c>
    </row>
    <row r="4599" spans="1:11" ht="15.75" thickBot="1" x14ac:dyDescent="0.3">
      <c r="A4599" s="32" t="s">
        <v>851</v>
      </c>
      <c r="B4599" s="24" t="s">
        <v>327</v>
      </c>
      <c r="C4599" s="26" t="s">
        <v>1215</v>
      </c>
      <c r="D4599" s="26">
        <v>7</v>
      </c>
      <c r="E4599" s="17" t="s">
        <v>4930</v>
      </c>
      <c r="F4599" s="24">
        <v>3982</v>
      </c>
      <c r="G4599" s="24"/>
      <c r="H4599" s="24"/>
      <c r="I4599" s="26" t="s">
        <v>854</v>
      </c>
      <c r="J4599" s="26" t="s">
        <v>1215</v>
      </c>
      <c r="K4599" s="34" t="s">
        <v>1215</v>
      </c>
    </row>
    <row r="4600" spans="1:11" ht="15.75" thickBot="1" x14ac:dyDescent="0.3">
      <c r="A4600" s="32" t="s">
        <v>851</v>
      </c>
      <c r="B4600" s="24" t="s">
        <v>327</v>
      </c>
      <c r="C4600" s="26" t="s">
        <v>1215</v>
      </c>
      <c r="D4600" s="26">
        <v>7</v>
      </c>
      <c r="E4600" s="17" t="s">
        <v>4931</v>
      </c>
      <c r="F4600" s="24">
        <v>4837</v>
      </c>
      <c r="G4600" s="24"/>
      <c r="H4600" s="24"/>
      <c r="I4600" s="26" t="s">
        <v>854</v>
      </c>
      <c r="J4600" s="26" t="s">
        <v>1215</v>
      </c>
      <c r="K4600" s="34" t="s">
        <v>1215</v>
      </c>
    </row>
    <row r="4601" spans="1:11" ht="15.75" thickBot="1" x14ac:dyDescent="0.3">
      <c r="A4601" s="32" t="s">
        <v>851</v>
      </c>
      <c r="B4601" s="24" t="s">
        <v>327</v>
      </c>
      <c r="C4601" s="26" t="s">
        <v>1215</v>
      </c>
      <c r="D4601" s="26">
        <v>7</v>
      </c>
      <c r="E4601" s="17" t="s">
        <v>4932</v>
      </c>
      <c r="F4601" s="24">
        <v>5735</v>
      </c>
      <c r="G4601" s="24"/>
      <c r="H4601" s="24"/>
      <c r="I4601" s="26" t="s">
        <v>854</v>
      </c>
      <c r="J4601" s="26" t="s">
        <v>1215</v>
      </c>
      <c r="K4601" s="34" t="s">
        <v>1254</v>
      </c>
    </row>
    <row r="4602" spans="1:11" ht="15.75" thickBot="1" x14ac:dyDescent="0.3">
      <c r="A4602" s="32" t="s">
        <v>851</v>
      </c>
      <c r="B4602" s="24" t="s">
        <v>327</v>
      </c>
      <c r="C4602" s="26" t="s">
        <v>905</v>
      </c>
      <c r="D4602" s="26">
        <v>1</v>
      </c>
      <c r="E4602" s="17" t="s">
        <v>4933</v>
      </c>
      <c r="F4602" s="24">
        <v>5134</v>
      </c>
      <c r="G4602" s="24"/>
      <c r="H4602" s="24"/>
      <c r="I4602" s="26" t="s">
        <v>859</v>
      </c>
      <c r="J4602" s="26" t="s">
        <v>878</v>
      </c>
      <c r="K4602" s="34" t="s">
        <v>878</v>
      </c>
    </row>
    <row r="4603" spans="1:11" ht="15.75" thickBot="1" x14ac:dyDescent="0.3">
      <c r="A4603" s="32" t="s">
        <v>851</v>
      </c>
      <c r="B4603" s="24" t="s">
        <v>327</v>
      </c>
      <c r="C4603" s="26" t="s">
        <v>905</v>
      </c>
      <c r="D4603" s="26">
        <v>1</v>
      </c>
      <c r="E4603" s="17" t="s">
        <v>4934</v>
      </c>
      <c r="F4603" s="24">
        <v>6149</v>
      </c>
      <c r="G4603" s="24"/>
      <c r="H4603" s="24"/>
      <c r="I4603" s="26" t="s">
        <v>859</v>
      </c>
      <c r="J4603" s="26" t="s">
        <v>878</v>
      </c>
      <c r="K4603" s="34" t="s">
        <v>878</v>
      </c>
    </row>
    <row r="4604" spans="1:11" ht="15.75" thickBot="1" x14ac:dyDescent="0.3">
      <c r="A4604" s="32" t="s">
        <v>851</v>
      </c>
      <c r="B4604" s="24" t="s">
        <v>327</v>
      </c>
      <c r="C4604" s="26" t="s">
        <v>905</v>
      </c>
      <c r="D4604" s="26">
        <v>1</v>
      </c>
      <c r="E4604" s="17" t="s">
        <v>4935</v>
      </c>
      <c r="F4604" s="24">
        <v>4841</v>
      </c>
      <c r="G4604" s="24"/>
      <c r="H4604" s="24"/>
      <c r="I4604" s="26" t="s">
        <v>859</v>
      </c>
      <c r="J4604" s="26" t="s">
        <v>878</v>
      </c>
      <c r="K4604" s="34" t="s">
        <v>878</v>
      </c>
    </row>
    <row r="4605" spans="1:11" ht="15.75" thickBot="1" x14ac:dyDescent="0.3">
      <c r="A4605" s="32" t="s">
        <v>851</v>
      </c>
      <c r="B4605" s="24" t="s">
        <v>327</v>
      </c>
      <c r="C4605" s="26" t="s">
        <v>905</v>
      </c>
      <c r="D4605" s="26">
        <v>2</v>
      </c>
      <c r="E4605" s="17" t="s">
        <v>4936</v>
      </c>
      <c r="F4605" s="24">
        <v>5728</v>
      </c>
      <c r="G4605" s="24"/>
      <c r="H4605" s="24"/>
      <c r="I4605" s="26" t="s">
        <v>859</v>
      </c>
      <c r="J4605" s="26" t="s">
        <v>878</v>
      </c>
      <c r="K4605" s="34" t="s">
        <v>911</v>
      </c>
    </row>
    <row r="4606" spans="1:11" ht="15.75" thickBot="1" x14ac:dyDescent="0.3">
      <c r="A4606" s="32" t="s">
        <v>851</v>
      </c>
      <c r="B4606" s="24" t="s">
        <v>327</v>
      </c>
      <c r="C4606" s="26" t="s">
        <v>905</v>
      </c>
      <c r="D4606" s="26">
        <v>2</v>
      </c>
      <c r="E4606" s="17" t="s">
        <v>4937</v>
      </c>
      <c r="F4606" s="24">
        <v>4006</v>
      </c>
      <c r="G4606" s="24"/>
      <c r="H4606" s="24"/>
      <c r="I4606" s="26" t="s">
        <v>859</v>
      </c>
      <c r="J4606" s="26" t="s">
        <v>878</v>
      </c>
      <c r="K4606" s="34" t="s">
        <v>2327</v>
      </c>
    </row>
    <row r="4607" spans="1:11" ht="15.75" thickBot="1" x14ac:dyDescent="0.3">
      <c r="A4607" s="32" t="s">
        <v>851</v>
      </c>
      <c r="B4607" s="24" t="s">
        <v>327</v>
      </c>
      <c r="C4607" s="26" t="s">
        <v>905</v>
      </c>
      <c r="D4607" s="26">
        <v>3</v>
      </c>
      <c r="E4607" s="17" t="s">
        <v>4938</v>
      </c>
      <c r="F4607" s="24">
        <v>6017</v>
      </c>
      <c r="G4607" s="24"/>
      <c r="H4607" s="24"/>
      <c r="I4607" s="26" t="s">
        <v>859</v>
      </c>
      <c r="J4607" s="26" t="s">
        <v>878</v>
      </c>
      <c r="K4607" s="34" t="s">
        <v>907</v>
      </c>
    </row>
    <row r="4608" spans="1:11" ht="15.75" thickBot="1" x14ac:dyDescent="0.3">
      <c r="A4608" s="32" t="s">
        <v>851</v>
      </c>
      <c r="B4608" s="24" t="s">
        <v>327</v>
      </c>
      <c r="C4608" s="26" t="s">
        <v>905</v>
      </c>
      <c r="D4608" s="26">
        <v>3</v>
      </c>
      <c r="E4608" s="17" t="s">
        <v>4939</v>
      </c>
      <c r="F4608" s="24">
        <v>4002</v>
      </c>
      <c r="G4608" s="24"/>
      <c r="H4608" s="24"/>
      <c r="I4608" s="26" t="s">
        <v>859</v>
      </c>
      <c r="J4608" s="26" t="s">
        <v>878</v>
      </c>
      <c r="K4608" s="34" t="s">
        <v>907</v>
      </c>
    </row>
    <row r="4609" spans="1:11" ht="15.75" thickBot="1" x14ac:dyDescent="0.3">
      <c r="A4609" s="32" t="s">
        <v>851</v>
      </c>
      <c r="B4609" s="24" t="s">
        <v>327</v>
      </c>
      <c r="C4609" s="26" t="s">
        <v>905</v>
      </c>
      <c r="D4609" s="26">
        <v>3</v>
      </c>
      <c r="E4609" s="17" t="s">
        <v>4940</v>
      </c>
      <c r="F4609" s="24">
        <v>5125</v>
      </c>
      <c r="G4609" s="24"/>
      <c r="H4609" s="24"/>
      <c r="I4609" s="26" t="s">
        <v>859</v>
      </c>
      <c r="J4609" s="26" t="s">
        <v>878</v>
      </c>
      <c r="K4609" s="34" t="s">
        <v>879</v>
      </c>
    </row>
    <row r="4610" spans="1:11" ht="15.75" thickBot="1" x14ac:dyDescent="0.3">
      <c r="A4610" s="32" t="s">
        <v>851</v>
      </c>
      <c r="B4610" s="24" t="s">
        <v>327</v>
      </c>
      <c r="C4610" s="26" t="s">
        <v>905</v>
      </c>
      <c r="D4610" s="26">
        <v>4</v>
      </c>
      <c r="E4610" s="17" t="s">
        <v>4941</v>
      </c>
      <c r="F4610" s="24">
        <v>4003</v>
      </c>
      <c r="G4610" s="24"/>
      <c r="H4610" s="24"/>
      <c r="I4610" s="26" t="s">
        <v>859</v>
      </c>
      <c r="J4610" s="26" t="s">
        <v>878</v>
      </c>
      <c r="K4610" s="34" t="s">
        <v>2355</v>
      </c>
    </row>
    <row r="4611" spans="1:11" ht="15.75" thickBot="1" x14ac:dyDescent="0.3">
      <c r="A4611" s="32" t="s">
        <v>851</v>
      </c>
      <c r="B4611" s="24" t="s">
        <v>327</v>
      </c>
      <c r="C4611" s="26" t="s">
        <v>905</v>
      </c>
      <c r="D4611" s="26">
        <v>5</v>
      </c>
      <c r="E4611" s="17" t="s">
        <v>4942</v>
      </c>
      <c r="F4611" s="24">
        <v>5132</v>
      </c>
      <c r="G4611" s="24"/>
      <c r="H4611" s="24"/>
      <c r="I4611" s="26" t="s">
        <v>859</v>
      </c>
      <c r="J4611" s="26" t="s">
        <v>878</v>
      </c>
      <c r="K4611" s="34" t="s">
        <v>924</v>
      </c>
    </row>
    <row r="4612" spans="1:11" ht="15.75" thickBot="1" x14ac:dyDescent="0.3">
      <c r="A4612" s="32" t="s">
        <v>851</v>
      </c>
      <c r="B4612" s="24" t="s">
        <v>327</v>
      </c>
      <c r="C4612" s="26" t="s">
        <v>905</v>
      </c>
      <c r="D4612" s="26">
        <v>5</v>
      </c>
      <c r="E4612" s="17" t="s">
        <v>4943</v>
      </c>
      <c r="F4612" s="24">
        <v>5531</v>
      </c>
      <c r="G4612" s="24"/>
      <c r="H4612" s="24"/>
      <c r="I4612" s="26" t="s">
        <v>859</v>
      </c>
      <c r="J4612" s="26" t="s">
        <v>878</v>
      </c>
      <c r="K4612" s="34" t="s">
        <v>993</v>
      </c>
    </row>
    <row r="4613" spans="1:11" ht="15.75" thickBot="1" x14ac:dyDescent="0.3">
      <c r="A4613" s="32" t="s">
        <v>851</v>
      </c>
      <c r="B4613" s="24" t="s">
        <v>327</v>
      </c>
      <c r="C4613" s="26" t="s">
        <v>905</v>
      </c>
      <c r="D4613" s="26">
        <v>6</v>
      </c>
      <c r="E4613" s="17" t="s">
        <v>4944</v>
      </c>
      <c r="F4613" s="24">
        <v>4124</v>
      </c>
      <c r="G4613" s="24"/>
      <c r="H4613" s="24"/>
      <c r="I4613" s="26" t="s">
        <v>859</v>
      </c>
      <c r="J4613" s="26" t="s">
        <v>928</v>
      </c>
      <c r="K4613" s="34" t="s">
        <v>2384</v>
      </c>
    </row>
    <row r="4614" spans="1:11" ht="15.75" thickBot="1" x14ac:dyDescent="0.3">
      <c r="A4614" s="32" t="s">
        <v>851</v>
      </c>
      <c r="B4614" s="24" t="s">
        <v>327</v>
      </c>
      <c r="C4614" s="26" t="s">
        <v>905</v>
      </c>
      <c r="D4614" s="26">
        <v>6</v>
      </c>
      <c r="E4614" s="17" t="s">
        <v>4945</v>
      </c>
      <c r="F4614" s="24">
        <v>5260</v>
      </c>
      <c r="G4614" s="24"/>
      <c r="H4614" s="24"/>
      <c r="I4614" s="26" t="s">
        <v>859</v>
      </c>
      <c r="J4614" s="26" t="s">
        <v>928</v>
      </c>
      <c r="K4614" s="34" t="s">
        <v>2384</v>
      </c>
    </row>
    <row r="4615" spans="1:11" ht="15.75" thickBot="1" x14ac:dyDescent="0.3">
      <c r="A4615" s="32" t="s">
        <v>851</v>
      </c>
      <c r="B4615" s="24" t="s">
        <v>327</v>
      </c>
      <c r="C4615" s="26" t="s">
        <v>905</v>
      </c>
      <c r="D4615" s="26">
        <v>6</v>
      </c>
      <c r="E4615" s="17" t="s">
        <v>4946</v>
      </c>
      <c r="F4615" s="24">
        <v>5284</v>
      </c>
      <c r="G4615" s="24"/>
      <c r="H4615" s="24"/>
      <c r="I4615" s="26" t="s">
        <v>859</v>
      </c>
      <c r="J4615" s="26" t="s">
        <v>928</v>
      </c>
      <c r="K4615" s="34" t="s">
        <v>2384</v>
      </c>
    </row>
    <row r="4616" spans="1:11" ht="15.75" thickBot="1" x14ac:dyDescent="0.3">
      <c r="A4616" s="32" t="s">
        <v>851</v>
      </c>
      <c r="B4616" s="24" t="s">
        <v>327</v>
      </c>
      <c r="C4616" s="26" t="s">
        <v>905</v>
      </c>
      <c r="D4616" s="26">
        <v>7</v>
      </c>
      <c r="E4616" s="17" t="s">
        <v>4947</v>
      </c>
      <c r="F4616" s="24">
        <v>4884</v>
      </c>
      <c r="G4616" s="24"/>
      <c r="H4616" s="24"/>
      <c r="I4616" s="26" t="s">
        <v>859</v>
      </c>
      <c r="J4616" s="26" t="s">
        <v>928</v>
      </c>
      <c r="K4616" s="34" t="s">
        <v>929</v>
      </c>
    </row>
    <row r="4617" spans="1:11" ht="15.75" thickBot="1" x14ac:dyDescent="0.3">
      <c r="A4617" s="32" t="s">
        <v>851</v>
      </c>
      <c r="B4617" s="24" t="s">
        <v>327</v>
      </c>
      <c r="C4617" s="26" t="s">
        <v>905</v>
      </c>
      <c r="D4617" s="26">
        <v>8</v>
      </c>
      <c r="E4617" s="17" t="s">
        <v>4948</v>
      </c>
      <c r="F4617" s="24">
        <v>5167</v>
      </c>
      <c r="G4617" s="24"/>
      <c r="H4617" s="24"/>
      <c r="I4617" s="26" t="s">
        <v>859</v>
      </c>
      <c r="J4617" s="26" t="s">
        <v>928</v>
      </c>
      <c r="K4617" s="34" t="s">
        <v>2419</v>
      </c>
    </row>
    <row r="4618" spans="1:11" ht="15.75" thickBot="1" x14ac:dyDescent="0.3">
      <c r="A4618" s="32" t="s">
        <v>851</v>
      </c>
      <c r="B4618" s="24" t="s">
        <v>327</v>
      </c>
      <c r="C4618" s="26" t="s">
        <v>905</v>
      </c>
      <c r="D4618" s="26">
        <v>8</v>
      </c>
      <c r="E4618" s="17" t="s">
        <v>4949</v>
      </c>
      <c r="F4618" s="24">
        <v>5168</v>
      </c>
      <c r="G4618" s="24"/>
      <c r="H4618" s="24"/>
      <c r="I4618" s="26" t="s">
        <v>859</v>
      </c>
      <c r="J4618" s="26" t="s">
        <v>928</v>
      </c>
      <c r="K4618" s="34" t="s">
        <v>2417</v>
      </c>
    </row>
    <row r="4619" spans="1:11" ht="15.75" thickBot="1" x14ac:dyDescent="0.3">
      <c r="A4619" s="32" t="s">
        <v>851</v>
      </c>
      <c r="B4619" s="24" t="s">
        <v>327</v>
      </c>
      <c r="C4619" s="26" t="s">
        <v>905</v>
      </c>
      <c r="D4619" s="26">
        <v>9</v>
      </c>
      <c r="E4619" s="17" t="s">
        <v>4950</v>
      </c>
      <c r="F4619" s="24">
        <v>5166</v>
      </c>
      <c r="G4619" s="24"/>
      <c r="H4619" s="24"/>
      <c r="I4619" s="26" t="s">
        <v>859</v>
      </c>
      <c r="J4619" s="26" t="s">
        <v>928</v>
      </c>
      <c r="K4619" s="34" t="s">
        <v>2441</v>
      </c>
    </row>
    <row r="4620" spans="1:11" ht="15.75" thickBot="1" x14ac:dyDescent="0.3">
      <c r="A4620" s="32" t="s">
        <v>851</v>
      </c>
      <c r="B4620" s="24" t="s">
        <v>327</v>
      </c>
      <c r="C4620" s="26" t="s">
        <v>1256</v>
      </c>
      <c r="D4620" s="26">
        <v>1</v>
      </c>
      <c r="E4620" s="17" t="s">
        <v>4951</v>
      </c>
      <c r="F4620" s="24">
        <v>4144</v>
      </c>
      <c r="G4620" s="24"/>
      <c r="H4620" s="24"/>
      <c r="I4620" s="26" t="s">
        <v>1029</v>
      </c>
      <c r="J4620" s="26" t="s">
        <v>1258</v>
      </c>
      <c r="K4620" s="34" t="s">
        <v>2465</v>
      </c>
    </row>
    <row r="4621" spans="1:11" ht="15.75" thickBot="1" x14ac:dyDescent="0.3">
      <c r="A4621" s="32" t="s">
        <v>851</v>
      </c>
      <c r="B4621" s="24" t="s">
        <v>327</v>
      </c>
      <c r="C4621" s="26" t="s">
        <v>1256</v>
      </c>
      <c r="D4621" s="26">
        <v>1</v>
      </c>
      <c r="E4621" s="17" t="s">
        <v>4952</v>
      </c>
      <c r="F4621" s="24">
        <v>4142</v>
      </c>
      <c r="G4621" s="24"/>
      <c r="H4621" s="24"/>
      <c r="I4621" s="26" t="s">
        <v>1029</v>
      </c>
      <c r="J4621" s="26" t="s">
        <v>1258</v>
      </c>
      <c r="K4621" s="34" t="s">
        <v>1256</v>
      </c>
    </row>
    <row r="4622" spans="1:11" ht="15.75" thickBot="1" x14ac:dyDescent="0.3">
      <c r="A4622" s="32" t="s">
        <v>851</v>
      </c>
      <c r="B4622" s="24" t="s">
        <v>327</v>
      </c>
      <c r="C4622" s="26" t="s">
        <v>1256</v>
      </c>
      <c r="D4622" s="26">
        <v>1</v>
      </c>
      <c r="E4622" s="17" t="s">
        <v>4953</v>
      </c>
      <c r="F4622" s="24">
        <v>6567</v>
      </c>
      <c r="G4622" s="24"/>
      <c r="H4622" s="24"/>
      <c r="I4622" s="26" t="s">
        <v>1029</v>
      </c>
      <c r="J4622" s="26" t="s">
        <v>1258</v>
      </c>
      <c r="K4622" s="34" t="s">
        <v>1256</v>
      </c>
    </row>
    <row r="4623" spans="1:11" ht="15.75" thickBot="1" x14ac:dyDescent="0.3">
      <c r="A4623" s="32" t="s">
        <v>851</v>
      </c>
      <c r="B4623" s="24" t="s">
        <v>327</v>
      </c>
      <c r="C4623" s="26" t="s">
        <v>1256</v>
      </c>
      <c r="D4623" s="26">
        <v>1</v>
      </c>
      <c r="E4623" s="17" t="s">
        <v>4842</v>
      </c>
      <c r="F4623" s="24">
        <v>6115</v>
      </c>
      <c r="G4623" s="24"/>
      <c r="H4623" s="24"/>
      <c r="I4623" s="26" t="s">
        <v>1029</v>
      </c>
      <c r="J4623" s="26" t="s">
        <v>1258</v>
      </c>
      <c r="K4623" s="34" t="s">
        <v>2467</v>
      </c>
    </row>
    <row r="4624" spans="1:11" ht="15.75" thickBot="1" x14ac:dyDescent="0.3">
      <c r="A4624" s="32" t="s">
        <v>851</v>
      </c>
      <c r="B4624" s="24" t="s">
        <v>327</v>
      </c>
      <c r="C4624" s="26" t="s">
        <v>1256</v>
      </c>
      <c r="D4624" s="26">
        <v>1</v>
      </c>
      <c r="E4624" s="17" t="s">
        <v>4954</v>
      </c>
      <c r="F4624" s="24">
        <v>6512</v>
      </c>
      <c r="G4624" s="24"/>
      <c r="H4624" s="24"/>
      <c r="I4624" s="26" t="s">
        <v>1029</v>
      </c>
      <c r="J4624" s="26" t="s">
        <v>1258</v>
      </c>
      <c r="K4624" s="34" t="s">
        <v>2467</v>
      </c>
    </row>
    <row r="4625" spans="1:11" ht="15.75" thickBot="1" x14ac:dyDescent="0.3">
      <c r="A4625" s="32" t="s">
        <v>851</v>
      </c>
      <c r="B4625" s="24" t="s">
        <v>327</v>
      </c>
      <c r="C4625" s="26" t="s">
        <v>1256</v>
      </c>
      <c r="D4625" s="26">
        <v>1</v>
      </c>
      <c r="E4625" s="17" t="s">
        <v>4955</v>
      </c>
      <c r="F4625" s="24">
        <v>4893</v>
      </c>
      <c r="G4625" s="24"/>
      <c r="H4625" s="24"/>
      <c r="I4625" s="26" t="s">
        <v>1029</v>
      </c>
      <c r="J4625" s="26" t="s">
        <v>1258</v>
      </c>
      <c r="K4625" s="34" t="s">
        <v>1256</v>
      </c>
    </row>
    <row r="4626" spans="1:11" ht="15.75" thickBot="1" x14ac:dyDescent="0.3">
      <c r="A4626" s="32" t="s">
        <v>851</v>
      </c>
      <c r="B4626" s="24" t="s">
        <v>327</v>
      </c>
      <c r="C4626" s="26" t="s">
        <v>1256</v>
      </c>
      <c r="D4626" s="26">
        <v>2</v>
      </c>
      <c r="E4626" s="17" t="s">
        <v>4956</v>
      </c>
      <c r="F4626" s="24">
        <v>4145</v>
      </c>
      <c r="G4626" s="24"/>
      <c r="H4626" s="24"/>
      <c r="I4626" s="26" t="s">
        <v>1029</v>
      </c>
      <c r="J4626" s="26" t="s">
        <v>1258</v>
      </c>
      <c r="K4626" s="34" t="s">
        <v>2478</v>
      </c>
    </row>
    <row r="4627" spans="1:11" ht="15.75" thickBot="1" x14ac:dyDescent="0.3">
      <c r="A4627" s="32" t="s">
        <v>851</v>
      </c>
      <c r="B4627" s="24" t="s">
        <v>327</v>
      </c>
      <c r="C4627" s="26" t="s">
        <v>1256</v>
      </c>
      <c r="D4627" s="26">
        <v>3</v>
      </c>
      <c r="E4627" s="17" t="s">
        <v>4957</v>
      </c>
      <c r="F4627" s="24">
        <v>4141</v>
      </c>
      <c r="G4627" s="24"/>
      <c r="H4627" s="24"/>
      <c r="I4627" s="26" t="s">
        <v>1029</v>
      </c>
      <c r="J4627" s="26" t="s">
        <v>1258</v>
      </c>
      <c r="K4627" s="34" t="s">
        <v>2487</v>
      </c>
    </row>
    <row r="4628" spans="1:11" ht="15.75" thickBot="1" x14ac:dyDescent="0.3">
      <c r="A4628" s="32" t="s">
        <v>851</v>
      </c>
      <c r="B4628" s="24" t="s">
        <v>327</v>
      </c>
      <c r="C4628" s="26" t="s">
        <v>1256</v>
      </c>
      <c r="D4628" s="26">
        <v>3</v>
      </c>
      <c r="E4628" s="17" t="s">
        <v>4957</v>
      </c>
      <c r="F4628" s="24">
        <v>6755</v>
      </c>
      <c r="G4628" s="24"/>
      <c r="H4628" s="24"/>
      <c r="I4628" s="26" t="s">
        <v>1029</v>
      </c>
      <c r="J4628" s="26" t="s">
        <v>1258</v>
      </c>
      <c r="K4628" s="34" t="s">
        <v>2487</v>
      </c>
    </row>
    <row r="4629" spans="1:11" ht="15.75" thickBot="1" x14ac:dyDescent="0.3">
      <c r="A4629" s="32" t="s">
        <v>851</v>
      </c>
      <c r="B4629" s="24" t="s">
        <v>327</v>
      </c>
      <c r="C4629" s="26" t="s">
        <v>1256</v>
      </c>
      <c r="D4629" s="26">
        <v>3</v>
      </c>
      <c r="E4629" s="17" t="s">
        <v>4958</v>
      </c>
      <c r="F4629" s="24">
        <v>5807</v>
      </c>
      <c r="G4629" s="24"/>
      <c r="H4629" s="24"/>
      <c r="I4629" s="26" t="s">
        <v>1029</v>
      </c>
      <c r="J4629" s="26" t="s">
        <v>1258</v>
      </c>
      <c r="K4629" s="34" t="s">
        <v>2487</v>
      </c>
    </row>
    <row r="4630" spans="1:11" ht="15.75" thickBot="1" x14ac:dyDescent="0.3">
      <c r="A4630" s="32" t="s">
        <v>851</v>
      </c>
      <c r="B4630" s="24" t="s">
        <v>327</v>
      </c>
      <c r="C4630" s="26" t="s">
        <v>1256</v>
      </c>
      <c r="D4630" s="26">
        <v>4</v>
      </c>
      <c r="E4630" s="17" t="s">
        <v>4959</v>
      </c>
      <c r="F4630" s="24">
        <v>6479</v>
      </c>
      <c r="G4630" s="24"/>
      <c r="H4630" s="24"/>
      <c r="I4630" s="26" t="s">
        <v>1029</v>
      </c>
      <c r="J4630" s="26" t="s">
        <v>2517</v>
      </c>
      <c r="K4630" s="34" t="s">
        <v>2517</v>
      </c>
    </row>
    <row r="4631" spans="1:11" ht="15.75" thickBot="1" x14ac:dyDescent="0.3">
      <c r="A4631" s="32" t="s">
        <v>851</v>
      </c>
      <c r="B4631" s="24" t="s">
        <v>327</v>
      </c>
      <c r="C4631" s="26" t="s">
        <v>1256</v>
      </c>
      <c r="D4631" s="26">
        <v>4</v>
      </c>
      <c r="E4631" s="17" t="s">
        <v>4960</v>
      </c>
      <c r="F4631" s="24">
        <v>4139</v>
      </c>
      <c r="G4631" s="24"/>
      <c r="H4631" s="24"/>
      <c r="I4631" s="26" t="s">
        <v>1029</v>
      </c>
      <c r="J4631" s="26" t="s">
        <v>2517</v>
      </c>
      <c r="K4631" s="34" t="s">
        <v>2518</v>
      </c>
    </row>
    <row r="4632" spans="1:11" ht="15.75" thickBot="1" x14ac:dyDescent="0.3">
      <c r="A4632" s="32" t="s">
        <v>851</v>
      </c>
      <c r="B4632" s="24" t="s">
        <v>327</v>
      </c>
      <c r="C4632" s="26" t="s">
        <v>1256</v>
      </c>
      <c r="D4632" s="26">
        <v>4</v>
      </c>
      <c r="E4632" s="17" t="s">
        <v>4961</v>
      </c>
      <c r="F4632" s="24">
        <v>4894</v>
      </c>
      <c r="G4632" s="24"/>
      <c r="H4632" s="24"/>
      <c r="I4632" s="26" t="s">
        <v>1029</v>
      </c>
      <c r="J4632" s="26" t="s">
        <v>2517</v>
      </c>
      <c r="K4632" s="34" t="s">
        <v>2517</v>
      </c>
    </row>
    <row r="4633" spans="1:11" ht="15.75" thickBot="1" x14ac:dyDescent="0.3">
      <c r="A4633" s="32" t="s">
        <v>851</v>
      </c>
      <c r="B4633" s="24" t="s">
        <v>327</v>
      </c>
      <c r="C4633" s="26" t="s">
        <v>1256</v>
      </c>
      <c r="D4633" s="26">
        <v>4</v>
      </c>
      <c r="E4633" s="17" t="s">
        <v>4962</v>
      </c>
      <c r="F4633" s="24">
        <v>6101</v>
      </c>
      <c r="G4633" s="24"/>
      <c r="H4633" s="24"/>
      <c r="I4633" s="26" t="s">
        <v>1029</v>
      </c>
      <c r="J4633" s="26" t="s">
        <v>2517</v>
      </c>
      <c r="K4633" s="34" t="s">
        <v>2518</v>
      </c>
    </row>
    <row r="4634" spans="1:11" ht="15.75" thickBot="1" x14ac:dyDescent="0.3">
      <c r="A4634" s="32" t="s">
        <v>851</v>
      </c>
      <c r="B4634" s="24" t="s">
        <v>327</v>
      </c>
      <c r="C4634" s="26" t="s">
        <v>1256</v>
      </c>
      <c r="D4634" s="26">
        <v>5</v>
      </c>
      <c r="E4634" s="17" t="s">
        <v>4963</v>
      </c>
      <c r="F4634" s="24">
        <v>4140</v>
      </c>
      <c r="G4634" s="24"/>
      <c r="H4634" s="24"/>
      <c r="I4634" s="26" t="s">
        <v>1029</v>
      </c>
      <c r="J4634" s="26" t="s">
        <v>1258</v>
      </c>
      <c r="K4634" s="34" t="s">
        <v>2505</v>
      </c>
    </row>
    <row r="4635" spans="1:11" ht="15.75" thickBot="1" x14ac:dyDescent="0.3">
      <c r="A4635" s="32" t="s">
        <v>851</v>
      </c>
      <c r="B4635" s="24" t="s">
        <v>327</v>
      </c>
      <c r="C4635" s="26" t="s">
        <v>1256</v>
      </c>
      <c r="D4635" s="26">
        <v>5</v>
      </c>
      <c r="E4635" s="17" t="s">
        <v>4916</v>
      </c>
      <c r="F4635" s="24">
        <v>6385</v>
      </c>
      <c r="G4635" s="24"/>
      <c r="H4635" s="24"/>
      <c r="I4635" s="26" t="s">
        <v>1029</v>
      </c>
      <c r="J4635" s="26" t="s">
        <v>1258</v>
      </c>
      <c r="K4635" s="34" t="s">
        <v>2505</v>
      </c>
    </row>
    <row r="4636" spans="1:11" ht="15.75" thickBot="1" x14ac:dyDescent="0.3">
      <c r="A4636" s="32" t="s">
        <v>851</v>
      </c>
      <c r="B4636" s="24" t="s">
        <v>327</v>
      </c>
      <c r="C4636" s="26" t="s">
        <v>1256</v>
      </c>
      <c r="D4636" s="26">
        <v>5</v>
      </c>
      <c r="E4636" s="17" t="s">
        <v>4964</v>
      </c>
      <c r="F4636" s="24">
        <v>5197</v>
      </c>
      <c r="G4636" s="24"/>
      <c r="H4636" s="24"/>
      <c r="I4636" s="26" t="s">
        <v>1029</v>
      </c>
      <c r="J4636" s="26" t="s">
        <v>1258</v>
      </c>
      <c r="K4636" s="34" t="s">
        <v>2505</v>
      </c>
    </row>
    <row r="4637" spans="1:11" ht="15.75" thickBot="1" x14ac:dyDescent="0.3">
      <c r="A4637" s="32" t="s">
        <v>851</v>
      </c>
      <c r="B4637" s="24" t="s">
        <v>327</v>
      </c>
      <c r="C4637" s="26" t="s">
        <v>1256</v>
      </c>
      <c r="D4637" s="26">
        <v>6</v>
      </c>
      <c r="E4637" s="17" t="s">
        <v>4965</v>
      </c>
      <c r="F4637" s="24">
        <v>5536</v>
      </c>
      <c r="G4637" s="24"/>
      <c r="H4637" s="24"/>
      <c r="I4637" s="26" t="s">
        <v>1029</v>
      </c>
      <c r="J4637" s="26" t="s">
        <v>1258</v>
      </c>
      <c r="K4637" s="34" t="s">
        <v>1752</v>
      </c>
    </row>
    <row r="4638" spans="1:11" ht="15.75" thickBot="1" x14ac:dyDescent="0.3">
      <c r="A4638" s="32" t="s">
        <v>851</v>
      </c>
      <c r="B4638" s="24" t="s">
        <v>327</v>
      </c>
      <c r="C4638" s="26" t="s">
        <v>1256</v>
      </c>
      <c r="D4638" s="26">
        <v>6</v>
      </c>
      <c r="E4638" s="17" t="s">
        <v>4966</v>
      </c>
      <c r="F4638" s="24">
        <v>6000</v>
      </c>
      <c r="G4638" s="24"/>
      <c r="H4638" s="24"/>
      <c r="I4638" s="26" t="s">
        <v>1029</v>
      </c>
      <c r="J4638" s="26" t="s">
        <v>1258</v>
      </c>
      <c r="K4638" s="34" t="s">
        <v>2487</v>
      </c>
    </row>
    <row r="4639" spans="1:11" ht="15.75" thickBot="1" x14ac:dyDescent="0.3">
      <c r="A4639" s="32" t="s">
        <v>851</v>
      </c>
      <c r="B4639" s="24" t="s">
        <v>327</v>
      </c>
      <c r="C4639" s="26" t="s">
        <v>1256</v>
      </c>
      <c r="D4639" s="26">
        <v>6</v>
      </c>
      <c r="E4639" s="17" t="s">
        <v>4967</v>
      </c>
      <c r="F4639" s="24">
        <v>5176</v>
      </c>
      <c r="G4639" s="24"/>
      <c r="H4639" s="24"/>
      <c r="I4639" s="26" t="s">
        <v>1029</v>
      </c>
      <c r="J4639" s="26" t="s">
        <v>1258</v>
      </c>
      <c r="K4639" s="34" t="s">
        <v>1752</v>
      </c>
    </row>
    <row r="4640" spans="1:11" ht="15.75" thickBot="1" x14ac:dyDescent="0.3">
      <c r="A4640" s="32" t="s">
        <v>851</v>
      </c>
      <c r="B4640" s="24" t="s">
        <v>327</v>
      </c>
      <c r="C4640" s="26" t="s">
        <v>1256</v>
      </c>
      <c r="D4640" s="26">
        <v>6</v>
      </c>
      <c r="E4640" s="17" t="s">
        <v>4968</v>
      </c>
      <c r="F4640" s="24">
        <v>6667</v>
      </c>
      <c r="G4640" s="24"/>
      <c r="H4640" s="24"/>
      <c r="I4640" s="26" t="s">
        <v>1029</v>
      </c>
      <c r="J4640" s="26" t="s">
        <v>1258</v>
      </c>
      <c r="K4640" s="34" t="s">
        <v>2487</v>
      </c>
    </row>
    <row r="4641" spans="1:11" ht="15.75" thickBot="1" x14ac:dyDescent="0.3">
      <c r="A4641" s="32" t="s">
        <v>851</v>
      </c>
      <c r="B4641" s="24" t="s">
        <v>327</v>
      </c>
      <c r="C4641" s="26" t="s">
        <v>1256</v>
      </c>
      <c r="D4641" s="26">
        <v>7</v>
      </c>
      <c r="E4641" s="17" t="s">
        <v>4969</v>
      </c>
      <c r="F4641" s="24">
        <v>5718</v>
      </c>
      <c r="G4641" s="24"/>
      <c r="H4641" s="24"/>
      <c r="I4641" s="26" t="s">
        <v>1029</v>
      </c>
      <c r="J4641" s="26" t="s">
        <v>2517</v>
      </c>
      <c r="K4641" s="34" t="s">
        <v>2580</v>
      </c>
    </row>
    <row r="4642" spans="1:11" ht="15.75" thickBot="1" x14ac:dyDescent="0.3">
      <c r="A4642" s="32" t="s">
        <v>851</v>
      </c>
      <c r="B4642" s="24" t="s">
        <v>327</v>
      </c>
      <c r="C4642" s="26" t="s">
        <v>1256</v>
      </c>
      <c r="D4642" s="26">
        <v>7</v>
      </c>
      <c r="E4642" s="17" t="s">
        <v>4970</v>
      </c>
      <c r="F4642" s="24">
        <v>4143</v>
      </c>
      <c r="G4642" s="24"/>
      <c r="H4642" s="24"/>
      <c r="I4642" s="26" t="s">
        <v>1029</v>
      </c>
      <c r="J4642" s="26" t="s">
        <v>2517</v>
      </c>
      <c r="K4642" s="34" t="s">
        <v>2543</v>
      </c>
    </row>
    <row r="4643" spans="1:11" ht="15.75" thickBot="1" x14ac:dyDescent="0.3">
      <c r="A4643" s="32" t="s">
        <v>851</v>
      </c>
      <c r="B4643" s="24" t="s">
        <v>327</v>
      </c>
      <c r="C4643" s="26" t="s">
        <v>1256</v>
      </c>
      <c r="D4643" s="26">
        <v>7</v>
      </c>
      <c r="E4643" s="17" t="s">
        <v>4971</v>
      </c>
      <c r="F4643" s="24">
        <v>5659</v>
      </c>
      <c r="G4643" s="24"/>
      <c r="H4643" s="24"/>
      <c r="I4643" s="26" t="s">
        <v>1029</v>
      </c>
      <c r="J4643" s="26" t="s">
        <v>2517</v>
      </c>
      <c r="K4643" s="34" t="s">
        <v>2580</v>
      </c>
    </row>
    <row r="4644" spans="1:11" ht="15.75" thickBot="1" x14ac:dyDescent="0.3">
      <c r="A4644" s="32" t="s">
        <v>851</v>
      </c>
      <c r="B4644" s="24" t="s">
        <v>327</v>
      </c>
      <c r="C4644" s="26" t="s">
        <v>1256</v>
      </c>
      <c r="D4644" s="26">
        <v>7</v>
      </c>
      <c r="E4644" s="17" t="s">
        <v>4972</v>
      </c>
      <c r="F4644" s="24">
        <v>5660</v>
      </c>
      <c r="G4644" s="24"/>
      <c r="H4644" s="24"/>
      <c r="I4644" s="26" t="s">
        <v>1029</v>
      </c>
      <c r="J4644" s="26" t="s">
        <v>1258</v>
      </c>
      <c r="K4644" s="34" t="s">
        <v>1752</v>
      </c>
    </row>
    <row r="4645" spans="1:11" ht="15.75" thickBot="1" x14ac:dyDescent="0.3">
      <c r="A4645" s="32" t="s">
        <v>851</v>
      </c>
      <c r="B4645" s="24" t="s">
        <v>327</v>
      </c>
      <c r="C4645" s="26" t="s">
        <v>1256</v>
      </c>
      <c r="D4645" s="26">
        <v>8</v>
      </c>
      <c r="E4645" s="17" t="s">
        <v>4973</v>
      </c>
      <c r="F4645" s="24">
        <v>4138</v>
      </c>
      <c r="G4645" s="24"/>
      <c r="H4645" s="24"/>
      <c r="I4645" s="26" t="s">
        <v>1029</v>
      </c>
      <c r="J4645" s="26" t="s">
        <v>1258</v>
      </c>
      <c r="K4645" s="34" t="s">
        <v>2478</v>
      </c>
    </row>
    <row r="4646" spans="1:11" ht="15.75" thickBot="1" x14ac:dyDescent="0.3">
      <c r="A4646" s="32" t="s">
        <v>851</v>
      </c>
      <c r="B4646" s="24" t="s">
        <v>327</v>
      </c>
      <c r="C4646" s="26" t="s">
        <v>1259</v>
      </c>
      <c r="D4646" s="26">
        <v>1</v>
      </c>
      <c r="E4646" s="17" t="s">
        <v>4974</v>
      </c>
      <c r="F4646" s="24">
        <v>4078</v>
      </c>
      <c r="G4646" s="24"/>
      <c r="H4646" s="24"/>
      <c r="I4646" s="26" t="s">
        <v>1259</v>
      </c>
      <c r="J4646" s="26" t="s">
        <v>1259</v>
      </c>
      <c r="K4646" s="34" t="s">
        <v>1259</v>
      </c>
    </row>
    <row r="4647" spans="1:11" ht="15.75" thickBot="1" x14ac:dyDescent="0.3">
      <c r="A4647" s="32" t="s">
        <v>851</v>
      </c>
      <c r="B4647" s="24" t="s">
        <v>327</v>
      </c>
      <c r="C4647" s="26" t="s">
        <v>1259</v>
      </c>
      <c r="D4647" s="26">
        <v>1</v>
      </c>
      <c r="E4647" s="17" t="s">
        <v>4975</v>
      </c>
      <c r="F4647" s="24">
        <v>5407</v>
      </c>
      <c r="G4647" s="24"/>
      <c r="H4647" s="24"/>
      <c r="I4647" s="26" t="s">
        <v>1259</v>
      </c>
      <c r="J4647" s="26" t="s">
        <v>1259</v>
      </c>
      <c r="K4647" s="34" t="s">
        <v>2637</v>
      </c>
    </row>
    <row r="4648" spans="1:11" ht="15.75" thickBot="1" x14ac:dyDescent="0.3">
      <c r="A4648" s="32" t="s">
        <v>851</v>
      </c>
      <c r="B4648" s="24" t="s">
        <v>327</v>
      </c>
      <c r="C4648" s="26" t="s">
        <v>1259</v>
      </c>
      <c r="D4648" s="26">
        <v>1</v>
      </c>
      <c r="E4648" s="17" t="s">
        <v>4976</v>
      </c>
      <c r="F4648" s="24">
        <v>4085</v>
      </c>
      <c r="G4648" s="24"/>
      <c r="H4648" s="24"/>
      <c r="I4648" s="26" t="s">
        <v>1259</v>
      </c>
      <c r="J4648" s="26" t="s">
        <v>1259</v>
      </c>
      <c r="K4648" s="34" t="s">
        <v>2637</v>
      </c>
    </row>
    <row r="4649" spans="1:11" ht="15.75" thickBot="1" x14ac:dyDescent="0.3">
      <c r="A4649" s="32" t="s">
        <v>851</v>
      </c>
      <c r="B4649" s="24" t="s">
        <v>327</v>
      </c>
      <c r="C4649" s="26" t="s">
        <v>1259</v>
      </c>
      <c r="D4649" s="26">
        <v>1</v>
      </c>
      <c r="E4649" s="17" t="s">
        <v>4977</v>
      </c>
      <c r="F4649" s="24">
        <v>6752</v>
      </c>
      <c r="G4649" s="24"/>
      <c r="H4649" s="24"/>
      <c r="I4649" s="26" t="s">
        <v>1259</v>
      </c>
      <c r="J4649" s="26" t="s">
        <v>1259</v>
      </c>
      <c r="K4649" s="34" t="s">
        <v>2627</v>
      </c>
    </row>
    <row r="4650" spans="1:11" ht="15.75" thickBot="1" x14ac:dyDescent="0.3">
      <c r="A4650" s="32" t="s">
        <v>851</v>
      </c>
      <c r="B4650" s="24" t="s">
        <v>327</v>
      </c>
      <c r="C4650" s="26" t="s">
        <v>1259</v>
      </c>
      <c r="D4650" s="26">
        <v>1</v>
      </c>
      <c r="E4650" s="17" t="s">
        <v>4978</v>
      </c>
      <c r="F4650" s="24">
        <v>4860</v>
      </c>
      <c r="G4650" s="24"/>
      <c r="H4650" s="24"/>
      <c r="I4650" s="26" t="s">
        <v>1259</v>
      </c>
      <c r="J4650" s="26" t="s">
        <v>1259</v>
      </c>
      <c r="K4650" s="34" t="s">
        <v>1259</v>
      </c>
    </row>
    <row r="4651" spans="1:11" ht="15.75" thickBot="1" x14ac:dyDescent="0.3">
      <c r="A4651" s="32" t="s">
        <v>851</v>
      </c>
      <c r="B4651" s="24" t="s">
        <v>327</v>
      </c>
      <c r="C4651" s="26" t="s">
        <v>1259</v>
      </c>
      <c r="D4651" s="26">
        <v>2</v>
      </c>
      <c r="E4651" s="17" t="s">
        <v>4979</v>
      </c>
      <c r="F4651" s="24">
        <v>6716</v>
      </c>
      <c r="G4651" s="24"/>
      <c r="H4651" s="24"/>
      <c r="I4651" s="26" t="s">
        <v>1259</v>
      </c>
      <c r="J4651" s="26" t="s">
        <v>1259</v>
      </c>
      <c r="K4651" s="34" t="s">
        <v>2637</v>
      </c>
    </row>
    <row r="4652" spans="1:11" ht="15.75" thickBot="1" x14ac:dyDescent="0.3">
      <c r="A4652" s="32" t="s">
        <v>851</v>
      </c>
      <c r="B4652" s="24" t="s">
        <v>327</v>
      </c>
      <c r="C4652" s="26" t="s">
        <v>1259</v>
      </c>
      <c r="D4652" s="26">
        <v>2</v>
      </c>
      <c r="E4652" s="17" t="s">
        <v>4980</v>
      </c>
      <c r="F4652" s="24">
        <v>4077</v>
      </c>
      <c r="G4652" s="24"/>
      <c r="H4652" s="24"/>
      <c r="I4652" s="26" t="s">
        <v>1259</v>
      </c>
      <c r="J4652" s="26" t="s">
        <v>1259</v>
      </c>
      <c r="K4652" s="34" t="s">
        <v>1611</v>
      </c>
    </row>
    <row r="4653" spans="1:11" ht="15.75" thickBot="1" x14ac:dyDescent="0.3">
      <c r="A4653" s="32" t="s">
        <v>851</v>
      </c>
      <c r="B4653" s="24" t="s">
        <v>327</v>
      </c>
      <c r="C4653" s="26" t="s">
        <v>1259</v>
      </c>
      <c r="D4653" s="26">
        <v>2</v>
      </c>
      <c r="E4653" s="17" t="s">
        <v>4981</v>
      </c>
      <c r="F4653" s="24">
        <v>4092</v>
      </c>
      <c r="G4653" s="24"/>
      <c r="H4653" s="24"/>
      <c r="I4653" s="26" t="s">
        <v>1259</v>
      </c>
      <c r="J4653" s="26" t="s">
        <v>1259</v>
      </c>
      <c r="K4653" s="34" t="s">
        <v>2637</v>
      </c>
    </row>
    <row r="4654" spans="1:11" ht="15.75" thickBot="1" x14ac:dyDescent="0.3">
      <c r="A4654" s="32" t="s">
        <v>851</v>
      </c>
      <c r="B4654" s="24" t="s">
        <v>327</v>
      </c>
      <c r="C4654" s="26" t="s">
        <v>1259</v>
      </c>
      <c r="D4654" s="26">
        <v>2</v>
      </c>
      <c r="E4654" s="17" t="s">
        <v>4982</v>
      </c>
      <c r="F4654" s="24">
        <v>4916</v>
      </c>
      <c r="G4654" s="24"/>
      <c r="H4654" s="24"/>
      <c r="I4654" s="26" t="s">
        <v>1259</v>
      </c>
      <c r="J4654" s="26" t="s">
        <v>1259</v>
      </c>
      <c r="K4654" s="34" t="s">
        <v>2637</v>
      </c>
    </row>
    <row r="4655" spans="1:11" ht="15.75" thickBot="1" x14ac:dyDescent="0.3">
      <c r="A4655" s="32" t="s">
        <v>851</v>
      </c>
      <c r="B4655" s="24" t="s">
        <v>327</v>
      </c>
      <c r="C4655" s="26" t="s">
        <v>1259</v>
      </c>
      <c r="D4655" s="26">
        <v>3</v>
      </c>
      <c r="E4655" s="17" t="s">
        <v>4983</v>
      </c>
      <c r="F4655" s="24">
        <v>4084</v>
      </c>
      <c r="G4655" s="24"/>
      <c r="H4655" s="24"/>
      <c r="I4655" s="26" t="s">
        <v>1259</v>
      </c>
      <c r="J4655" s="26" t="s">
        <v>1263</v>
      </c>
      <c r="K4655" s="34" t="s">
        <v>1263</v>
      </c>
    </row>
    <row r="4656" spans="1:11" ht="15.75" thickBot="1" x14ac:dyDescent="0.3">
      <c r="A4656" s="32" t="s">
        <v>851</v>
      </c>
      <c r="B4656" s="24" t="s">
        <v>327</v>
      </c>
      <c r="C4656" s="26" t="s">
        <v>1259</v>
      </c>
      <c r="D4656" s="26">
        <v>3</v>
      </c>
      <c r="E4656" s="17" t="s">
        <v>4984</v>
      </c>
      <c r="F4656" s="24">
        <v>4633</v>
      </c>
      <c r="G4656" s="24"/>
      <c r="H4656" s="24"/>
      <c r="I4656" s="26" t="s">
        <v>1259</v>
      </c>
      <c r="J4656" s="26" t="s">
        <v>1263</v>
      </c>
      <c r="K4656" s="34" t="s">
        <v>1268</v>
      </c>
    </row>
    <row r="4657" spans="1:11" ht="15.75" thickBot="1" x14ac:dyDescent="0.3">
      <c r="A4657" s="32" t="s">
        <v>851</v>
      </c>
      <c r="B4657" s="24" t="s">
        <v>327</v>
      </c>
      <c r="C4657" s="26" t="s">
        <v>1259</v>
      </c>
      <c r="D4657" s="26">
        <v>3</v>
      </c>
      <c r="E4657" s="17" t="s">
        <v>4985</v>
      </c>
      <c r="F4657" s="24">
        <v>4088</v>
      </c>
      <c r="G4657" s="24"/>
      <c r="H4657" s="24"/>
      <c r="I4657" s="26" t="s">
        <v>1259</v>
      </c>
      <c r="J4657" s="26" t="s">
        <v>1263</v>
      </c>
      <c r="K4657" s="34" t="s">
        <v>1268</v>
      </c>
    </row>
    <row r="4658" spans="1:11" ht="15.75" thickBot="1" x14ac:dyDescent="0.3">
      <c r="A4658" s="32" t="s">
        <v>851</v>
      </c>
      <c r="B4658" s="24" t="s">
        <v>327</v>
      </c>
      <c r="C4658" s="26" t="s">
        <v>1259</v>
      </c>
      <c r="D4658" s="26">
        <v>4</v>
      </c>
      <c r="E4658" s="17" t="s">
        <v>4986</v>
      </c>
      <c r="F4658" s="24">
        <v>5077</v>
      </c>
      <c r="G4658" s="24"/>
      <c r="H4658" s="24"/>
      <c r="I4658" s="26" t="s">
        <v>1259</v>
      </c>
      <c r="J4658" s="26" t="s">
        <v>1266</v>
      </c>
      <c r="K4658" s="34" t="s">
        <v>1266</v>
      </c>
    </row>
    <row r="4659" spans="1:11" ht="15.75" thickBot="1" x14ac:dyDescent="0.3">
      <c r="A4659" s="32" t="s">
        <v>851</v>
      </c>
      <c r="B4659" s="24" t="s">
        <v>327</v>
      </c>
      <c r="C4659" s="26" t="s">
        <v>1259</v>
      </c>
      <c r="D4659" s="26">
        <v>4</v>
      </c>
      <c r="E4659" s="17" t="s">
        <v>4986</v>
      </c>
      <c r="F4659" s="24">
        <v>6650</v>
      </c>
      <c r="G4659" s="24"/>
      <c r="H4659" s="24"/>
      <c r="I4659" s="26" t="s">
        <v>1259</v>
      </c>
      <c r="J4659" s="26" t="s">
        <v>1266</v>
      </c>
      <c r="K4659" s="34" t="s">
        <v>1266</v>
      </c>
    </row>
    <row r="4660" spans="1:11" ht="15.75" thickBot="1" x14ac:dyDescent="0.3">
      <c r="A4660" s="32" t="s">
        <v>851</v>
      </c>
      <c r="B4660" s="24" t="s">
        <v>327</v>
      </c>
      <c r="C4660" s="26" t="s">
        <v>1259</v>
      </c>
      <c r="D4660" s="26">
        <v>4</v>
      </c>
      <c r="E4660" s="17" t="s">
        <v>4987</v>
      </c>
      <c r="F4660" s="24">
        <v>4076</v>
      </c>
      <c r="G4660" s="24"/>
      <c r="H4660" s="24"/>
      <c r="I4660" s="26" t="s">
        <v>1259</v>
      </c>
      <c r="J4660" s="26" t="s">
        <v>1266</v>
      </c>
      <c r="K4660" s="34" t="s">
        <v>2657</v>
      </c>
    </row>
    <row r="4661" spans="1:11" ht="15.75" thickBot="1" x14ac:dyDescent="0.3">
      <c r="A4661" s="32" t="s">
        <v>851</v>
      </c>
      <c r="B4661" s="24" t="s">
        <v>327</v>
      </c>
      <c r="C4661" s="26" t="s">
        <v>1259</v>
      </c>
      <c r="D4661" s="26">
        <v>4</v>
      </c>
      <c r="E4661" s="17" t="s">
        <v>4988</v>
      </c>
      <c r="F4661" s="24">
        <v>4080</v>
      </c>
      <c r="G4661" s="24"/>
      <c r="H4661" s="24"/>
      <c r="I4661" s="26" t="s">
        <v>1259</v>
      </c>
      <c r="J4661" s="26" t="s">
        <v>1010</v>
      </c>
      <c r="K4661" s="34" t="s">
        <v>1010</v>
      </c>
    </row>
    <row r="4662" spans="1:11" ht="15.75" thickBot="1" x14ac:dyDescent="0.3">
      <c r="A4662" s="32" t="s">
        <v>851</v>
      </c>
      <c r="B4662" s="24" t="s">
        <v>327</v>
      </c>
      <c r="C4662" s="26" t="s">
        <v>1259</v>
      </c>
      <c r="D4662" s="26">
        <v>4</v>
      </c>
      <c r="E4662" s="17" t="s">
        <v>4989</v>
      </c>
      <c r="F4662" s="24">
        <v>4861</v>
      </c>
      <c r="G4662" s="24"/>
      <c r="H4662" s="24"/>
      <c r="I4662" s="26" t="s">
        <v>1259</v>
      </c>
      <c r="J4662" s="26" t="s">
        <v>1266</v>
      </c>
      <c r="K4662" s="34" t="s">
        <v>1266</v>
      </c>
    </row>
    <row r="4663" spans="1:11" ht="15.75" thickBot="1" x14ac:dyDescent="0.3">
      <c r="A4663" s="32" t="s">
        <v>851</v>
      </c>
      <c r="B4663" s="24" t="s">
        <v>327</v>
      </c>
      <c r="C4663" s="26" t="s">
        <v>1259</v>
      </c>
      <c r="D4663" s="26">
        <v>5</v>
      </c>
      <c r="E4663" s="17" t="s">
        <v>4990</v>
      </c>
      <c r="F4663" s="24">
        <v>4090</v>
      </c>
      <c r="G4663" s="24"/>
      <c r="H4663" s="24"/>
      <c r="I4663" s="26" t="s">
        <v>1259</v>
      </c>
      <c r="J4663" s="26" t="s">
        <v>1268</v>
      </c>
      <c r="K4663" s="34" t="s">
        <v>1356</v>
      </c>
    </row>
    <row r="4664" spans="1:11" ht="15.75" thickBot="1" x14ac:dyDescent="0.3">
      <c r="A4664" s="32" t="s">
        <v>851</v>
      </c>
      <c r="B4664" s="24" t="s">
        <v>327</v>
      </c>
      <c r="C4664" s="26" t="s">
        <v>1259</v>
      </c>
      <c r="D4664" s="26">
        <v>5</v>
      </c>
      <c r="E4664" s="17" t="s">
        <v>4990</v>
      </c>
      <c r="F4664" s="24">
        <v>5406</v>
      </c>
      <c r="G4664" s="24"/>
      <c r="H4664" s="24"/>
      <c r="I4664" s="26" t="s">
        <v>1259</v>
      </c>
      <c r="J4664" s="26" t="s">
        <v>1268</v>
      </c>
      <c r="K4664" s="34" t="s">
        <v>1356</v>
      </c>
    </row>
    <row r="4665" spans="1:11" ht="15.75" thickBot="1" x14ac:dyDescent="0.3">
      <c r="A4665" s="32" t="s">
        <v>851</v>
      </c>
      <c r="B4665" s="24" t="s">
        <v>327</v>
      </c>
      <c r="C4665" s="26" t="s">
        <v>1259</v>
      </c>
      <c r="D4665" s="26">
        <v>6</v>
      </c>
      <c r="E4665" s="17" t="s">
        <v>4991</v>
      </c>
      <c r="F4665" s="24">
        <v>4086</v>
      </c>
      <c r="G4665" s="24"/>
      <c r="H4665" s="24"/>
      <c r="I4665" s="26" t="s">
        <v>1259</v>
      </c>
      <c r="J4665" s="26" t="s">
        <v>1272</v>
      </c>
      <c r="K4665" s="34" t="s">
        <v>1272</v>
      </c>
    </row>
    <row r="4666" spans="1:11" ht="15.75" thickBot="1" x14ac:dyDescent="0.3">
      <c r="A4666" s="32" t="s">
        <v>851</v>
      </c>
      <c r="B4666" s="24" t="s">
        <v>327</v>
      </c>
      <c r="C4666" s="26" t="s">
        <v>1259</v>
      </c>
      <c r="D4666" s="26">
        <v>6</v>
      </c>
      <c r="E4666" s="17" t="s">
        <v>4992</v>
      </c>
      <c r="F4666" s="24">
        <v>4082</v>
      </c>
      <c r="G4666" s="24"/>
      <c r="H4666" s="24"/>
      <c r="I4666" s="26" t="s">
        <v>1259</v>
      </c>
      <c r="J4666" s="26" t="s">
        <v>1270</v>
      </c>
      <c r="K4666" s="34" t="s">
        <v>1270</v>
      </c>
    </row>
    <row r="4667" spans="1:11" ht="15.75" thickBot="1" x14ac:dyDescent="0.3">
      <c r="A4667" s="32" t="s">
        <v>851</v>
      </c>
      <c r="B4667" s="24" t="s">
        <v>327</v>
      </c>
      <c r="C4667" s="26" t="s">
        <v>1259</v>
      </c>
      <c r="D4667" s="26">
        <v>7</v>
      </c>
      <c r="E4667" s="17" t="s">
        <v>4993</v>
      </c>
      <c r="F4667" s="24">
        <v>4093</v>
      </c>
      <c r="G4667" s="24"/>
      <c r="H4667" s="24"/>
      <c r="I4667" s="26" t="s">
        <v>1259</v>
      </c>
      <c r="J4667" s="26" t="s">
        <v>1259</v>
      </c>
      <c r="K4667" s="34" t="s">
        <v>2633</v>
      </c>
    </row>
    <row r="4668" spans="1:11" ht="15.75" thickBot="1" x14ac:dyDescent="0.3">
      <c r="A4668" s="32" t="s">
        <v>851</v>
      </c>
      <c r="B4668" s="24" t="s">
        <v>327</v>
      </c>
      <c r="C4668" s="26" t="s">
        <v>1259</v>
      </c>
      <c r="D4668" s="26">
        <v>7</v>
      </c>
      <c r="E4668" s="17" t="s">
        <v>4994</v>
      </c>
      <c r="F4668" s="24">
        <v>4083</v>
      </c>
      <c r="G4668" s="24"/>
      <c r="H4668" s="24"/>
      <c r="I4668" s="26" t="s">
        <v>1259</v>
      </c>
      <c r="J4668" s="26" t="s">
        <v>1259</v>
      </c>
      <c r="K4668" s="34" t="s">
        <v>2633</v>
      </c>
    </row>
    <row r="4669" spans="1:11" ht="15.75" thickBot="1" x14ac:dyDescent="0.3">
      <c r="A4669" s="32" t="s">
        <v>851</v>
      </c>
      <c r="B4669" s="24" t="s">
        <v>327</v>
      </c>
      <c r="C4669" s="26" t="s">
        <v>1259</v>
      </c>
      <c r="D4669" s="26">
        <v>7</v>
      </c>
      <c r="E4669" s="17" t="s">
        <v>4995</v>
      </c>
      <c r="F4669" s="24">
        <v>4087</v>
      </c>
      <c r="G4669" s="24"/>
      <c r="H4669" s="24"/>
      <c r="I4669" s="26" t="s">
        <v>1259</v>
      </c>
      <c r="J4669" s="26" t="s">
        <v>1274</v>
      </c>
      <c r="K4669" s="34" t="s">
        <v>1218</v>
      </c>
    </row>
    <row r="4670" spans="1:11" ht="15.75" thickBot="1" x14ac:dyDescent="0.3">
      <c r="A4670" s="32" t="s">
        <v>851</v>
      </c>
      <c r="B4670" s="24" t="s">
        <v>327</v>
      </c>
      <c r="C4670" s="26" t="s">
        <v>1259</v>
      </c>
      <c r="D4670" s="26">
        <v>7</v>
      </c>
      <c r="E4670" s="17" t="s">
        <v>4996</v>
      </c>
      <c r="F4670" s="24">
        <v>6057</v>
      </c>
      <c r="G4670" s="24"/>
      <c r="H4670" s="24"/>
      <c r="I4670" s="26" t="s">
        <v>1259</v>
      </c>
      <c r="J4670" s="26" t="s">
        <v>1274</v>
      </c>
      <c r="K4670" s="34" t="s">
        <v>1218</v>
      </c>
    </row>
    <row r="4671" spans="1:11" ht="15.75" thickBot="1" x14ac:dyDescent="0.3">
      <c r="A4671" s="32" t="s">
        <v>851</v>
      </c>
      <c r="B4671" s="24" t="s">
        <v>327</v>
      </c>
      <c r="C4671" s="26" t="s">
        <v>1259</v>
      </c>
      <c r="D4671" s="26">
        <v>7</v>
      </c>
      <c r="E4671" s="17" t="s">
        <v>4997</v>
      </c>
      <c r="F4671" s="24">
        <v>4079</v>
      </c>
      <c r="G4671" s="24"/>
      <c r="H4671" s="24"/>
      <c r="I4671" s="26" t="s">
        <v>1259</v>
      </c>
      <c r="J4671" s="26" t="s">
        <v>1276</v>
      </c>
      <c r="K4671" s="34" t="s">
        <v>1277</v>
      </c>
    </row>
    <row r="4672" spans="1:11" ht="15.75" thickBot="1" x14ac:dyDescent="0.3">
      <c r="A4672" s="32" t="s">
        <v>851</v>
      </c>
      <c r="B4672" s="24" t="s">
        <v>327</v>
      </c>
      <c r="C4672" s="26" t="s">
        <v>1278</v>
      </c>
      <c r="D4672" s="26">
        <v>1</v>
      </c>
      <c r="E4672" s="17" t="s">
        <v>4998</v>
      </c>
      <c r="F4672" s="24">
        <v>6796</v>
      </c>
      <c r="G4672" s="24"/>
      <c r="H4672" s="24"/>
      <c r="I4672" s="26" t="s">
        <v>1002</v>
      </c>
      <c r="J4672" s="26" t="s">
        <v>2716</v>
      </c>
      <c r="K4672" s="34" t="s">
        <v>2716</v>
      </c>
    </row>
    <row r="4673" spans="1:11" ht="15.75" thickBot="1" x14ac:dyDescent="0.3">
      <c r="A4673" s="32" t="s">
        <v>851</v>
      </c>
      <c r="B4673" s="24" t="s">
        <v>327</v>
      </c>
      <c r="C4673" s="26" t="s">
        <v>1278</v>
      </c>
      <c r="D4673" s="26">
        <v>1</v>
      </c>
      <c r="E4673" s="17" t="s">
        <v>4999</v>
      </c>
      <c r="F4673" s="24">
        <v>4100</v>
      </c>
      <c r="G4673" s="24"/>
      <c r="H4673" s="24"/>
      <c r="I4673" s="26" t="s">
        <v>1002</v>
      </c>
      <c r="J4673" s="26" t="s">
        <v>2716</v>
      </c>
      <c r="K4673" s="34" t="s">
        <v>2716</v>
      </c>
    </row>
    <row r="4674" spans="1:11" ht="15.75" thickBot="1" x14ac:dyDescent="0.3">
      <c r="A4674" s="32" t="s">
        <v>851</v>
      </c>
      <c r="B4674" s="24" t="s">
        <v>327</v>
      </c>
      <c r="C4674" s="26" t="s">
        <v>1278</v>
      </c>
      <c r="D4674" s="26">
        <v>1</v>
      </c>
      <c r="E4674" s="17" t="s">
        <v>5000</v>
      </c>
      <c r="F4674" s="24">
        <v>5844</v>
      </c>
      <c r="G4674" s="24"/>
      <c r="H4674" s="24"/>
      <c r="I4674" s="26" t="s">
        <v>1002</v>
      </c>
      <c r="J4674" s="26" t="s">
        <v>2716</v>
      </c>
      <c r="K4674" s="34" t="s">
        <v>2717</v>
      </c>
    </row>
    <row r="4675" spans="1:11" ht="15.75" thickBot="1" x14ac:dyDescent="0.3">
      <c r="A4675" s="32" t="s">
        <v>851</v>
      </c>
      <c r="B4675" s="24" t="s">
        <v>327</v>
      </c>
      <c r="C4675" s="26" t="s">
        <v>1278</v>
      </c>
      <c r="D4675" s="26">
        <v>1</v>
      </c>
      <c r="E4675" s="17" t="s">
        <v>5001</v>
      </c>
      <c r="F4675" s="24">
        <v>5708</v>
      </c>
      <c r="G4675" s="24"/>
      <c r="H4675" s="24"/>
      <c r="I4675" s="26" t="s">
        <v>1002</v>
      </c>
      <c r="J4675" s="26" t="s">
        <v>2716</v>
      </c>
      <c r="K4675" s="34" t="s">
        <v>2719</v>
      </c>
    </row>
    <row r="4676" spans="1:11" ht="15.75" thickBot="1" x14ac:dyDescent="0.3">
      <c r="A4676" s="32" t="s">
        <v>851</v>
      </c>
      <c r="B4676" s="24" t="s">
        <v>327</v>
      </c>
      <c r="C4676" s="26" t="s">
        <v>1278</v>
      </c>
      <c r="D4676" s="26">
        <v>1</v>
      </c>
      <c r="E4676" s="17" t="s">
        <v>5002</v>
      </c>
      <c r="F4676" s="24">
        <v>4867</v>
      </c>
      <c r="G4676" s="24"/>
      <c r="H4676" s="24"/>
      <c r="I4676" s="26" t="s">
        <v>1002</v>
      </c>
      <c r="J4676" s="26" t="s">
        <v>2716</v>
      </c>
      <c r="K4676" s="34" t="s">
        <v>2716</v>
      </c>
    </row>
    <row r="4677" spans="1:11" ht="15.75" thickBot="1" x14ac:dyDescent="0.3">
      <c r="A4677" s="32" t="s">
        <v>851</v>
      </c>
      <c r="B4677" s="24" t="s">
        <v>327</v>
      </c>
      <c r="C4677" s="26" t="s">
        <v>1278</v>
      </c>
      <c r="D4677" s="26">
        <v>1</v>
      </c>
      <c r="E4677" s="17" t="s">
        <v>5003</v>
      </c>
      <c r="F4677" s="24">
        <v>5588</v>
      </c>
      <c r="G4677" s="24"/>
      <c r="H4677" s="24"/>
      <c r="I4677" s="26" t="s">
        <v>1002</v>
      </c>
      <c r="J4677" s="26" t="s">
        <v>2716</v>
      </c>
      <c r="K4677" s="34" t="s">
        <v>2716</v>
      </c>
    </row>
    <row r="4678" spans="1:11" ht="15.75" thickBot="1" x14ac:dyDescent="0.3">
      <c r="A4678" s="32" t="s">
        <v>851</v>
      </c>
      <c r="B4678" s="24" t="s">
        <v>327</v>
      </c>
      <c r="C4678" s="26" t="s">
        <v>1278</v>
      </c>
      <c r="D4678" s="26">
        <v>2</v>
      </c>
      <c r="E4678" s="17" t="s">
        <v>5004</v>
      </c>
      <c r="F4678" s="24">
        <v>4102</v>
      </c>
      <c r="G4678" s="24"/>
      <c r="H4678" s="24"/>
      <c r="I4678" s="26" t="s">
        <v>1002</v>
      </c>
      <c r="J4678" s="26" t="s">
        <v>1278</v>
      </c>
      <c r="K4678" s="34" t="s">
        <v>1278</v>
      </c>
    </row>
    <row r="4679" spans="1:11" ht="15.75" thickBot="1" x14ac:dyDescent="0.3">
      <c r="A4679" s="32" t="s">
        <v>851</v>
      </c>
      <c r="B4679" s="24" t="s">
        <v>327</v>
      </c>
      <c r="C4679" s="26" t="s">
        <v>1278</v>
      </c>
      <c r="D4679" s="26">
        <v>2</v>
      </c>
      <c r="E4679" s="17" t="s">
        <v>5005</v>
      </c>
      <c r="F4679" s="24">
        <v>4096</v>
      </c>
      <c r="G4679" s="24"/>
      <c r="H4679" s="24"/>
      <c r="I4679" s="26" t="s">
        <v>1002</v>
      </c>
      <c r="J4679" s="26" t="s">
        <v>1278</v>
      </c>
      <c r="K4679" s="34" t="s">
        <v>1278</v>
      </c>
    </row>
    <row r="4680" spans="1:11" ht="15.75" thickBot="1" x14ac:dyDescent="0.3">
      <c r="A4680" s="32" t="s">
        <v>851</v>
      </c>
      <c r="B4680" s="24" t="s">
        <v>327</v>
      </c>
      <c r="C4680" s="26" t="s">
        <v>1278</v>
      </c>
      <c r="D4680" s="26">
        <v>2</v>
      </c>
      <c r="E4680" s="17" t="s">
        <v>5006</v>
      </c>
      <c r="F4680" s="24">
        <v>5535</v>
      </c>
      <c r="G4680" s="24"/>
      <c r="H4680" s="24"/>
      <c r="I4680" s="26" t="s">
        <v>1002</v>
      </c>
      <c r="J4680" s="26" t="s">
        <v>1278</v>
      </c>
      <c r="K4680" s="34" t="s">
        <v>2737</v>
      </c>
    </row>
    <row r="4681" spans="1:11" ht="15.75" thickBot="1" x14ac:dyDescent="0.3">
      <c r="A4681" s="32" t="s">
        <v>851</v>
      </c>
      <c r="B4681" s="24" t="s">
        <v>327</v>
      </c>
      <c r="C4681" s="26" t="s">
        <v>1278</v>
      </c>
      <c r="D4681" s="26">
        <v>3</v>
      </c>
      <c r="E4681" s="17" t="s">
        <v>5007</v>
      </c>
      <c r="F4681" s="24">
        <v>4101</v>
      </c>
      <c r="G4681" s="24"/>
      <c r="H4681" s="24"/>
      <c r="I4681" s="26" t="s">
        <v>1002</v>
      </c>
      <c r="J4681" s="26" t="s">
        <v>2743</v>
      </c>
      <c r="K4681" s="34" t="s">
        <v>2743</v>
      </c>
    </row>
    <row r="4682" spans="1:11" ht="15.75" thickBot="1" x14ac:dyDescent="0.3">
      <c r="A4682" s="32" t="s">
        <v>851</v>
      </c>
      <c r="B4682" s="24" t="s">
        <v>327</v>
      </c>
      <c r="C4682" s="26" t="s">
        <v>1278</v>
      </c>
      <c r="D4682" s="26">
        <v>3</v>
      </c>
      <c r="E4682" s="17" t="s">
        <v>5007</v>
      </c>
      <c r="F4682" s="24">
        <v>5514</v>
      </c>
      <c r="G4682" s="24"/>
      <c r="H4682" s="24"/>
      <c r="I4682" s="26" t="s">
        <v>1002</v>
      </c>
      <c r="J4682" s="26" t="s">
        <v>2743</v>
      </c>
      <c r="K4682" s="34" t="s">
        <v>2743</v>
      </c>
    </row>
    <row r="4683" spans="1:11" ht="15.75" thickBot="1" x14ac:dyDescent="0.3">
      <c r="A4683" s="32" t="s">
        <v>851</v>
      </c>
      <c r="B4683" s="24" t="s">
        <v>327</v>
      </c>
      <c r="C4683" s="26" t="s">
        <v>1278</v>
      </c>
      <c r="D4683" s="26">
        <v>3</v>
      </c>
      <c r="E4683" s="17" t="s">
        <v>5008</v>
      </c>
      <c r="F4683" s="24">
        <v>4097</v>
      </c>
      <c r="G4683" s="24"/>
      <c r="H4683" s="24"/>
      <c r="I4683" s="26" t="s">
        <v>1002</v>
      </c>
      <c r="J4683" s="26" t="s">
        <v>2743</v>
      </c>
      <c r="K4683" s="34" t="s">
        <v>2744</v>
      </c>
    </row>
    <row r="4684" spans="1:11" ht="15.75" thickBot="1" x14ac:dyDescent="0.3">
      <c r="A4684" s="32" t="s">
        <v>851</v>
      </c>
      <c r="B4684" s="24" t="s">
        <v>327</v>
      </c>
      <c r="C4684" s="26" t="s">
        <v>1278</v>
      </c>
      <c r="D4684" s="26">
        <v>3</v>
      </c>
      <c r="E4684" s="17" t="s">
        <v>5008</v>
      </c>
      <c r="F4684" s="24">
        <v>5408</v>
      </c>
      <c r="G4684" s="24"/>
      <c r="H4684" s="24"/>
      <c r="I4684" s="26" t="s">
        <v>1002</v>
      </c>
      <c r="J4684" s="26" t="s">
        <v>2743</v>
      </c>
      <c r="K4684" s="34" t="s">
        <v>2744</v>
      </c>
    </row>
    <row r="4685" spans="1:11" ht="15.75" thickBot="1" x14ac:dyDescent="0.3">
      <c r="A4685" s="32" t="s">
        <v>851</v>
      </c>
      <c r="B4685" s="24" t="s">
        <v>327</v>
      </c>
      <c r="C4685" s="26" t="s">
        <v>1278</v>
      </c>
      <c r="D4685" s="26">
        <v>3</v>
      </c>
      <c r="E4685" s="17" t="s">
        <v>5009</v>
      </c>
      <c r="F4685" s="24">
        <v>6475</v>
      </c>
      <c r="G4685" s="24"/>
      <c r="H4685" s="24"/>
      <c r="I4685" s="26" t="s">
        <v>1002</v>
      </c>
      <c r="J4685" s="26" t="s">
        <v>2743</v>
      </c>
      <c r="K4685" s="34" t="s">
        <v>2743</v>
      </c>
    </row>
    <row r="4686" spans="1:11" ht="15.75" thickBot="1" x14ac:dyDescent="0.3">
      <c r="A4686" s="32" t="s">
        <v>851</v>
      </c>
      <c r="B4686" s="24" t="s">
        <v>327</v>
      </c>
      <c r="C4686" s="26" t="s">
        <v>1278</v>
      </c>
      <c r="D4686" s="26">
        <v>4</v>
      </c>
      <c r="E4686" s="17" t="s">
        <v>5010</v>
      </c>
      <c r="F4686" s="24">
        <v>4098</v>
      </c>
      <c r="G4686" s="24"/>
      <c r="H4686" s="24"/>
      <c r="I4686" s="26" t="s">
        <v>1002</v>
      </c>
      <c r="J4686" s="26" t="s">
        <v>1278</v>
      </c>
      <c r="K4686" s="34" t="s">
        <v>2770</v>
      </c>
    </row>
    <row r="4687" spans="1:11" ht="15.75" thickBot="1" x14ac:dyDescent="0.3">
      <c r="A4687" s="32" t="s">
        <v>851</v>
      </c>
      <c r="B4687" s="24" t="s">
        <v>327</v>
      </c>
      <c r="C4687" s="26" t="s">
        <v>1278</v>
      </c>
      <c r="D4687" s="26">
        <v>4</v>
      </c>
      <c r="E4687" s="17" t="s">
        <v>5011</v>
      </c>
      <c r="F4687" s="24">
        <v>6222</v>
      </c>
      <c r="G4687" s="24"/>
      <c r="H4687" s="24"/>
      <c r="I4687" s="26" t="s">
        <v>1002</v>
      </c>
      <c r="J4687" s="26" t="s">
        <v>1278</v>
      </c>
      <c r="K4687" s="34" t="s">
        <v>1278</v>
      </c>
    </row>
    <row r="4688" spans="1:11" ht="15.75" thickBot="1" x14ac:dyDescent="0.3">
      <c r="A4688" s="32" t="s">
        <v>851</v>
      </c>
      <c r="B4688" s="24" t="s">
        <v>327</v>
      </c>
      <c r="C4688" s="26" t="s">
        <v>1278</v>
      </c>
      <c r="D4688" s="26">
        <v>4</v>
      </c>
      <c r="E4688" s="17" t="s">
        <v>5012</v>
      </c>
      <c r="F4688" s="24">
        <v>5845</v>
      </c>
      <c r="G4688" s="24"/>
      <c r="H4688" s="24"/>
      <c r="I4688" s="26" t="s">
        <v>1002</v>
      </c>
      <c r="J4688" s="26" t="s">
        <v>1278</v>
      </c>
      <c r="K4688" s="34" t="s">
        <v>2775</v>
      </c>
    </row>
    <row r="4689" spans="1:11" ht="15.75" thickBot="1" x14ac:dyDescent="0.3">
      <c r="A4689" s="32" t="s">
        <v>851</v>
      </c>
      <c r="B4689" s="24" t="s">
        <v>327</v>
      </c>
      <c r="C4689" s="26" t="s">
        <v>1278</v>
      </c>
      <c r="D4689" s="26">
        <v>4</v>
      </c>
      <c r="E4689" s="17" t="s">
        <v>5013</v>
      </c>
      <c r="F4689" s="24">
        <v>4103</v>
      </c>
      <c r="G4689" s="24"/>
      <c r="H4689" s="24"/>
      <c r="I4689" s="26" t="s">
        <v>1002</v>
      </c>
      <c r="J4689" s="26" t="s">
        <v>1278</v>
      </c>
      <c r="K4689" s="34" t="s">
        <v>1278</v>
      </c>
    </row>
    <row r="4690" spans="1:11" ht="15.75" thickBot="1" x14ac:dyDescent="0.3">
      <c r="A4690" s="32" t="s">
        <v>851</v>
      </c>
      <c r="B4690" s="24" t="s">
        <v>327</v>
      </c>
      <c r="C4690" s="26" t="s">
        <v>1278</v>
      </c>
      <c r="D4690" s="26">
        <v>4</v>
      </c>
      <c r="E4690" s="17" t="s">
        <v>5014</v>
      </c>
      <c r="F4690" s="24">
        <v>4869</v>
      </c>
      <c r="G4690" s="24"/>
      <c r="H4690" s="24"/>
      <c r="I4690" s="26" t="s">
        <v>1002</v>
      </c>
      <c r="J4690" s="26" t="s">
        <v>1278</v>
      </c>
      <c r="K4690" s="34" t="s">
        <v>1278</v>
      </c>
    </row>
    <row r="4691" spans="1:11" ht="15.75" thickBot="1" x14ac:dyDescent="0.3">
      <c r="A4691" s="32" t="s">
        <v>851</v>
      </c>
      <c r="B4691" s="24" t="s">
        <v>327</v>
      </c>
      <c r="C4691" s="26" t="s">
        <v>1278</v>
      </c>
      <c r="D4691" s="26">
        <v>5</v>
      </c>
      <c r="E4691" s="17" t="s">
        <v>5015</v>
      </c>
      <c r="F4691" s="24">
        <v>4099</v>
      </c>
      <c r="G4691" s="24"/>
      <c r="H4691" s="24"/>
      <c r="I4691" s="26" t="s">
        <v>1002</v>
      </c>
      <c r="J4691" s="26" t="s">
        <v>2716</v>
      </c>
      <c r="K4691" s="34" t="s">
        <v>2787</v>
      </c>
    </row>
    <row r="4692" spans="1:11" ht="15.75" thickBot="1" x14ac:dyDescent="0.3">
      <c r="A4692" s="32" t="s">
        <v>851</v>
      </c>
      <c r="B4692" s="24" t="s">
        <v>327</v>
      </c>
      <c r="C4692" s="26" t="s">
        <v>1278</v>
      </c>
      <c r="D4692" s="26">
        <v>5</v>
      </c>
      <c r="E4692" s="17" t="s">
        <v>5016</v>
      </c>
      <c r="F4692" s="24">
        <v>5590</v>
      </c>
      <c r="G4692" s="24"/>
      <c r="H4692" s="24"/>
      <c r="I4692" s="26" t="s">
        <v>1002</v>
      </c>
      <c r="J4692" s="26" t="s">
        <v>2716</v>
      </c>
      <c r="K4692" s="34" t="s">
        <v>2787</v>
      </c>
    </row>
    <row r="4693" spans="1:11" ht="15.75" thickBot="1" x14ac:dyDescent="0.3">
      <c r="A4693" s="32" t="s">
        <v>851</v>
      </c>
      <c r="B4693" s="24" t="s">
        <v>327</v>
      </c>
      <c r="C4693" s="26" t="s">
        <v>1278</v>
      </c>
      <c r="D4693" s="26">
        <v>5</v>
      </c>
      <c r="E4693" s="17" t="s">
        <v>5017</v>
      </c>
      <c r="F4693" s="24">
        <v>5897</v>
      </c>
      <c r="G4693" s="24"/>
      <c r="H4693" s="24"/>
      <c r="I4693" s="26" t="s">
        <v>1002</v>
      </c>
      <c r="J4693" s="26" t="s">
        <v>2716</v>
      </c>
      <c r="K4693" s="34" t="s">
        <v>2787</v>
      </c>
    </row>
    <row r="4694" spans="1:11" ht="15.75" thickBot="1" x14ac:dyDescent="0.3">
      <c r="A4694" s="32" t="s">
        <v>851</v>
      </c>
      <c r="B4694" s="24" t="s">
        <v>327</v>
      </c>
      <c r="C4694" s="26" t="s">
        <v>1278</v>
      </c>
      <c r="D4694" s="26">
        <v>5</v>
      </c>
      <c r="E4694" s="17" t="s">
        <v>5018</v>
      </c>
      <c r="F4694" s="24">
        <v>5674</v>
      </c>
      <c r="G4694" s="24"/>
      <c r="H4694" s="24"/>
      <c r="I4694" s="26" t="s">
        <v>1002</v>
      </c>
      <c r="J4694" s="26" t="s">
        <v>2716</v>
      </c>
      <c r="K4694" s="34" t="s">
        <v>2787</v>
      </c>
    </row>
    <row r="4695" spans="1:11" ht="15.75" thickBot="1" x14ac:dyDescent="0.3">
      <c r="A4695" s="32" t="s">
        <v>851</v>
      </c>
      <c r="B4695" s="24" t="s">
        <v>327</v>
      </c>
      <c r="C4695" s="26" t="s">
        <v>1029</v>
      </c>
      <c r="D4695" s="26">
        <v>1</v>
      </c>
      <c r="E4695" s="17" t="s">
        <v>5019</v>
      </c>
      <c r="F4695" s="24">
        <v>4133</v>
      </c>
      <c r="G4695" s="24"/>
      <c r="H4695" s="24"/>
      <c r="I4695" s="26" t="s">
        <v>1029</v>
      </c>
      <c r="J4695" s="26" t="s">
        <v>1029</v>
      </c>
      <c r="K4695" s="34" t="s">
        <v>1029</v>
      </c>
    </row>
    <row r="4696" spans="1:11" ht="15.75" thickBot="1" x14ac:dyDescent="0.3">
      <c r="A4696" s="32" t="s">
        <v>851</v>
      </c>
      <c r="B4696" s="24" t="s">
        <v>327</v>
      </c>
      <c r="C4696" s="26" t="s">
        <v>1029</v>
      </c>
      <c r="D4696" s="26">
        <v>1</v>
      </c>
      <c r="E4696" s="17" t="s">
        <v>5020</v>
      </c>
      <c r="F4696" s="24">
        <v>6500</v>
      </c>
      <c r="G4696" s="24"/>
      <c r="H4696" s="24"/>
      <c r="I4696" s="26" t="s">
        <v>1029</v>
      </c>
      <c r="J4696" s="26" t="s">
        <v>1029</v>
      </c>
      <c r="K4696" s="34" t="s">
        <v>1029</v>
      </c>
    </row>
    <row r="4697" spans="1:11" ht="15.75" thickBot="1" x14ac:dyDescent="0.3">
      <c r="A4697" s="32" t="s">
        <v>851</v>
      </c>
      <c r="B4697" s="24" t="s">
        <v>327</v>
      </c>
      <c r="C4697" s="26" t="s">
        <v>1029</v>
      </c>
      <c r="D4697" s="26">
        <v>1</v>
      </c>
      <c r="E4697" s="17" t="s">
        <v>5021</v>
      </c>
      <c r="F4697" s="24">
        <v>4774</v>
      </c>
      <c r="G4697" s="24"/>
      <c r="H4697" s="24"/>
      <c r="I4697" s="26" t="s">
        <v>1029</v>
      </c>
      <c r="J4697" s="26" t="s">
        <v>1029</v>
      </c>
      <c r="K4697" s="34" t="s">
        <v>1029</v>
      </c>
    </row>
    <row r="4698" spans="1:11" ht="15.75" thickBot="1" x14ac:dyDescent="0.3">
      <c r="A4698" s="32" t="s">
        <v>851</v>
      </c>
      <c r="B4698" s="24" t="s">
        <v>327</v>
      </c>
      <c r="C4698" s="26" t="s">
        <v>1029</v>
      </c>
      <c r="D4698" s="26">
        <v>1</v>
      </c>
      <c r="E4698" s="17" t="s">
        <v>5022</v>
      </c>
      <c r="F4698" s="24">
        <v>4889</v>
      </c>
      <c r="G4698" s="24"/>
      <c r="H4698" s="24"/>
      <c r="I4698" s="26" t="s">
        <v>1029</v>
      </c>
      <c r="J4698" s="26" t="s">
        <v>1029</v>
      </c>
      <c r="K4698" s="34" t="s">
        <v>1029</v>
      </c>
    </row>
    <row r="4699" spans="1:11" ht="15.75" thickBot="1" x14ac:dyDescent="0.3">
      <c r="A4699" s="32" t="s">
        <v>851</v>
      </c>
      <c r="B4699" s="24" t="s">
        <v>327</v>
      </c>
      <c r="C4699" s="26" t="s">
        <v>1029</v>
      </c>
      <c r="D4699" s="26">
        <v>2</v>
      </c>
      <c r="E4699" s="17" t="s">
        <v>5023</v>
      </c>
      <c r="F4699" s="24">
        <v>4225</v>
      </c>
      <c r="G4699" s="24"/>
      <c r="H4699" s="24"/>
      <c r="I4699" s="26" t="s">
        <v>1029</v>
      </c>
      <c r="J4699" s="26" t="s">
        <v>1029</v>
      </c>
      <c r="K4699" s="34" t="s">
        <v>1029</v>
      </c>
    </row>
    <row r="4700" spans="1:11" ht="15.75" thickBot="1" x14ac:dyDescent="0.3">
      <c r="A4700" s="32" t="s">
        <v>851</v>
      </c>
      <c r="B4700" s="24" t="s">
        <v>327</v>
      </c>
      <c r="C4700" s="26" t="s">
        <v>1029</v>
      </c>
      <c r="D4700" s="26">
        <v>2</v>
      </c>
      <c r="E4700" s="17" t="s">
        <v>5024</v>
      </c>
      <c r="F4700" s="24">
        <v>5316</v>
      </c>
      <c r="G4700" s="24"/>
      <c r="H4700" s="24"/>
      <c r="I4700" s="26" t="s">
        <v>1029</v>
      </c>
      <c r="J4700" s="26" t="s">
        <v>1029</v>
      </c>
      <c r="K4700" s="34" t="s">
        <v>1099</v>
      </c>
    </row>
    <row r="4701" spans="1:11" ht="15.75" thickBot="1" x14ac:dyDescent="0.3">
      <c r="A4701" s="32" t="s">
        <v>851</v>
      </c>
      <c r="B4701" s="24" t="s">
        <v>327</v>
      </c>
      <c r="C4701" s="26" t="s">
        <v>1029</v>
      </c>
      <c r="D4701" s="26">
        <v>2</v>
      </c>
      <c r="E4701" s="17" t="s">
        <v>5025</v>
      </c>
      <c r="F4701" s="24">
        <v>4134</v>
      </c>
      <c r="G4701" s="24"/>
      <c r="H4701" s="24"/>
      <c r="I4701" s="26" t="s">
        <v>1029</v>
      </c>
      <c r="J4701" s="26" t="s">
        <v>1029</v>
      </c>
      <c r="K4701" s="34" t="s">
        <v>1029</v>
      </c>
    </row>
    <row r="4702" spans="1:11" ht="15.75" thickBot="1" x14ac:dyDescent="0.3">
      <c r="A4702" s="32" t="s">
        <v>851</v>
      </c>
      <c r="B4702" s="24" t="s">
        <v>327</v>
      </c>
      <c r="C4702" s="26" t="s">
        <v>1029</v>
      </c>
      <c r="D4702" s="26">
        <v>2</v>
      </c>
      <c r="E4702" s="17" t="s">
        <v>5026</v>
      </c>
      <c r="F4702" s="24">
        <v>4128</v>
      </c>
      <c r="G4702" s="24"/>
      <c r="H4702" s="24"/>
      <c r="I4702" s="26" t="s">
        <v>1029</v>
      </c>
      <c r="J4702" s="26" t="s">
        <v>1029</v>
      </c>
      <c r="K4702" s="34" t="s">
        <v>2808</v>
      </c>
    </row>
    <row r="4703" spans="1:11" ht="15.75" thickBot="1" x14ac:dyDescent="0.3">
      <c r="A4703" s="32" t="s">
        <v>851</v>
      </c>
      <c r="B4703" s="24" t="s">
        <v>327</v>
      </c>
      <c r="C4703" s="26" t="s">
        <v>1029</v>
      </c>
      <c r="D4703" s="26">
        <v>2</v>
      </c>
      <c r="E4703" s="17" t="s">
        <v>5027</v>
      </c>
      <c r="F4703" s="24">
        <v>5895</v>
      </c>
      <c r="G4703" s="24"/>
      <c r="H4703" s="24"/>
      <c r="I4703" s="26" t="s">
        <v>1029</v>
      </c>
      <c r="J4703" s="26" t="s">
        <v>1029</v>
      </c>
      <c r="K4703" s="34" t="s">
        <v>2808</v>
      </c>
    </row>
    <row r="4704" spans="1:11" ht="15.75" thickBot="1" x14ac:dyDescent="0.3">
      <c r="A4704" s="32" t="s">
        <v>851</v>
      </c>
      <c r="B4704" s="24" t="s">
        <v>327</v>
      </c>
      <c r="C4704" s="26" t="s">
        <v>1029</v>
      </c>
      <c r="D4704" s="26">
        <v>4</v>
      </c>
      <c r="E4704" s="17" t="s">
        <v>5028</v>
      </c>
      <c r="F4704" s="24">
        <v>5882</v>
      </c>
      <c r="G4704" s="24"/>
      <c r="H4704" s="24"/>
      <c r="I4704" s="26" t="s">
        <v>1029</v>
      </c>
      <c r="J4704" s="26" t="s">
        <v>1123</v>
      </c>
      <c r="K4704" s="34" t="s">
        <v>1123</v>
      </c>
    </row>
    <row r="4705" spans="1:11" ht="15.75" thickBot="1" x14ac:dyDescent="0.3">
      <c r="A4705" s="32" t="s">
        <v>851</v>
      </c>
      <c r="B4705" s="24" t="s">
        <v>327</v>
      </c>
      <c r="C4705" s="26" t="s">
        <v>1029</v>
      </c>
      <c r="D4705" s="26">
        <v>4</v>
      </c>
      <c r="E4705" s="17" t="s">
        <v>5029</v>
      </c>
      <c r="F4705" s="24">
        <v>5295</v>
      </c>
      <c r="G4705" s="24"/>
      <c r="H4705" s="24"/>
      <c r="I4705" s="26" t="s">
        <v>1029</v>
      </c>
      <c r="J4705" s="26" t="s">
        <v>1123</v>
      </c>
      <c r="K4705" s="34" t="s">
        <v>1124</v>
      </c>
    </row>
    <row r="4706" spans="1:11" ht="15.75" thickBot="1" x14ac:dyDescent="0.3">
      <c r="A4706" s="32" t="s">
        <v>851</v>
      </c>
      <c r="B4706" s="24" t="s">
        <v>327</v>
      </c>
      <c r="C4706" s="26" t="s">
        <v>1029</v>
      </c>
      <c r="D4706" s="26">
        <v>4</v>
      </c>
      <c r="E4706" s="17" t="s">
        <v>5030</v>
      </c>
      <c r="F4706" s="24">
        <v>5972</v>
      </c>
      <c r="G4706" s="24"/>
      <c r="H4706" s="24"/>
      <c r="I4706" s="26" t="s">
        <v>1029</v>
      </c>
      <c r="J4706" s="26" t="s">
        <v>1123</v>
      </c>
      <c r="K4706" s="34" t="s">
        <v>1124</v>
      </c>
    </row>
    <row r="4707" spans="1:11" ht="15.75" thickBot="1" x14ac:dyDescent="0.3">
      <c r="A4707" s="32" t="s">
        <v>851</v>
      </c>
      <c r="B4707" s="24" t="s">
        <v>327</v>
      </c>
      <c r="C4707" s="26" t="s">
        <v>1029</v>
      </c>
      <c r="D4707" s="26">
        <v>4</v>
      </c>
      <c r="E4707" s="17" t="s">
        <v>5031</v>
      </c>
      <c r="F4707" s="24">
        <v>5706</v>
      </c>
      <c r="G4707" s="24"/>
      <c r="H4707" s="24"/>
      <c r="I4707" s="26" t="s">
        <v>1029</v>
      </c>
      <c r="J4707" s="26" t="s">
        <v>1123</v>
      </c>
      <c r="K4707" s="34" t="s">
        <v>1123</v>
      </c>
    </row>
    <row r="4708" spans="1:11" ht="15.75" thickBot="1" x14ac:dyDescent="0.3">
      <c r="A4708" s="32" t="s">
        <v>851</v>
      </c>
      <c r="B4708" s="24" t="s">
        <v>327</v>
      </c>
      <c r="C4708" s="26" t="s">
        <v>1029</v>
      </c>
      <c r="D4708" s="26">
        <v>5</v>
      </c>
      <c r="E4708" s="17" t="s">
        <v>5032</v>
      </c>
      <c r="F4708" s="24">
        <v>6717</v>
      </c>
      <c r="G4708" s="24"/>
      <c r="H4708" s="24"/>
      <c r="I4708" s="26" t="s">
        <v>1029</v>
      </c>
      <c r="J4708" s="26" t="s">
        <v>1123</v>
      </c>
      <c r="K4708" s="34" t="s">
        <v>1123</v>
      </c>
    </row>
    <row r="4709" spans="1:11" ht="15.75" thickBot="1" x14ac:dyDescent="0.3">
      <c r="A4709" s="32" t="s">
        <v>851</v>
      </c>
      <c r="B4709" s="24" t="s">
        <v>327</v>
      </c>
      <c r="C4709" s="26" t="s">
        <v>1029</v>
      </c>
      <c r="D4709" s="26">
        <v>5</v>
      </c>
      <c r="E4709" s="17" t="s">
        <v>5033</v>
      </c>
      <c r="F4709" s="24">
        <v>4132</v>
      </c>
      <c r="G4709" s="24"/>
      <c r="H4709" s="24"/>
      <c r="I4709" s="26" t="s">
        <v>1029</v>
      </c>
      <c r="J4709" s="26" t="s">
        <v>1123</v>
      </c>
      <c r="K4709" s="34" t="s">
        <v>2864</v>
      </c>
    </row>
    <row r="4710" spans="1:11" ht="15.75" thickBot="1" x14ac:dyDescent="0.3">
      <c r="A4710" s="32" t="s">
        <v>851</v>
      </c>
      <c r="B4710" s="24" t="s">
        <v>327</v>
      </c>
      <c r="C4710" s="26" t="s">
        <v>1029</v>
      </c>
      <c r="D4710" s="26">
        <v>5</v>
      </c>
      <c r="E4710" s="17" t="s">
        <v>5034</v>
      </c>
      <c r="F4710" s="24">
        <v>5170</v>
      </c>
      <c r="G4710" s="24"/>
      <c r="H4710" s="24"/>
      <c r="I4710" s="26" t="s">
        <v>1029</v>
      </c>
      <c r="J4710" s="26" t="s">
        <v>1123</v>
      </c>
      <c r="K4710" s="34" t="s">
        <v>2864</v>
      </c>
    </row>
    <row r="4711" spans="1:11" ht="15.75" thickBot="1" x14ac:dyDescent="0.3">
      <c r="A4711" s="32" t="s">
        <v>851</v>
      </c>
      <c r="B4711" s="24" t="s">
        <v>327</v>
      </c>
      <c r="C4711" s="26" t="s">
        <v>1029</v>
      </c>
      <c r="D4711" s="26">
        <v>5</v>
      </c>
      <c r="E4711" s="17" t="s">
        <v>5035</v>
      </c>
      <c r="F4711" s="24">
        <v>5847</v>
      </c>
      <c r="G4711" s="24"/>
      <c r="H4711" s="24"/>
      <c r="I4711" s="26" t="s">
        <v>1029</v>
      </c>
      <c r="J4711" s="26" t="s">
        <v>1123</v>
      </c>
      <c r="K4711" s="34" t="s">
        <v>2864</v>
      </c>
    </row>
    <row r="4712" spans="1:11" ht="15.75" thickBot="1" x14ac:dyDescent="0.3">
      <c r="A4712" s="32" t="s">
        <v>851</v>
      </c>
      <c r="B4712" s="24" t="s">
        <v>327</v>
      </c>
      <c r="C4712" s="26" t="s">
        <v>1029</v>
      </c>
      <c r="D4712" s="26">
        <v>6</v>
      </c>
      <c r="E4712" s="17" t="s">
        <v>5036</v>
      </c>
      <c r="F4712" s="24">
        <v>6501</v>
      </c>
      <c r="G4712" s="24"/>
      <c r="H4712" s="24"/>
      <c r="I4712" s="26" t="s">
        <v>1029</v>
      </c>
      <c r="J4712" s="26" t="s">
        <v>1123</v>
      </c>
      <c r="K4712" s="34" t="s">
        <v>2889</v>
      </c>
    </row>
    <row r="4713" spans="1:11" ht="15.75" thickBot="1" x14ac:dyDescent="0.3">
      <c r="A4713" s="32" t="s">
        <v>851</v>
      </c>
      <c r="B4713" s="24" t="s">
        <v>327</v>
      </c>
      <c r="C4713" s="26" t="s">
        <v>1029</v>
      </c>
      <c r="D4713" s="26">
        <v>6</v>
      </c>
      <c r="E4713" s="17" t="s">
        <v>5037</v>
      </c>
      <c r="F4713" s="24">
        <v>4137</v>
      </c>
      <c r="G4713" s="24"/>
      <c r="H4713" s="24"/>
      <c r="I4713" s="26" t="s">
        <v>1029</v>
      </c>
      <c r="J4713" s="26" t="s">
        <v>1123</v>
      </c>
      <c r="K4713" s="34" t="s">
        <v>2893</v>
      </c>
    </row>
    <row r="4714" spans="1:11" ht="15.75" thickBot="1" x14ac:dyDescent="0.3">
      <c r="A4714" s="32" t="s">
        <v>851</v>
      </c>
      <c r="B4714" s="24" t="s">
        <v>327</v>
      </c>
      <c r="C4714" s="26" t="s">
        <v>1029</v>
      </c>
      <c r="D4714" s="26">
        <v>6</v>
      </c>
      <c r="E4714" s="17" t="s">
        <v>5038</v>
      </c>
      <c r="F4714" s="24">
        <v>4130</v>
      </c>
      <c r="G4714" s="24"/>
      <c r="H4714" s="24"/>
      <c r="I4714" s="26" t="s">
        <v>1029</v>
      </c>
      <c r="J4714" s="26" t="s">
        <v>1123</v>
      </c>
      <c r="K4714" s="34" t="s">
        <v>2895</v>
      </c>
    </row>
    <row r="4715" spans="1:11" ht="15.75" thickBot="1" x14ac:dyDescent="0.3">
      <c r="A4715" s="32" t="s">
        <v>851</v>
      </c>
      <c r="B4715" s="24" t="s">
        <v>327</v>
      </c>
      <c r="C4715" s="26" t="s">
        <v>1029</v>
      </c>
      <c r="D4715" s="26">
        <v>7</v>
      </c>
      <c r="E4715" s="17" t="s">
        <v>5039</v>
      </c>
      <c r="F4715" s="24">
        <v>6350</v>
      </c>
      <c r="G4715" s="24"/>
      <c r="H4715" s="24"/>
      <c r="I4715" s="26" t="s">
        <v>1029</v>
      </c>
      <c r="J4715" s="26" t="s">
        <v>1029</v>
      </c>
      <c r="K4715" s="34" t="s">
        <v>2915</v>
      </c>
    </row>
    <row r="4716" spans="1:11" ht="15.75" thickBot="1" x14ac:dyDescent="0.3">
      <c r="A4716" s="32" t="s">
        <v>851</v>
      </c>
      <c r="B4716" s="24" t="s">
        <v>327</v>
      </c>
      <c r="C4716" s="26" t="s">
        <v>1029</v>
      </c>
      <c r="D4716" s="26">
        <v>7</v>
      </c>
      <c r="E4716" s="17" t="s">
        <v>5040</v>
      </c>
      <c r="F4716" s="24">
        <v>5683</v>
      </c>
      <c r="G4716" s="24"/>
      <c r="H4716" s="24"/>
      <c r="I4716" s="26" t="s">
        <v>1029</v>
      </c>
      <c r="J4716" s="26" t="s">
        <v>1118</v>
      </c>
      <c r="K4716" s="34" t="s">
        <v>1119</v>
      </c>
    </row>
    <row r="4717" spans="1:11" ht="15.75" thickBot="1" x14ac:dyDescent="0.3">
      <c r="A4717" s="32" t="s">
        <v>851</v>
      </c>
      <c r="B4717" s="24" t="s">
        <v>327</v>
      </c>
      <c r="C4717" s="26" t="s">
        <v>1029</v>
      </c>
      <c r="D4717" s="26">
        <v>8</v>
      </c>
      <c r="E4717" s="17" t="s">
        <v>4889</v>
      </c>
      <c r="F4717" s="24">
        <v>6103</v>
      </c>
      <c r="G4717" s="24"/>
      <c r="H4717" s="24"/>
      <c r="I4717" s="26" t="s">
        <v>1029</v>
      </c>
      <c r="J4717" s="26" t="s">
        <v>1030</v>
      </c>
      <c r="K4717" s="34" t="s">
        <v>1041</v>
      </c>
    </row>
    <row r="4718" spans="1:11" ht="15.75" thickBot="1" x14ac:dyDescent="0.3">
      <c r="A4718" s="32" t="s">
        <v>851</v>
      </c>
      <c r="B4718" s="24" t="s">
        <v>327</v>
      </c>
      <c r="C4718" s="26" t="s">
        <v>1029</v>
      </c>
      <c r="D4718" s="26">
        <v>8</v>
      </c>
      <c r="E4718" s="17" t="s">
        <v>5041</v>
      </c>
      <c r="F4718" s="24">
        <v>5173</v>
      </c>
      <c r="G4718" s="24"/>
      <c r="H4718" s="24"/>
      <c r="I4718" s="26" t="s">
        <v>1029</v>
      </c>
      <c r="J4718" s="26" t="s">
        <v>1030</v>
      </c>
      <c r="K4718" s="34" t="s">
        <v>1031</v>
      </c>
    </row>
    <row r="4719" spans="1:11" ht="15.75" thickBot="1" x14ac:dyDescent="0.3">
      <c r="A4719" s="32" t="s">
        <v>851</v>
      </c>
      <c r="B4719" s="24" t="s">
        <v>327</v>
      </c>
      <c r="C4719" s="26" t="s">
        <v>1029</v>
      </c>
      <c r="D4719" s="26">
        <v>8</v>
      </c>
      <c r="E4719" s="17" t="s">
        <v>5042</v>
      </c>
      <c r="F4719" s="24">
        <v>5662</v>
      </c>
      <c r="G4719" s="24"/>
      <c r="H4719" s="24"/>
      <c r="I4719" s="26" t="s">
        <v>1029</v>
      </c>
      <c r="J4719" s="26" t="s">
        <v>1030</v>
      </c>
      <c r="K4719" s="34" t="s">
        <v>1035</v>
      </c>
    </row>
    <row r="4720" spans="1:11" ht="15.75" thickBot="1" x14ac:dyDescent="0.3">
      <c r="A4720" s="32" t="s">
        <v>851</v>
      </c>
      <c r="B4720" s="24" t="s">
        <v>327</v>
      </c>
      <c r="C4720" s="26" t="s">
        <v>1029</v>
      </c>
      <c r="D4720" s="26">
        <v>8</v>
      </c>
      <c r="E4720" s="17" t="s">
        <v>5043</v>
      </c>
      <c r="F4720" s="24">
        <v>5846</v>
      </c>
      <c r="G4720" s="24"/>
      <c r="H4720" s="24"/>
      <c r="I4720" s="26" t="s">
        <v>1029</v>
      </c>
      <c r="J4720" s="26" t="s">
        <v>1030</v>
      </c>
      <c r="K4720" s="34" t="s">
        <v>1041</v>
      </c>
    </row>
    <row r="4721" spans="1:11" ht="15.75" thickBot="1" x14ac:dyDescent="0.3">
      <c r="A4721" s="32" t="s">
        <v>851</v>
      </c>
      <c r="B4721" s="24" t="s">
        <v>327</v>
      </c>
      <c r="C4721" s="26" t="s">
        <v>1029</v>
      </c>
      <c r="D4721" s="26">
        <v>8</v>
      </c>
      <c r="E4721" s="17" t="s">
        <v>5044</v>
      </c>
      <c r="F4721" s="24">
        <v>4129</v>
      </c>
      <c r="G4721" s="24"/>
      <c r="H4721" s="24"/>
      <c r="I4721" s="26" t="s">
        <v>1029</v>
      </c>
      <c r="J4721" s="26" t="s">
        <v>1030</v>
      </c>
      <c r="K4721" s="34" t="s">
        <v>1041</v>
      </c>
    </row>
    <row r="4722" spans="1:11" ht="15.75" thickBot="1" x14ac:dyDescent="0.3">
      <c r="A4722" s="32" t="s">
        <v>851</v>
      </c>
      <c r="B4722" s="24" t="s">
        <v>327</v>
      </c>
      <c r="C4722" s="26" t="s">
        <v>1029</v>
      </c>
      <c r="D4722" s="26">
        <v>9</v>
      </c>
      <c r="E4722" s="17" t="s">
        <v>5045</v>
      </c>
      <c r="F4722" s="24">
        <v>4131</v>
      </c>
      <c r="G4722" s="24"/>
      <c r="H4722" s="24"/>
      <c r="I4722" s="26" t="s">
        <v>1029</v>
      </c>
      <c r="J4722" s="26" t="s">
        <v>1118</v>
      </c>
      <c r="K4722" s="34" t="s">
        <v>1118</v>
      </c>
    </row>
    <row r="4723" spans="1:11" ht="15.75" thickBot="1" x14ac:dyDescent="0.3">
      <c r="A4723" s="32" t="s">
        <v>851</v>
      </c>
      <c r="B4723" s="24" t="s">
        <v>327</v>
      </c>
      <c r="C4723" s="26" t="s">
        <v>1029</v>
      </c>
      <c r="D4723" s="26">
        <v>9</v>
      </c>
      <c r="E4723" s="17" t="s">
        <v>5046</v>
      </c>
      <c r="F4723" s="24">
        <v>5567</v>
      </c>
      <c r="G4723" s="24"/>
      <c r="H4723" s="24"/>
      <c r="I4723" s="26" t="s">
        <v>1029</v>
      </c>
      <c r="J4723" s="26" t="s">
        <v>1118</v>
      </c>
      <c r="K4723" s="34" t="s">
        <v>1119</v>
      </c>
    </row>
    <row r="4724" spans="1:11" ht="15.75" thickBot="1" x14ac:dyDescent="0.3">
      <c r="A4724" s="32" t="s">
        <v>851</v>
      </c>
      <c r="B4724" s="24" t="s">
        <v>327</v>
      </c>
      <c r="C4724" s="26" t="s">
        <v>1029</v>
      </c>
      <c r="D4724" s="26">
        <v>9</v>
      </c>
      <c r="E4724" s="17" t="s">
        <v>5047</v>
      </c>
      <c r="F4724" s="24">
        <v>4890</v>
      </c>
      <c r="G4724" s="24"/>
      <c r="H4724" s="24"/>
      <c r="I4724" s="26" t="s">
        <v>1029</v>
      </c>
      <c r="J4724" s="26" t="s">
        <v>1118</v>
      </c>
      <c r="K4724" s="34" t="s">
        <v>1132</v>
      </c>
    </row>
    <row r="4725" spans="1:11" ht="15.75" thickBot="1" x14ac:dyDescent="0.3">
      <c r="A4725" s="32" t="s">
        <v>851</v>
      </c>
      <c r="B4725" s="24" t="s">
        <v>327</v>
      </c>
      <c r="C4725" s="26" t="s">
        <v>2977</v>
      </c>
      <c r="D4725" s="26">
        <v>1</v>
      </c>
      <c r="E4725" s="17" t="s">
        <v>5048</v>
      </c>
      <c r="F4725" s="24">
        <v>4057</v>
      </c>
      <c r="G4725" s="24"/>
      <c r="H4725" s="24"/>
      <c r="I4725" s="26" t="s">
        <v>854</v>
      </c>
      <c r="J4725" s="26" t="s">
        <v>1394</v>
      </c>
      <c r="K4725" s="34" t="s">
        <v>2981</v>
      </c>
    </row>
    <row r="4726" spans="1:11" ht="15.75" thickBot="1" x14ac:dyDescent="0.3">
      <c r="A4726" s="32" t="s">
        <v>851</v>
      </c>
      <c r="B4726" s="24" t="s">
        <v>327</v>
      </c>
      <c r="C4726" s="26" t="s">
        <v>2977</v>
      </c>
      <c r="D4726" s="26">
        <v>1</v>
      </c>
      <c r="E4726" s="17" t="s">
        <v>5048</v>
      </c>
      <c r="F4726" s="24">
        <v>4581</v>
      </c>
      <c r="G4726" s="24"/>
      <c r="H4726" s="24"/>
      <c r="I4726" s="26" t="s">
        <v>854</v>
      </c>
      <c r="J4726" s="26" t="s">
        <v>1394</v>
      </c>
      <c r="K4726" s="34" t="s">
        <v>2981</v>
      </c>
    </row>
    <row r="4727" spans="1:11" ht="15.75" thickBot="1" x14ac:dyDescent="0.3">
      <c r="A4727" s="32" t="s">
        <v>851</v>
      </c>
      <c r="B4727" s="24" t="s">
        <v>327</v>
      </c>
      <c r="C4727" s="26" t="s">
        <v>2977</v>
      </c>
      <c r="D4727" s="26">
        <v>1</v>
      </c>
      <c r="E4727" s="17" t="s">
        <v>5049</v>
      </c>
      <c r="F4727" s="24">
        <v>5841</v>
      </c>
      <c r="G4727" s="24"/>
      <c r="H4727" s="24"/>
      <c r="I4727" s="26" t="s">
        <v>854</v>
      </c>
      <c r="J4727" s="26" t="s">
        <v>1394</v>
      </c>
      <c r="K4727" s="34" t="s">
        <v>2979</v>
      </c>
    </row>
    <row r="4728" spans="1:11" ht="15.75" thickBot="1" x14ac:dyDescent="0.3">
      <c r="A4728" s="32" t="s">
        <v>851</v>
      </c>
      <c r="B4728" s="24" t="s">
        <v>327</v>
      </c>
      <c r="C4728" s="26" t="s">
        <v>2977</v>
      </c>
      <c r="D4728" s="26">
        <v>2</v>
      </c>
      <c r="E4728" s="17" t="s">
        <v>5050</v>
      </c>
      <c r="F4728" s="24">
        <v>6564</v>
      </c>
      <c r="G4728" s="24"/>
      <c r="H4728" s="24"/>
      <c r="I4728" s="26" t="s">
        <v>854</v>
      </c>
      <c r="J4728" s="26" t="s">
        <v>1385</v>
      </c>
      <c r="K4728" s="34" t="s">
        <v>2997</v>
      </c>
    </row>
    <row r="4729" spans="1:11" ht="15.75" thickBot="1" x14ac:dyDescent="0.3">
      <c r="A4729" s="32" t="s">
        <v>851</v>
      </c>
      <c r="B4729" s="24" t="s">
        <v>327</v>
      </c>
      <c r="C4729" s="26" t="s">
        <v>2977</v>
      </c>
      <c r="D4729" s="26">
        <v>2</v>
      </c>
      <c r="E4729" s="17" t="s">
        <v>5051</v>
      </c>
      <c r="F4729" s="24">
        <v>5968</v>
      </c>
      <c r="G4729" s="24"/>
      <c r="H4729" s="24"/>
      <c r="I4729" s="26" t="s">
        <v>1142</v>
      </c>
      <c r="J4729" s="26" t="s">
        <v>1237</v>
      </c>
      <c r="K4729" s="34" t="s">
        <v>1272</v>
      </c>
    </row>
    <row r="4730" spans="1:11" ht="15.75" thickBot="1" x14ac:dyDescent="0.3">
      <c r="A4730" s="32" t="s">
        <v>851</v>
      </c>
      <c r="B4730" s="24" t="s">
        <v>327</v>
      </c>
      <c r="C4730" s="26" t="s">
        <v>2977</v>
      </c>
      <c r="D4730" s="26">
        <v>3</v>
      </c>
      <c r="E4730" s="17" t="s">
        <v>5052</v>
      </c>
      <c r="F4730" s="24">
        <v>5655</v>
      </c>
      <c r="G4730" s="24"/>
      <c r="H4730" s="24"/>
      <c r="I4730" s="26" t="s">
        <v>854</v>
      </c>
      <c r="J4730" s="26" t="s">
        <v>2250</v>
      </c>
      <c r="K4730" s="34" t="s">
        <v>3010</v>
      </c>
    </row>
    <row r="4731" spans="1:11" ht="15.75" thickBot="1" x14ac:dyDescent="0.3">
      <c r="A4731" s="32" t="s">
        <v>851</v>
      </c>
      <c r="B4731" s="24" t="s">
        <v>327</v>
      </c>
      <c r="C4731" s="26" t="s">
        <v>2977</v>
      </c>
      <c r="D4731" s="26">
        <v>3</v>
      </c>
      <c r="E4731" s="17" t="s">
        <v>5053</v>
      </c>
      <c r="F4731" s="24">
        <v>4068</v>
      </c>
      <c r="G4731" s="24"/>
      <c r="H4731" s="24"/>
      <c r="I4731" s="26" t="s">
        <v>854</v>
      </c>
      <c r="J4731" s="26" t="s">
        <v>2250</v>
      </c>
      <c r="K4731" s="34" t="s">
        <v>3017</v>
      </c>
    </row>
    <row r="4732" spans="1:11" ht="15.75" thickBot="1" x14ac:dyDescent="0.3">
      <c r="A4732" s="32" t="s">
        <v>851</v>
      </c>
      <c r="B4732" s="24" t="s">
        <v>327</v>
      </c>
      <c r="C4732" s="26" t="s">
        <v>2977</v>
      </c>
      <c r="D4732" s="26">
        <v>3</v>
      </c>
      <c r="E4732" s="17" t="s">
        <v>5054</v>
      </c>
      <c r="F4732" s="24">
        <v>5291</v>
      </c>
      <c r="G4732" s="24"/>
      <c r="H4732" s="24"/>
      <c r="I4732" s="26" t="s">
        <v>854</v>
      </c>
      <c r="J4732" s="26" t="s">
        <v>2204</v>
      </c>
      <c r="K4732" s="34" t="s">
        <v>2235</v>
      </c>
    </row>
    <row r="4733" spans="1:11" ht="15.75" thickBot="1" x14ac:dyDescent="0.3">
      <c r="A4733" s="32" t="s">
        <v>851</v>
      </c>
      <c r="B4733" s="24" t="s">
        <v>327</v>
      </c>
      <c r="C4733" s="26" t="s">
        <v>2977</v>
      </c>
      <c r="D4733" s="26">
        <v>3</v>
      </c>
      <c r="E4733" s="17" t="s">
        <v>5055</v>
      </c>
      <c r="F4733" s="24">
        <v>5999</v>
      </c>
      <c r="G4733" s="24"/>
      <c r="H4733" s="24"/>
      <c r="I4733" s="26" t="s">
        <v>854</v>
      </c>
      <c r="J4733" s="26" t="s">
        <v>2250</v>
      </c>
      <c r="K4733" s="34" t="s">
        <v>1272</v>
      </c>
    </row>
    <row r="4734" spans="1:11" ht="15.75" thickBot="1" x14ac:dyDescent="0.3">
      <c r="A4734" s="32" t="s">
        <v>851</v>
      </c>
      <c r="B4734" s="24" t="s">
        <v>327</v>
      </c>
      <c r="C4734" s="26" t="s">
        <v>2977</v>
      </c>
      <c r="D4734" s="26">
        <v>3</v>
      </c>
      <c r="E4734" s="17" t="s">
        <v>5056</v>
      </c>
      <c r="F4734" s="24">
        <v>5656</v>
      </c>
      <c r="G4734" s="24"/>
      <c r="H4734" s="24"/>
      <c r="I4734" s="26" t="s">
        <v>854</v>
      </c>
      <c r="J4734" s="26" t="s">
        <v>2250</v>
      </c>
      <c r="K4734" s="34" t="s">
        <v>1375</v>
      </c>
    </row>
    <row r="4735" spans="1:11" ht="15.75" thickBot="1" x14ac:dyDescent="0.3">
      <c r="A4735" s="32" t="s">
        <v>851</v>
      </c>
      <c r="B4735" s="24" t="s">
        <v>327</v>
      </c>
      <c r="C4735" s="26" t="s">
        <v>1000</v>
      </c>
      <c r="D4735" s="26">
        <v>1</v>
      </c>
      <c r="E4735" s="17" t="s">
        <v>5057</v>
      </c>
      <c r="F4735" s="24">
        <v>4105</v>
      </c>
      <c r="G4735" s="24"/>
      <c r="H4735" s="24"/>
      <c r="I4735" s="26" t="s">
        <v>1002</v>
      </c>
      <c r="J4735" s="26" t="s">
        <v>1000</v>
      </c>
      <c r="K4735" s="34" t="s">
        <v>1000</v>
      </c>
    </row>
    <row r="4736" spans="1:11" ht="15.75" thickBot="1" x14ac:dyDescent="0.3">
      <c r="A4736" s="32" t="s">
        <v>851</v>
      </c>
      <c r="B4736" s="24" t="s">
        <v>327</v>
      </c>
      <c r="C4736" s="26" t="s">
        <v>1000</v>
      </c>
      <c r="D4736" s="26">
        <v>1</v>
      </c>
      <c r="E4736" s="17" t="s">
        <v>5058</v>
      </c>
      <c r="F4736" s="24">
        <v>6429</v>
      </c>
      <c r="G4736" s="24"/>
      <c r="H4736" s="24"/>
      <c r="I4736" s="26" t="s">
        <v>1002</v>
      </c>
      <c r="J4736" s="26" t="s">
        <v>1000</v>
      </c>
      <c r="K4736" s="34" t="s">
        <v>1000</v>
      </c>
    </row>
    <row r="4737" spans="1:11" ht="15.75" thickBot="1" x14ac:dyDescent="0.3">
      <c r="A4737" s="32" t="s">
        <v>851</v>
      </c>
      <c r="B4737" s="24" t="s">
        <v>327</v>
      </c>
      <c r="C4737" s="26" t="s">
        <v>1000</v>
      </c>
      <c r="D4737" s="26">
        <v>1</v>
      </c>
      <c r="E4737" s="17" t="s">
        <v>5059</v>
      </c>
      <c r="F4737" s="24">
        <v>4871</v>
      </c>
      <c r="G4737" s="24"/>
      <c r="H4737" s="24"/>
      <c r="I4737" s="26" t="s">
        <v>1002</v>
      </c>
      <c r="J4737" s="26" t="s">
        <v>1000</v>
      </c>
      <c r="K4737" s="34" t="s">
        <v>1000</v>
      </c>
    </row>
    <row r="4738" spans="1:11" ht="15.75" thickBot="1" x14ac:dyDescent="0.3">
      <c r="A4738" s="32" t="s">
        <v>851</v>
      </c>
      <c r="B4738" s="24" t="s">
        <v>327</v>
      </c>
      <c r="C4738" s="26" t="s">
        <v>1000</v>
      </c>
      <c r="D4738" s="26">
        <v>2</v>
      </c>
      <c r="E4738" s="17" t="s">
        <v>5060</v>
      </c>
      <c r="F4738" s="24">
        <v>5850</v>
      </c>
      <c r="G4738" s="24"/>
      <c r="H4738" s="24"/>
      <c r="I4738" s="26" t="s">
        <v>1002</v>
      </c>
      <c r="J4738" s="26" t="s">
        <v>1000</v>
      </c>
      <c r="K4738" s="34" t="s">
        <v>3041</v>
      </c>
    </row>
    <row r="4739" spans="1:11" ht="15.75" thickBot="1" x14ac:dyDescent="0.3">
      <c r="A4739" s="32" t="s">
        <v>851</v>
      </c>
      <c r="B4739" s="24" t="s">
        <v>327</v>
      </c>
      <c r="C4739" s="26" t="s">
        <v>1000</v>
      </c>
      <c r="D4739" s="26">
        <v>6</v>
      </c>
      <c r="E4739" s="17" t="s">
        <v>5061</v>
      </c>
      <c r="F4739" s="24">
        <v>4104</v>
      </c>
      <c r="G4739" s="24"/>
      <c r="H4739" s="24"/>
      <c r="I4739" s="26" t="s">
        <v>1002</v>
      </c>
      <c r="J4739" s="26" t="s">
        <v>1000</v>
      </c>
      <c r="K4739" s="34" t="s">
        <v>3052</v>
      </c>
    </row>
    <row r="4740" spans="1:11" ht="15.75" thickBot="1" x14ac:dyDescent="0.3">
      <c r="A4740" s="32" t="s">
        <v>851</v>
      </c>
      <c r="B4740" s="24" t="s">
        <v>327</v>
      </c>
      <c r="C4740" s="26" t="s">
        <v>1000</v>
      </c>
      <c r="D4740" s="26">
        <v>6</v>
      </c>
      <c r="E4740" s="17" t="s">
        <v>5061</v>
      </c>
      <c r="F4740" s="24">
        <v>6334</v>
      </c>
      <c r="G4740" s="24"/>
      <c r="H4740" s="24"/>
      <c r="I4740" s="26" t="s">
        <v>1002</v>
      </c>
      <c r="J4740" s="26" t="s">
        <v>1000</v>
      </c>
      <c r="K4740" s="34" t="s">
        <v>3052</v>
      </c>
    </row>
    <row r="4741" spans="1:11" ht="15.75" thickBot="1" x14ac:dyDescent="0.3">
      <c r="A4741" s="32" t="s">
        <v>851</v>
      </c>
      <c r="B4741" s="24" t="s">
        <v>327</v>
      </c>
      <c r="C4741" s="26" t="s">
        <v>1000</v>
      </c>
      <c r="D4741" s="26">
        <v>6</v>
      </c>
      <c r="E4741" s="17" t="s">
        <v>5062</v>
      </c>
      <c r="F4741" s="24">
        <v>5159</v>
      </c>
      <c r="G4741" s="24"/>
      <c r="H4741" s="24"/>
      <c r="I4741" s="26" t="s">
        <v>1002</v>
      </c>
      <c r="J4741" s="26" t="s">
        <v>1000</v>
      </c>
      <c r="K4741" s="34" t="s">
        <v>3115</v>
      </c>
    </row>
    <row r="4742" spans="1:11" ht="15.75" thickBot="1" x14ac:dyDescent="0.3">
      <c r="A4742" s="32" t="s">
        <v>851</v>
      </c>
      <c r="B4742" s="24" t="s">
        <v>327</v>
      </c>
      <c r="C4742" s="26" t="s">
        <v>1000</v>
      </c>
      <c r="D4742" s="26">
        <v>7</v>
      </c>
      <c r="E4742" s="17" t="s">
        <v>4941</v>
      </c>
      <c r="F4742" s="24">
        <v>5973</v>
      </c>
      <c r="G4742" s="24"/>
      <c r="H4742" s="24"/>
      <c r="I4742" s="26" t="s">
        <v>1002</v>
      </c>
      <c r="J4742" s="26" t="s">
        <v>3111</v>
      </c>
      <c r="K4742" s="34" t="s">
        <v>3112</v>
      </c>
    </row>
    <row r="4743" spans="1:11" ht="15.75" thickBot="1" x14ac:dyDescent="0.3">
      <c r="A4743" s="32" t="s">
        <v>851</v>
      </c>
      <c r="B4743" s="24" t="s">
        <v>327</v>
      </c>
      <c r="C4743" s="26" t="s">
        <v>1000</v>
      </c>
      <c r="D4743" s="26">
        <v>8</v>
      </c>
      <c r="E4743" s="17" t="s">
        <v>5063</v>
      </c>
      <c r="F4743" s="24">
        <v>6375</v>
      </c>
      <c r="G4743" s="24"/>
      <c r="H4743" s="24"/>
      <c r="I4743" s="26" t="s">
        <v>1002</v>
      </c>
      <c r="J4743" s="26" t="s">
        <v>3111</v>
      </c>
      <c r="K4743" s="34" t="s">
        <v>3149</v>
      </c>
    </row>
    <row r="4744" spans="1:11" ht="15.75" thickBot="1" x14ac:dyDescent="0.3">
      <c r="A4744" s="32" t="s">
        <v>851</v>
      </c>
      <c r="B4744" s="24" t="s">
        <v>327</v>
      </c>
      <c r="C4744" s="26" t="s">
        <v>1000</v>
      </c>
      <c r="D4744" s="26">
        <v>8</v>
      </c>
      <c r="E4744" s="17" t="s">
        <v>5064</v>
      </c>
      <c r="F4744" s="24">
        <v>6220</v>
      </c>
      <c r="G4744" s="24"/>
      <c r="H4744" s="24"/>
      <c r="I4744" s="26" t="s">
        <v>1002</v>
      </c>
      <c r="J4744" s="26" t="s">
        <v>3111</v>
      </c>
      <c r="K4744" s="34" t="s">
        <v>3148</v>
      </c>
    </row>
    <row r="4745" spans="1:11" ht="15.75" thickBot="1" x14ac:dyDescent="0.3">
      <c r="A4745" s="32" t="s">
        <v>851</v>
      </c>
      <c r="B4745" s="24" t="s">
        <v>327</v>
      </c>
      <c r="C4745" s="26" t="s">
        <v>1000</v>
      </c>
      <c r="D4745" s="26">
        <v>8</v>
      </c>
      <c r="E4745" s="17" t="s">
        <v>5065</v>
      </c>
      <c r="F4745" s="24">
        <v>4106</v>
      </c>
      <c r="G4745" s="24"/>
      <c r="H4745" s="24"/>
      <c r="I4745" s="26" t="s">
        <v>1002</v>
      </c>
      <c r="J4745" s="26" t="s">
        <v>3111</v>
      </c>
      <c r="K4745" s="34" t="s">
        <v>3148</v>
      </c>
    </row>
    <row r="4746" spans="1:11" ht="15.75" thickBot="1" x14ac:dyDescent="0.3">
      <c r="A4746" s="32" t="s">
        <v>851</v>
      </c>
      <c r="B4746" s="24" t="s">
        <v>327</v>
      </c>
      <c r="C4746" s="26" t="s">
        <v>1000</v>
      </c>
      <c r="D4746" s="26">
        <v>8</v>
      </c>
      <c r="E4746" s="17" t="s">
        <v>5065</v>
      </c>
      <c r="F4746" s="24">
        <v>6332</v>
      </c>
      <c r="G4746" s="24"/>
      <c r="H4746" s="24"/>
      <c r="I4746" s="26" t="s">
        <v>1002</v>
      </c>
      <c r="J4746" s="26" t="s">
        <v>3111</v>
      </c>
      <c r="K4746" s="34" t="s">
        <v>3148</v>
      </c>
    </row>
    <row r="4747" spans="1:11" ht="15.75" thickBot="1" x14ac:dyDescent="0.3">
      <c r="A4747" s="32" t="s">
        <v>851</v>
      </c>
      <c r="B4747" s="24" t="s">
        <v>327</v>
      </c>
      <c r="C4747" s="26" t="s">
        <v>1007</v>
      </c>
      <c r="D4747" s="26">
        <v>1</v>
      </c>
      <c r="E4747" s="17" t="s">
        <v>5066</v>
      </c>
      <c r="F4747" s="24">
        <v>5178</v>
      </c>
      <c r="G4747" s="24"/>
      <c r="H4747" s="24"/>
      <c r="I4747" s="26" t="s">
        <v>1008</v>
      </c>
      <c r="J4747" s="26" t="s">
        <v>3169</v>
      </c>
      <c r="K4747" s="34" t="s">
        <v>3174</v>
      </c>
    </row>
    <row r="4748" spans="1:11" ht="15.75" thickBot="1" x14ac:dyDescent="0.3">
      <c r="A4748" s="32" t="s">
        <v>851</v>
      </c>
      <c r="B4748" s="24" t="s">
        <v>327</v>
      </c>
      <c r="C4748" s="26" t="s">
        <v>1007</v>
      </c>
      <c r="D4748" s="26">
        <v>1</v>
      </c>
      <c r="E4748" s="17" t="s">
        <v>5067</v>
      </c>
      <c r="F4748" s="24">
        <v>5669</v>
      </c>
      <c r="G4748" s="24"/>
      <c r="H4748" s="24"/>
      <c r="I4748" s="26" t="s">
        <v>1008</v>
      </c>
      <c r="J4748" s="26" t="s">
        <v>3169</v>
      </c>
      <c r="K4748" s="34" t="s">
        <v>3174</v>
      </c>
    </row>
    <row r="4749" spans="1:11" ht="15.75" thickBot="1" x14ac:dyDescent="0.3">
      <c r="A4749" s="32" t="s">
        <v>851</v>
      </c>
      <c r="B4749" s="24" t="s">
        <v>327</v>
      </c>
      <c r="C4749" s="26" t="s">
        <v>1007</v>
      </c>
      <c r="D4749" s="26">
        <v>2</v>
      </c>
      <c r="E4749" s="17" t="s">
        <v>5068</v>
      </c>
      <c r="F4749" s="24">
        <v>4148</v>
      </c>
      <c r="G4749" s="24"/>
      <c r="H4749" s="24"/>
      <c r="I4749" s="26" t="s">
        <v>1008</v>
      </c>
      <c r="J4749" s="26" t="s">
        <v>3169</v>
      </c>
      <c r="K4749" s="34" t="s">
        <v>3189</v>
      </c>
    </row>
    <row r="4750" spans="1:11" ht="15.75" thickBot="1" x14ac:dyDescent="0.3">
      <c r="A4750" s="32" t="s">
        <v>851</v>
      </c>
      <c r="B4750" s="24" t="s">
        <v>327</v>
      </c>
      <c r="C4750" s="26" t="s">
        <v>1007</v>
      </c>
      <c r="D4750" s="26">
        <v>2</v>
      </c>
      <c r="E4750" s="17" t="s">
        <v>5069</v>
      </c>
      <c r="F4750" s="24">
        <v>5583</v>
      </c>
      <c r="G4750" s="24"/>
      <c r="H4750" s="24"/>
      <c r="I4750" s="26" t="s">
        <v>1008</v>
      </c>
      <c r="J4750" s="26" t="s">
        <v>3169</v>
      </c>
      <c r="K4750" s="34" t="s">
        <v>3189</v>
      </c>
    </row>
    <row r="4751" spans="1:11" ht="15.75" thickBot="1" x14ac:dyDescent="0.3">
      <c r="A4751" s="32" t="s">
        <v>851</v>
      </c>
      <c r="B4751" s="24" t="s">
        <v>327</v>
      </c>
      <c r="C4751" s="26" t="s">
        <v>1007</v>
      </c>
      <c r="D4751" s="26">
        <v>2</v>
      </c>
      <c r="E4751" s="17" t="s">
        <v>5070</v>
      </c>
      <c r="F4751" s="24">
        <v>5672</v>
      </c>
      <c r="G4751" s="24"/>
      <c r="H4751" s="24"/>
      <c r="I4751" s="26" t="s">
        <v>1008</v>
      </c>
      <c r="J4751" s="26" t="s">
        <v>3169</v>
      </c>
      <c r="K4751" s="34" t="s">
        <v>3189</v>
      </c>
    </row>
    <row r="4752" spans="1:11" ht="15.75" thickBot="1" x14ac:dyDescent="0.3">
      <c r="A4752" s="32" t="s">
        <v>851</v>
      </c>
      <c r="B4752" s="24" t="s">
        <v>327</v>
      </c>
      <c r="C4752" s="26" t="s">
        <v>1007</v>
      </c>
      <c r="D4752" s="26">
        <v>3</v>
      </c>
      <c r="E4752" s="17" t="s">
        <v>5071</v>
      </c>
      <c r="F4752" s="24">
        <v>6157</v>
      </c>
      <c r="G4752" s="24"/>
      <c r="H4752" s="24"/>
      <c r="I4752" s="26" t="s">
        <v>1008</v>
      </c>
      <c r="J4752" s="26" t="s">
        <v>3169</v>
      </c>
      <c r="K4752" s="34" t="s">
        <v>3187</v>
      </c>
    </row>
    <row r="4753" spans="1:11" ht="15.75" thickBot="1" x14ac:dyDescent="0.3">
      <c r="A4753" s="32" t="s">
        <v>851</v>
      </c>
      <c r="B4753" s="24" t="s">
        <v>327</v>
      </c>
      <c r="C4753" s="26" t="s">
        <v>1007</v>
      </c>
      <c r="D4753" s="26">
        <v>3</v>
      </c>
      <c r="E4753" s="17" t="s">
        <v>5072</v>
      </c>
      <c r="F4753" s="24">
        <v>5177</v>
      </c>
      <c r="G4753" s="24"/>
      <c r="H4753" s="24"/>
      <c r="I4753" s="26" t="s">
        <v>1008</v>
      </c>
      <c r="J4753" s="26" t="s">
        <v>3169</v>
      </c>
      <c r="K4753" s="34" t="s">
        <v>3189</v>
      </c>
    </row>
    <row r="4754" spans="1:11" ht="15.75" thickBot="1" x14ac:dyDescent="0.3">
      <c r="A4754" s="32" t="s">
        <v>851</v>
      </c>
      <c r="B4754" s="24" t="s">
        <v>327</v>
      </c>
      <c r="C4754" s="26" t="s">
        <v>1007</v>
      </c>
      <c r="D4754" s="26">
        <v>3</v>
      </c>
      <c r="E4754" s="17" t="s">
        <v>4846</v>
      </c>
      <c r="F4754" s="24">
        <v>4151</v>
      </c>
      <c r="G4754" s="24"/>
      <c r="H4754" s="24"/>
      <c r="I4754" s="26" t="s">
        <v>1008</v>
      </c>
      <c r="J4754" s="26" t="s">
        <v>3169</v>
      </c>
      <c r="K4754" s="34" t="s">
        <v>3187</v>
      </c>
    </row>
    <row r="4755" spans="1:11" ht="15.75" thickBot="1" x14ac:dyDescent="0.3">
      <c r="A4755" s="32" t="s">
        <v>851</v>
      </c>
      <c r="B4755" s="24" t="s">
        <v>327</v>
      </c>
      <c r="C4755" s="26" t="s">
        <v>1007</v>
      </c>
      <c r="D4755" s="26">
        <v>4</v>
      </c>
      <c r="E4755" s="17" t="s">
        <v>5073</v>
      </c>
      <c r="F4755" s="24">
        <v>4150</v>
      </c>
      <c r="G4755" s="24"/>
      <c r="H4755" s="24"/>
      <c r="I4755" s="26" t="s">
        <v>1008</v>
      </c>
      <c r="J4755" s="26" t="s">
        <v>3169</v>
      </c>
      <c r="K4755" s="34" t="s">
        <v>3199</v>
      </c>
    </row>
    <row r="4756" spans="1:11" ht="15.75" thickBot="1" x14ac:dyDescent="0.3">
      <c r="A4756" s="32" t="s">
        <v>851</v>
      </c>
      <c r="B4756" s="24" t="s">
        <v>327</v>
      </c>
      <c r="C4756" s="26" t="s">
        <v>1007</v>
      </c>
      <c r="D4756" s="26">
        <v>4</v>
      </c>
      <c r="E4756" s="17" t="s">
        <v>5074</v>
      </c>
      <c r="F4756" s="24">
        <v>5317</v>
      </c>
      <c r="G4756" s="24"/>
      <c r="H4756" s="24"/>
      <c r="I4756" s="26" t="s">
        <v>1008</v>
      </c>
      <c r="J4756" s="26" t="s">
        <v>3169</v>
      </c>
      <c r="K4756" s="34" t="s">
        <v>3177</v>
      </c>
    </row>
    <row r="4757" spans="1:11" ht="15.75" thickBot="1" x14ac:dyDescent="0.3">
      <c r="A4757" s="32" t="s">
        <v>851</v>
      </c>
      <c r="B4757" s="24" t="s">
        <v>327</v>
      </c>
      <c r="C4757" s="26" t="s">
        <v>1007</v>
      </c>
      <c r="D4757" s="26">
        <v>6</v>
      </c>
      <c r="E4757" s="17" t="s">
        <v>5075</v>
      </c>
      <c r="F4757" s="24">
        <v>4149</v>
      </c>
      <c r="G4757" s="24"/>
      <c r="H4757" s="24"/>
      <c r="I4757" s="26" t="s">
        <v>1008</v>
      </c>
      <c r="J4757" s="26" t="s">
        <v>1009</v>
      </c>
      <c r="K4757" s="34" t="s">
        <v>3244</v>
      </c>
    </row>
    <row r="4758" spans="1:11" ht="15.75" thickBot="1" x14ac:dyDescent="0.3">
      <c r="A4758" s="32" t="s">
        <v>851</v>
      </c>
      <c r="B4758" s="24" t="s">
        <v>327</v>
      </c>
      <c r="C4758" s="26" t="s">
        <v>1007</v>
      </c>
      <c r="D4758" s="26">
        <v>6</v>
      </c>
      <c r="E4758" s="17" t="s">
        <v>5076</v>
      </c>
      <c r="F4758" s="24">
        <v>6219</v>
      </c>
      <c r="G4758" s="24"/>
      <c r="H4758" s="24"/>
      <c r="I4758" s="26" t="s">
        <v>1008</v>
      </c>
      <c r="J4758" s="26" t="s">
        <v>1009</v>
      </c>
      <c r="K4758" s="34" t="s">
        <v>3244</v>
      </c>
    </row>
    <row r="4759" spans="1:11" ht="15.75" thickBot="1" x14ac:dyDescent="0.3">
      <c r="A4759" s="32" t="s">
        <v>851</v>
      </c>
      <c r="B4759" s="24" t="s">
        <v>327</v>
      </c>
      <c r="C4759" s="26" t="s">
        <v>1007</v>
      </c>
      <c r="D4759" s="26">
        <v>7</v>
      </c>
      <c r="E4759" s="17" t="s">
        <v>5077</v>
      </c>
      <c r="F4759" s="24">
        <v>4147</v>
      </c>
      <c r="G4759" s="24"/>
      <c r="H4759" s="24"/>
      <c r="I4759" s="26" t="s">
        <v>1008</v>
      </c>
      <c r="J4759" s="26" t="s">
        <v>3169</v>
      </c>
      <c r="K4759" s="34" t="s">
        <v>3263</v>
      </c>
    </row>
    <row r="4760" spans="1:11" ht="15.75" thickBot="1" x14ac:dyDescent="0.3">
      <c r="A4760" s="32" t="s">
        <v>851</v>
      </c>
      <c r="B4760" s="24" t="s">
        <v>327</v>
      </c>
      <c r="C4760" s="26" t="s">
        <v>1007</v>
      </c>
      <c r="D4760" s="26">
        <v>7</v>
      </c>
      <c r="E4760" s="17" t="s">
        <v>5078</v>
      </c>
      <c r="F4760" s="24">
        <v>5671</v>
      </c>
      <c r="G4760" s="24"/>
      <c r="H4760" s="24"/>
      <c r="I4760" s="26" t="s">
        <v>1008</v>
      </c>
      <c r="J4760" s="26" t="s">
        <v>3169</v>
      </c>
      <c r="K4760" s="34" t="s">
        <v>3187</v>
      </c>
    </row>
    <row r="4761" spans="1:11" ht="15.75" thickBot="1" x14ac:dyDescent="0.3">
      <c r="A4761" s="32" t="s">
        <v>851</v>
      </c>
      <c r="B4761" s="24" t="s">
        <v>327</v>
      </c>
      <c r="C4761" s="26" t="s">
        <v>1007</v>
      </c>
      <c r="D4761" s="26">
        <v>7</v>
      </c>
      <c r="E4761" s="17" t="s">
        <v>5079</v>
      </c>
      <c r="F4761" s="24">
        <v>4913</v>
      </c>
      <c r="G4761" s="24"/>
      <c r="H4761" s="24"/>
      <c r="I4761" s="26" t="s">
        <v>1008</v>
      </c>
      <c r="J4761" s="26" t="s">
        <v>3169</v>
      </c>
      <c r="K4761" s="34" t="s">
        <v>3263</v>
      </c>
    </row>
    <row r="4762" spans="1:11" ht="15.75" thickBot="1" x14ac:dyDescent="0.3">
      <c r="A4762" s="32" t="s">
        <v>851</v>
      </c>
      <c r="B4762" s="24" t="s">
        <v>327</v>
      </c>
      <c r="C4762" s="26" t="s">
        <v>1007</v>
      </c>
      <c r="D4762" s="26">
        <v>7</v>
      </c>
      <c r="E4762" s="17" t="s">
        <v>5080</v>
      </c>
      <c r="F4762" s="24">
        <v>5673</v>
      </c>
      <c r="G4762" s="24"/>
      <c r="H4762" s="24"/>
      <c r="I4762" s="26" t="s">
        <v>1008</v>
      </c>
      <c r="J4762" s="26" t="s">
        <v>3169</v>
      </c>
      <c r="K4762" s="34" t="s">
        <v>3263</v>
      </c>
    </row>
    <row r="4763" spans="1:11" ht="15.75" thickBot="1" x14ac:dyDescent="0.3">
      <c r="A4763" s="32" t="s">
        <v>851</v>
      </c>
      <c r="B4763" s="24" t="s">
        <v>327</v>
      </c>
      <c r="C4763" s="26" t="s">
        <v>1007</v>
      </c>
      <c r="D4763" s="26">
        <v>8</v>
      </c>
      <c r="E4763" s="17" t="s">
        <v>5081</v>
      </c>
      <c r="F4763" s="24">
        <v>5670</v>
      </c>
      <c r="G4763" s="24"/>
      <c r="H4763" s="24"/>
      <c r="I4763" s="26" t="s">
        <v>1008</v>
      </c>
      <c r="J4763" s="26" t="s">
        <v>3169</v>
      </c>
      <c r="K4763" s="34" t="s">
        <v>3169</v>
      </c>
    </row>
    <row r="4764" spans="1:11" ht="15.75" thickBot="1" x14ac:dyDescent="0.3">
      <c r="A4764" s="32" t="s">
        <v>851</v>
      </c>
      <c r="B4764" s="24" t="s">
        <v>327</v>
      </c>
      <c r="C4764" s="26" t="s">
        <v>1007</v>
      </c>
      <c r="D4764" s="26">
        <v>8</v>
      </c>
      <c r="E4764" s="17" t="s">
        <v>5082</v>
      </c>
      <c r="F4764" s="24">
        <v>5596</v>
      </c>
      <c r="G4764" s="24"/>
      <c r="H4764" s="24"/>
      <c r="I4764" s="26" t="s">
        <v>1008</v>
      </c>
      <c r="J4764" s="26" t="s">
        <v>3169</v>
      </c>
      <c r="K4764" s="34" t="s">
        <v>3169</v>
      </c>
    </row>
    <row r="4765" spans="1:11" ht="15.75" thickBot="1" x14ac:dyDescent="0.3">
      <c r="A4765" s="32" t="s">
        <v>851</v>
      </c>
      <c r="B4765" s="24" t="s">
        <v>327</v>
      </c>
      <c r="C4765" s="26" t="s">
        <v>1007</v>
      </c>
      <c r="D4765" s="26">
        <v>8</v>
      </c>
      <c r="E4765" s="17" t="s">
        <v>5083</v>
      </c>
      <c r="F4765" s="24">
        <v>5591</v>
      </c>
      <c r="G4765" s="24"/>
      <c r="H4765" s="24"/>
      <c r="I4765" s="26" t="s">
        <v>1008</v>
      </c>
      <c r="J4765" s="26" t="s">
        <v>3169</v>
      </c>
      <c r="K4765" s="34" t="s">
        <v>3170</v>
      </c>
    </row>
    <row r="4766" spans="1:11" ht="15.75" thickBot="1" x14ac:dyDescent="0.3">
      <c r="A4766" s="32" t="s">
        <v>851</v>
      </c>
      <c r="B4766" s="24" t="s">
        <v>327</v>
      </c>
      <c r="C4766" s="26" t="s">
        <v>1007</v>
      </c>
      <c r="D4766" s="26">
        <v>8</v>
      </c>
      <c r="E4766" s="17" t="s">
        <v>5084</v>
      </c>
      <c r="F4766" s="24">
        <v>5152</v>
      </c>
      <c r="G4766" s="24"/>
      <c r="H4766" s="24"/>
      <c r="I4766" s="26" t="s">
        <v>1008</v>
      </c>
      <c r="J4766" s="26" t="s">
        <v>3226</v>
      </c>
      <c r="K4766" s="34" t="s">
        <v>3275</v>
      </c>
    </row>
    <row r="4767" spans="1:11" ht="15.75" thickBot="1" x14ac:dyDescent="0.3">
      <c r="A4767" s="32" t="s">
        <v>851</v>
      </c>
      <c r="B4767" s="24" t="s">
        <v>327</v>
      </c>
      <c r="C4767" s="26" t="s">
        <v>1281</v>
      </c>
      <c r="D4767" s="26">
        <v>1</v>
      </c>
      <c r="E4767" s="17" t="s">
        <v>5085</v>
      </c>
      <c r="F4767" s="24">
        <v>5996</v>
      </c>
      <c r="G4767" s="24"/>
      <c r="H4767" s="24"/>
      <c r="I4767" s="26" t="s">
        <v>1008</v>
      </c>
      <c r="J4767" s="26" t="s">
        <v>1283</v>
      </c>
      <c r="K4767" s="34" t="s">
        <v>1272</v>
      </c>
    </row>
    <row r="4768" spans="1:11" ht="15.75" thickBot="1" x14ac:dyDescent="0.3">
      <c r="A4768" s="32" t="s">
        <v>851</v>
      </c>
      <c r="B4768" s="24" t="s">
        <v>327</v>
      </c>
      <c r="C4768" s="26" t="s">
        <v>1281</v>
      </c>
      <c r="D4768" s="26">
        <v>1</v>
      </c>
      <c r="E4768" s="17" t="s">
        <v>5086</v>
      </c>
      <c r="F4768" s="24">
        <v>4033</v>
      </c>
      <c r="G4768" s="24"/>
      <c r="H4768" s="24"/>
      <c r="I4768" s="26" t="s">
        <v>1008</v>
      </c>
      <c r="J4768" s="26" t="s">
        <v>1283</v>
      </c>
      <c r="K4768" s="34" t="s">
        <v>1283</v>
      </c>
    </row>
    <row r="4769" spans="1:11" ht="15.75" thickBot="1" x14ac:dyDescent="0.3">
      <c r="A4769" s="32" t="s">
        <v>851</v>
      </c>
      <c r="B4769" s="24" t="s">
        <v>327</v>
      </c>
      <c r="C4769" s="26" t="s">
        <v>1281</v>
      </c>
      <c r="D4769" s="26">
        <v>1</v>
      </c>
      <c r="E4769" s="17" t="s">
        <v>5087</v>
      </c>
      <c r="F4769" s="24">
        <v>4849</v>
      </c>
      <c r="G4769" s="24"/>
      <c r="H4769" s="24"/>
      <c r="I4769" s="26" t="s">
        <v>1008</v>
      </c>
      <c r="J4769" s="26" t="s">
        <v>1283</v>
      </c>
      <c r="K4769" s="34" t="s">
        <v>1010</v>
      </c>
    </row>
    <row r="4770" spans="1:11" ht="15.75" thickBot="1" x14ac:dyDescent="0.3">
      <c r="A4770" s="32" t="s">
        <v>851</v>
      </c>
      <c r="B4770" s="24" t="s">
        <v>327</v>
      </c>
      <c r="C4770" s="26" t="s">
        <v>1281</v>
      </c>
      <c r="D4770" s="26">
        <v>2</v>
      </c>
      <c r="E4770" s="17" t="s">
        <v>5088</v>
      </c>
      <c r="F4770" s="24">
        <v>4032</v>
      </c>
      <c r="G4770" s="24"/>
      <c r="H4770" s="24"/>
      <c r="I4770" s="26" t="s">
        <v>1008</v>
      </c>
      <c r="J4770" s="26" t="s">
        <v>1283</v>
      </c>
      <c r="K4770" s="34" t="s">
        <v>2663</v>
      </c>
    </row>
    <row r="4771" spans="1:11" ht="15.75" thickBot="1" x14ac:dyDescent="0.3">
      <c r="A4771" s="32" t="s">
        <v>851</v>
      </c>
      <c r="B4771" s="24" t="s">
        <v>327</v>
      </c>
      <c r="C4771" s="26" t="s">
        <v>1281</v>
      </c>
      <c r="D4771" s="26">
        <v>2</v>
      </c>
      <c r="E4771" s="17" t="s">
        <v>5088</v>
      </c>
      <c r="F4771" s="24">
        <v>4512</v>
      </c>
      <c r="G4771" s="24"/>
      <c r="H4771" s="24"/>
      <c r="I4771" s="26" t="s">
        <v>1008</v>
      </c>
      <c r="J4771" s="26" t="s">
        <v>1283</v>
      </c>
      <c r="K4771" s="34" t="s">
        <v>2663</v>
      </c>
    </row>
    <row r="4772" spans="1:11" ht="15.75" thickBot="1" x14ac:dyDescent="0.3">
      <c r="A4772" s="32" t="s">
        <v>851</v>
      </c>
      <c r="B4772" s="24" t="s">
        <v>327</v>
      </c>
      <c r="C4772" s="26" t="s">
        <v>1281</v>
      </c>
      <c r="D4772" s="26">
        <v>3</v>
      </c>
      <c r="E4772" s="17" t="s">
        <v>5089</v>
      </c>
      <c r="F4772" s="24">
        <v>5995</v>
      </c>
      <c r="G4772" s="24"/>
      <c r="H4772" s="24"/>
      <c r="I4772" s="26" t="s">
        <v>1008</v>
      </c>
      <c r="J4772" s="26" t="s">
        <v>1283</v>
      </c>
      <c r="K4772" s="34" t="s">
        <v>1877</v>
      </c>
    </row>
    <row r="4773" spans="1:11" ht="15.75" thickBot="1" x14ac:dyDescent="0.3">
      <c r="A4773" s="32" t="s">
        <v>851</v>
      </c>
      <c r="B4773" s="24" t="s">
        <v>327</v>
      </c>
      <c r="C4773" s="26" t="s">
        <v>1281</v>
      </c>
      <c r="D4773" s="26">
        <v>3</v>
      </c>
      <c r="E4773" s="17" t="s">
        <v>5090</v>
      </c>
      <c r="F4773" s="24">
        <v>5855</v>
      </c>
      <c r="G4773" s="24"/>
      <c r="H4773" s="24"/>
      <c r="I4773" s="26" t="s">
        <v>1008</v>
      </c>
      <c r="J4773" s="26" t="s">
        <v>1283</v>
      </c>
      <c r="K4773" s="34" t="s">
        <v>3112</v>
      </c>
    </row>
    <row r="4774" spans="1:11" ht="15.75" thickBot="1" x14ac:dyDescent="0.3">
      <c r="A4774" s="32" t="s">
        <v>851</v>
      </c>
      <c r="B4774" s="24" t="s">
        <v>327</v>
      </c>
      <c r="C4774" s="26" t="s">
        <v>1281</v>
      </c>
      <c r="D4774" s="26">
        <v>4</v>
      </c>
      <c r="E4774" s="17" t="s">
        <v>5091</v>
      </c>
      <c r="F4774" s="24">
        <v>5886</v>
      </c>
      <c r="G4774" s="24"/>
      <c r="H4774" s="24"/>
      <c r="I4774" s="26" t="s">
        <v>1008</v>
      </c>
      <c r="J4774" s="26" t="s">
        <v>1288</v>
      </c>
      <c r="K4774" s="34" t="s">
        <v>3350</v>
      </c>
    </row>
    <row r="4775" spans="1:11" ht="15.75" thickBot="1" x14ac:dyDescent="0.3">
      <c r="A4775" s="32" t="s">
        <v>851</v>
      </c>
      <c r="B4775" s="24" t="s">
        <v>327</v>
      </c>
      <c r="C4775" s="26" t="s">
        <v>1281</v>
      </c>
      <c r="D4775" s="26">
        <v>4</v>
      </c>
      <c r="E4775" s="17" t="s">
        <v>5092</v>
      </c>
      <c r="F4775" s="24">
        <v>5857</v>
      </c>
      <c r="G4775" s="24"/>
      <c r="H4775" s="24"/>
      <c r="I4775" s="26" t="s">
        <v>1008</v>
      </c>
      <c r="J4775" s="26" t="s">
        <v>1288</v>
      </c>
      <c r="K4775" s="34" t="s">
        <v>3344</v>
      </c>
    </row>
    <row r="4776" spans="1:11" ht="15.75" thickBot="1" x14ac:dyDescent="0.3">
      <c r="A4776" s="32" t="s">
        <v>851</v>
      </c>
      <c r="B4776" s="24" t="s">
        <v>327</v>
      </c>
      <c r="C4776" s="26" t="s">
        <v>1281</v>
      </c>
      <c r="D4776" s="26">
        <v>5</v>
      </c>
      <c r="E4776" s="17" t="s">
        <v>5093</v>
      </c>
      <c r="F4776" s="24">
        <v>4038</v>
      </c>
      <c r="G4776" s="24"/>
      <c r="H4776" s="24"/>
      <c r="I4776" s="26" t="s">
        <v>1008</v>
      </c>
      <c r="J4776" s="26" t="s">
        <v>1291</v>
      </c>
      <c r="K4776" s="34" t="s">
        <v>3361</v>
      </c>
    </row>
    <row r="4777" spans="1:11" ht="15.75" thickBot="1" x14ac:dyDescent="0.3">
      <c r="A4777" s="32" t="s">
        <v>851</v>
      </c>
      <c r="B4777" s="24" t="s">
        <v>327</v>
      </c>
      <c r="C4777" s="26" t="s">
        <v>1281</v>
      </c>
      <c r="D4777" s="26">
        <v>6</v>
      </c>
      <c r="E4777" s="17" t="s">
        <v>5094</v>
      </c>
      <c r="F4777" s="24">
        <v>4039</v>
      </c>
      <c r="G4777" s="24"/>
      <c r="H4777" s="24"/>
      <c r="I4777" s="26" t="s">
        <v>1008</v>
      </c>
      <c r="J4777" s="26" t="s">
        <v>1293</v>
      </c>
      <c r="K4777" s="34" t="s">
        <v>3370</v>
      </c>
    </row>
    <row r="4778" spans="1:11" ht="15.75" thickBot="1" x14ac:dyDescent="0.3">
      <c r="A4778" s="32" t="s">
        <v>851</v>
      </c>
      <c r="B4778" s="24" t="s">
        <v>327</v>
      </c>
      <c r="C4778" s="26" t="s">
        <v>1281</v>
      </c>
      <c r="D4778" s="26">
        <v>6</v>
      </c>
      <c r="E4778" s="17" t="s">
        <v>5094</v>
      </c>
      <c r="F4778" s="24">
        <v>5502</v>
      </c>
      <c r="G4778" s="24"/>
      <c r="H4778" s="24"/>
      <c r="I4778" s="26" t="s">
        <v>1008</v>
      </c>
      <c r="J4778" s="26" t="s">
        <v>1293</v>
      </c>
      <c r="K4778" s="34" t="s">
        <v>3370</v>
      </c>
    </row>
    <row r="4779" spans="1:11" ht="15.75" thickBot="1" x14ac:dyDescent="0.3">
      <c r="A4779" s="32" t="s">
        <v>851</v>
      </c>
      <c r="B4779" s="24" t="s">
        <v>327</v>
      </c>
      <c r="C4779" s="26" t="s">
        <v>1281</v>
      </c>
      <c r="D4779" s="26">
        <v>6</v>
      </c>
      <c r="E4779" s="17" t="s">
        <v>5095</v>
      </c>
      <c r="F4779" s="24">
        <v>4034</v>
      </c>
      <c r="G4779" s="24"/>
      <c r="H4779" s="24"/>
      <c r="I4779" s="26" t="s">
        <v>1008</v>
      </c>
      <c r="J4779" s="26" t="s">
        <v>1293</v>
      </c>
      <c r="K4779" s="34" t="s">
        <v>1293</v>
      </c>
    </row>
    <row r="4780" spans="1:11" ht="15.75" thickBot="1" x14ac:dyDescent="0.3">
      <c r="A4780" s="32" t="s">
        <v>851</v>
      </c>
      <c r="B4780" s="24" t="s">
        <v>327</v>
      </c>
      <c r="C4780" s="26" t="s">
        <v>1281</v>
      </c>
      <c r="D4780" s="26">
        <v>6</v>
      </c>
      <c r="E4780" s="17" t="s">
        <v>5096</v>
      </c>
      <c r="F4780" s="24">
        <v>4848</v>
      </c>
      <c r="G4780" s="24"/>
      <c r="H4780" s="24"/>
      <c r="I4780" s="26" t="s">
        <v>1008</v>
      </c>
      <c r="J4780" s="26" t="s">
        <v>1293</v>
      </c>
      <c r="K4780" s="34" t="s">
        <v>1293</v>
      </c>
    </row>
    <row r="4781" spans="1:11" ht="15.75" thickBot="1" x14ac:dyDescent="0.3">
      <c r="A4781" s="32" t="s">
        <v>851</v>
      </c>
      <c r="B4781" s="24" t="s">
        <v>327</v>
      </c>
      <c r="C4781" s="26" t="s">
        <v>1281</v>
      </c>
      <c r="D4781" s="26">
        <v>7</v>
      </c>
      <c r="E4781" s="17" t="s">
        <v>5097</v>
      </c>
      <c r="F4781" s="24">
        <v>4040</v>
      </c>
      <c r="G4781" s="24"/>
      <c r="H4781" s="24"/>
      <c r="I4781" s="26" t="s">
        <v>1008</v>
      </c>
      <c r="J4781" s="26" t="s">
        <v>3383</v>
      </c>
      <c r="K4781" s="34" t="s">
        <v>3383</v>
      </c>
    </row>
    <row r="4782" spans="1:11" ht="15.75" thickBot="1" x14ac:dyDescent="0.3">
      <c r="A4782" s="32" t="s">
        <v>851</v>
      </c>
      <c r="B4782" s="24" t="s">
        <v>327</v>
      </c>
      <c r="C4782" s="26" t="s">
        <v>1281</v>
      </c>
      <c r="D4782" s="26">
        <v>7</v>
      </c>
      <c r="E4782" s="17" t="s">
        <v>5097</v>
      </c>
      <c r="F4782" s="24">
        <v>4511</v>
      </c>
      <c r="G4782" s="24"/>
      <c r="H4782" s="24"/>
      <c r="I4782" s="26" t="s">
        <v>1008</v>
      </c>
      <c r="J4782" s="26" t="s">
        <v>3383</v>
      </c>
      <c r="K4782" s="34" t="s">
        <v>3383</v>
      </c>
    </row>
    <row r="4783" spans="1:11" ht="15.75" thickBot="1" x14ac:dyDescent="0.3">
      <c r="A4783" s="32" t="s">
        <v>851</v>
      </c>
      <c r="B4783" s="24" t="s">
        <v>327</v>
      </c>
      <c r="C4783" s="26" t="s">
        <v>1281</v>
      </c>
      <c r="D4783" s="26">
        <v>7</v>
      </c>
      <c r="E4783" s="17" t="s">
        <v>5098</v>
      </c>
      <c r="F4783" s="24">
        <v>5992</v>
      </c>
      <c r="G4783" s="24"/>
      <c r="H4783" s="24"/>
      <c r="I4783" s="26" t="s">
        <v>1008</v>
      </c>
      <c r="J4783" s="26" t="s">
        <v>3383</v>
      </c>
      <c r="K4783" s="34" t="s">
        <v>3389</v>
      </c>
    </row>
    <row r="4784" spans="1:11" ht="15.75" thickBot="1" x14ac:dyDescent="0.3">
      <c r="A4784" s="32" t="s">
        <v>851</v>
      </c>
      <c r="B4784" s="24" t="s">
        <v>327</v>
      </c>
      <c r="C4784" s="26" t="s">
        <v>1281</v>
      </c>
      <c r="D4784" s="26">
        <v>7</v>
      </c>
      <c r="E4784" s="17" t="s">
        <v>5099</v>
      </c>
      <c r="F4784" s="24">
        <v>5856</v>
      </c>
      <c r="G4784" s="24"/>
      <c r="H4784" s="24"/>
      <c r="I4784" s="26" t="s">
        <v>1008</v>
      </c>
      <c r="J4784" s="26" t="s">
        <v>3383</v>
      </c>
      <c r="K4784" s="34" t="s">
        <v>1233</v>
      </c>
    </row>
    <row r="4785" spans="1:11" ht="15.75" thickBot="1" x14ac:dyDescent="0.3">
      <c r="A4785" s="32" t="s">
        <v>851</v>
      </c>
      <c r="B4785" s="24" t="s">
        <v>327</v>
      </c>
      <c r="C4785" s="26" t="s">
        <v>1281</v>
      </c>
      <c r="D4785" s="26">
        <v>8</v>
      </c>
      <c r="E4785" s="17" t="s">
        <v>5100</v>
      </c>
      <c r="F4785" s="24">
        <v>5679</v>
      </c>
      <c r="G4785" s="24"/>
      <c r="H4785" s="24"/>
      <c r="I4785" s="26" t="s">
        <v>1008</v>
      </c>
      <c r="J4785" s="26" t="s">
        <v>1291</v>
      </c>
      <c r="K4785" s="34" t="s">
        <v>1291</v>
      </c>
    </row>
    <row r="4786" spans="1:11" ht="15.75" thickBot="1" x14ac:dyDescent="0.3">
      <c r="A4786" s="32" t="s">
        <v>851</v>
      </c>
      <c r="B4786" s="24" t="s">
        <v>327</v>
      </c>
      <c r="C4786" s="26" t="s">
        <v>1281</v>
      </c>
      <c r="D4786" s="26">
        <v>8</v>
      </c>
      <c r="E4786" s="17" t="s">
        <v>5100</v>
      </c>
      <c r="F4786" s="24">
        <v>6756</v>
      </c>
      <c r="G4786" s="24"/>
      <c r="H4786" s="24"/>
      <c r="I4786" s="26" t="s">
        <v>1008</v>
      </c>
      <c r="J4786" s="26" t="s">
        <v>1291</v>
      </c>
      <c r="K4786" s="34" t="s">
        <v>1291</v>
      </c>
    </row>
    <row r="4787" spans="1:11" ht="15.75" thickBot="1" x14ac:dyDescent="0.3">
      <c r="A4787" s="32" t="s">
        <v>851</v>
      </c>
      <c r="B4787" s="24" t="s">
        <v>327</v>
      </c>
      <c r="C4787" s="26" t="s">
        <v>1281</v>
      </c>
      <c r="D4787" s="26">
        <v>8</v>
      </c>
      <c r="E4787" s="17" t="s">
        <v>5101</v>
      </c>
      <c r="F4787" s="24">
        <v>4035</v>
      </c>
      <c r="G4787" s="24"/>
      <c r="H4787" s="24"/>
      <c r="I4787" s="26" t="s">
        <v>1008</v>
      </c>
      <c r="J4787" s="26" t="s">
        <v>1291</v>
      </c>
      <c r="K4787" s="34" t="s">
        <v>1291</v>
      </c>
    </row>
    <row r="4788" spans="1:11" ht="15.75" thickBot="1" x14ac:dyDescent="0.3">
      <c r="A4788" s="32" t="s">
        <v>851</v>
      </c>
      <c r="B4788" s="24" t="s">
        <v>327</v>
      </c>
      <c r="C4788" s="26" t="s">
        <v>1281</v>
      </c>
      <c r="D4788" s="26">
        <v>8</v>
      </c>
      <c r="E4788" s="17" t="s">
        <v>5102</v>
      </c>
      <c r="F4788" s="24">
        <v>4850</v>
      </c>
      <c r="G4788" s="24"/>
      <c r="H4788" s="24"/>
      <c r="I4788" s="26" t="s">
        <v>1008</v>
      </c>
      <c r="J4788" s="26" t="s">
        <v>1291</v>
      </c>
      <c r="K4788" s="34" t="s">
        <v>1291</v>
      </c>
    </row>
    <row r="4789" spans="1:11" ht="15.75" thickBot="1" x14ac:dyDescent="0.3">
      <c r="A4789" s="32" t="s">
        <v>851</v>
      </c>
      <c r="B4789" s="24" t="s">
        <v>327</v>
      </c>
      <c r="C4789" s="26" t="s">
        <v>1281</v>
      </c>
      <c r="D4789" s="26">
        <v>9</v>
      </c>
      <c r="E4789" s="17" t="s">
        <v>5103</v>
      </c>
      <c r="F4789" s="24">
        <v>5943</v>
      </c>
      <c r="G4789" s="24"/>
      <c r="H4789" s="24"/>
      <c r="I4789" s="26" t="s">
        <v>1008</v>
      </c>
      <c r="J4789" s="26" t="s">
        <v>1283</v>
      </c>
      <c r="K4789" s="34" t="s">
        <v>1395</v>
      </c>
    </row>
    <row r="4790" spans="1:11" ht="15.75" thickBot="1" x14ac:dyDescent="0.3">
      <c r="A4790" s="32" t="s">
        <v>851</v>
      </c>
      <c r="B4790" s="24" t="s">
        <v>327</v>
      </c>
      <c r="C4790" s="26" t="s">
        <v>1281</v>
      </c>
      <c r="D4790" s="26">
        <v>9</v>
      </c>
      <c r="E4790" s="17" t="s">
        <v>5104</v>
      </c>
      <c r="F4790" s="24">
        <v>4036</v>
      </c>
      <c r="G4790" s="24"/>
      <c r="H4790" s="24"/>
      <c r="I4790" s="26" t="s">
        <v>1008</v>
      </c>
      <c r="J4790" s="26" t="s">
        <v>1283</v>
      </c>
      <c r="K4790" s="34" t="s">
        <v>1395</v>
      </c>
    </row>
    <row r="4791" spans="1:11" ht="15.75" thickBot="1" x14ac:dyDescent="0.3">
      <c r="A4791" s="32" t="s">
        <v>851</v>
      </c>
      <c r="B4791" s="24" t="s">
        <v>327</v>
      </c>
      <c r="C4791" s="26" t="s">
        <v>1281</v>
      </c>
      <c r="D4791" s="26">
        <v>9</v>
      </c>
      <c r="E4791" s="17" t="s">
        <v>5105</v>
      </c>
      <c r="F4791" s="24">
        <v>4047</v>
      </c>
      <c r="G4791" s="24"/>
      <c r="H4791" s="24"/>
      <c r="I4791" s="26" t="s">
        <v>1008</v>
      </c>
      <c r="J4791" s="26" t="s">
        <v>1283</v>
      </c>
      <c r="K4791" s="34" t="s">
        <v>3413</v>
      </c>
    </row>
    <row r="4792" spans="1:11" ht="15.75" thickBot="1" x14ac:dyDescent="0.3">
      <c r="A4792" s="32" t="s">
        <v>851</v>
      </c>
      <c r="B4792" s="24" t="s">
        <v>327</v>
      </c>
      <c r="C4792" s="26" t="s">
        <v>1281</v>
      </c>
      <c r="D4792" s="26">
        <v>9</v>
      </c>
      <c r="E4792" s="17" t="s">
        <v>5106</v>
      </c>
      <c r="F4792" s="24">
        <v>5976</v>
      </c>
      <c r="G4792" s="24"/>
      <c r="H4792" s="24"/>
      <c r="I4792" s="26" t="s">
        <v>1008</v>
      </c>
      <c r="J4792" s="26" t="s">
        <v>1283</v>
      </c>
      <c r="K4792" s="34" t="s">
        <v>3413</v>
      </c>
    </row>
    <row r="4793" spans="1:11" ht="15.75" thickBot="1" x14ac:dyDescent="0.3">
      <c r="A4793" s="32" t="s">
        <v>851</v>
      </c>
      <c r="B4793" s="24" t="s">
        <v>327</v>
      </c>
      <c r="C4793" s="26" t="s">
        <v>3429</v>
      </c>
      <c r="D4793" s="26">
        <v>1</v>
      </c>
      <c r="E4793" s="17" t="s">
        <v>5107</v>
      </c>
      <c r="F4793" s="24">
        <v>6568</v>
      </c>
      <c r="G4793" s="24"/>
      <c r="H4793" s="24"/>
      <c r="I4793" s="26" t="s">
        <v>859</v>
      </c>
      <c r="J4793" s="26" t="s">
        <v>859</v>
      </c>
      <c r="K4793" s="34" t="s">
        <v>3431</v>
      </c>
    </row>
    <row r="4794" spans="1:11" ht="15.75" thickBot="1" x14ac:dyDescent="0.3">
      <c r="A4794" s="32" t="s">
        <v>851</v>
      </c>
      <c r="B4794" s="24" t="s">
        <v>327</v>
      </c>
      <c r="C4794" s="26" t="s">
        <v>3429</v>
      </c>
      <c r="D4794" s="26">
        <v>2</v>
      </c>
      <c r="E4794" s="17" t="s">
        <v>5108</v>
      </c>
      <c r="F4794" s="24">
        <v>5851</v>
      </c>
      <c r="G4794" s="24"/>
      <c r="H4794" s="24"/>
      <c r="I4794" s="26" t="s">
        <v>859</v>
      </c>
      <c r="J4794" s="26" t="s">
        <v>859</v>
      </c>
      <c r="K4794" s="34" t="s">
        <v>3441</v>
      </c>
    </row>
    <row r="4795" spans="1:11" ht="15.75" thickBot="1" x14ac:dyDescent="0.3">
      <c r="A4795" s="32" t="s">
        <v>851</v>
      </c>
      <c r="B4795" s="24" t="s">
        <v>327</v>
      </c>
      <c r="C4795" s="26" t="s">
        <v>3429</v>
      </c>
      <c r="D4795" s="26">
        <v>2</v>
      </c>
      <c r="E4795" s="17" t="s">
        <v>5109</v>
      </c>
      <c r="F4795" s="24">
        <v>6959</v>
      </c>
      <c r="G4795" s="24"/>
      <c r="H4795" s="24"/>
      <c r="I4795" s="26" t="s">
        <v>859</v>
      </c>
      <c r="J4795" s="26" t="s">
        <v>859</v>
      </c>
      <c r="K4795" s="34" t="s">
        <v>3441</v>
      </c>
    </row>
    <row r="4796" spans="1:11" ht="15.75" thickBot="1" x14ac:dyDescent="0.3">
      <c r="A4796" s="32" t="s">
        <v>851</v>
      </c>
      <c r="B4796" s="24" t="s">
        <v>327</v>
      </c>
      <c r="C4796" s="26" t="s">
        <v>3429</v>
      </c>
      <c r="D4796" s="26">
        <v>3</v>
      </c>
      <c r="E4796" s="17" t="s">
        <v>5110</v>
      </c>
      <c r="F4796" s="24">
        <v>6676</v>
      </c>
      <c r="G4796" s="24"/>
      <c r="H4796" s="24"/>
      <c r="I4796" s="26" t="s">
        <v>859</v>
      </c>
      <c r="J4796" s="26" t="s">
        <v>859</v>
      </c>
      <c r="K4796" s="34" t="s">
        <v>3157</v>
      </c>
    </row>
    <row r="4797" spans="1:11" ht="15.75" thickBot="1" x14ac:dyDescent="0.3">
      <c r="A4797" s="32" t="s">
        <v>851</v>
      </c>
      <c r="B4797" s="24" t="s">
        <v>327</v>
      </c>
      <c r="C4797" s="26" t="s">
        <v>3429</v>
      </c>
      <c r="D4797" s="26">
        <v>3</v>
      </c>
      <c r="E4797" s="17" t="s">
        <v>5111</v>
      </c>
      <c r="F4797" s="24">
        <v>5165</v>
      </c>
      <c r="G4797" s="24"/>
      <c r="H4797" s="24"/>
      <c r="I4797" s="26" t="s">
        <v>859</v>
      </c>
      <c r="J4797" s="26" t="s">
        <v>859</v>
      </c>
      <c r="K4797" s="34" t="s">
        <v>3157</v>
      </c>
    </row>
    <row r="4798" spans="1:11" ht="15.75" thickBot="1" x14ac:dyDescent="0.3">
      <c r="A4798" s="32" t="s">
        <v>851</v>
      </c>
      <c r="B4798" s="24" t="s">
        <v>327</v>
      </c>
      <c r="C4798" s="26" t="s">
        <v>1016</v>
      </c>
      <c r="D4798" s="26">
        <v>1</v>
      </c>
      <c r="E4798" s="17" t="s">
        <v>5112</v>
      </c>
      <c r="F4798" s="24">
        <v>3999</v>
      </c>
      <c r="G4798" s="24"/>
      <c r="H4798" s="24"/>
      <c r="I4798" s="26" t="s">
        <v>854</v>
      </c>
      <c r="J4798" s="26" t="s">
        <v>1016</v>
      </c>
      <c r="K4798" s="34" t="s">
        <v>3479</v>
      </c>
    </row>
    <row r="4799" spans="1:11" ht="15.75" thickBot="1" x14ac:dyDescent="0.3">
      <c r="A4799" s="32" t="s">
        <v>851</v>
      </c>
      <c r="B4799" s="24" t="s">
        <v>327</v>
      </c>
      <c r="C4799" s="26" t="s">
        <v>1016</v>
      </c>
      <c r="D4799" s="26">
        <v>1</v>
      </c>
      <c r="E4799" s="17" t="s">
        <v>5113</v>
      </c>
      <c r="F4799" s="24">
        <v>4009</v>
      </c>
      <c r="G4799" s="24"/>
      <c r="H4799" s="24"/>
      <c r="I4799" s="26" t="s">
        <v>854</v>
      </c>
      <c r="J4799" s="26" t="s">
        <v>1016</v>
      </c>
      <c r="K4799" s="34" t="s">
        <v>3479</v>
      </c>
    </row>
    <row r="4800" spans="1:11" ht="15.75" thickBot="1" x14ac:dyDescent="0.3">
      <c r="A4800" s="32" t="s">
        <v>851</v>
      </c>
      <c r="B4800" s="24" t="s">
        <v>327</v>
      </c>
      <c r="C4800" s="26" t="s">
        <v>1016</v>
      </c>
      <c r="D4800" s="26">
        <v>1</v>
      </c>
      <c r="E4800" s="17" t="s">
        <v>5114</v>
      </c>
      <c r="F4800" s="24">
        <v>4840</v>
      </c>
      <c r="G4800" s="24"/>
      <c r="H4800" s="24"/>
      <c r="I4800" s="26" t="s">
        <v>854</v>
      </c>
      <c r="J4800" s="26" t="s">
        <v>1016</v>
      </c>
      <c r="K4800" s="34" t="s">
        <v>3479</v>
      </c>
    </row>
    <row r="4801" spans="1:11" ht="15.75" thickBot="1" x14ac:dyDescent="0.3">
      <c r="A4801" s="32" t="s">
        <v>851</v>
      </c>
      <c r="B4801" s="24" t="s">
        <v>327</v>
      </c>
      <c r="C4801" s="26" t="s">
        <v>1016</v>
      </c>
      <c r="D4801" s="26">
        <v>1</v>
      </c>
      <c r="E4801" s="17" t="s">
        <v>5115</v>
      </c>
      <c r="F4801" s="24">
        <v>5815</v>
      </c>
      <c r="G4801" s="24"/>
      <c r="H4801" s="24"/>
      <c r="I4801" s="26" t="s">
        <v>854</v>
      </c>
      <c r="J4801" s="26" t="s">
        <v>1016</v>
      </c>
      <c r="K4801" s="34" t="s">
        <v>3479</v>
      </c>
    </row>
    <row r="4802" spans="1:11" ht="15.75" thickBot="1" x14ac:dyDescent="0.3">
      <c r="A4802" s="32" t="s">
        <v>851</v>
      </c>
      <c r="B4802" s="24" t="s">
        <v>327</v>
      </c>
      <c r="C4802" s="26" t="s">
        <v>1016</v>
      </c>
      <c r="D4802" s="26">
        <v>1</v>
      </c>
      <c r="E4802" s="17" t="s">
        <v>5116</v>
      </c>
      <c r="F4802" s="24">
        <v>4000</v>
      </c>
      <c r="G4802" s="24"/>
      <c r="H4802" s="24"/>
      <c r="I4802" s="26" t="s">
        <v>854</v>
      </c>
      <c r="J4802" s="26" t="s">
        <v>1016</v>
      </c>
      <c r="K4802" s="34" t="s">
        <v>3479</v>
      </c>
    </row>
    <row r="4803" spans="1:11" ht="15.75" thickBot="1" x14ac:dyDescent="0.3">
      <c r="A4803" s="32" t="s">
        <v>851</v>
      </c>
      <c r="B4803" s="24" t="s">
        <v>327</v>
      </c>
      <c r="C4803" s="26" t="s">
        <v>1016</v>
      </c>
      <c r="D4803" s="26">
        <v>2</v>
      </c>
      <c r="E4803" s="17" t="s">
        <v>5117</v>
      </c>
      <c r="F4803" s="24">
        <v>5129</v>
      </c>
      <c r="G4803" s="24"/>
      <c r="H4803" s="24"/>
      <c r="I4803" s="26" t="s">
        <v>854</v>
      </c>
      <c r="J4803" s="26" t="s">
        <v>1016</v>
      </c>
      <c r="K4803" s="34" t="s">
        <v>3484</v>
      </c>
    </row>
    <row r="4804" spans="1:11" ht="15.75" thickBot="1" x14ac:dyDescent="0.3">
      <c r="A4804" s="32" t="s">
        <v>851</v>
      </c>
      <c r="B4804" s="24" t="s">
        <v>327</v>
      </c>
      <c r="C4804" s="26" t="s">
        <v>1016</v>
      </c>
      <c r="D4804" s="26">
        <v>2</v>
      </c>
      <c r="E4804" s="17" t="s">
        <v>5118</v>
      </c>
      <c r="F4804" s="24">
        <v>5133</v>
      </c>
      <c r="G4804" s="24"/>
      <c r="H4804" s="24"/>
      <c r="I4804" s="26" t="s">
        <v>854</v>
      </c>
      <c r="J4804" s="26" t="s">
        <v>1016</v>
      </c>
      <c r="K4804" s="34" t="s">
        <v>3484</v>
      </c>
    </row>
    <row r="4805" spans="1:11" ht="15.75" thickBot="1" x14ac:dyDescent="0.3">
      <c r="A4805" s="32" t="s">
        <v>851</v>
      </c>
      <c r="B4805" s="24" t="s">
        <v>327</v>
      </c>
      <c r="C4805" s="26" t="s">
        <v>1016</v>
      </c>
      <c r="D4805" s="26">
        <v>2</v>
      </c>
      <c r="E4805" s="17" t="s">
        <v>5119</v>
      </c>
      <c r="F4805" s="24">
        <v>5128</v>
      </c>
      <c r="G4805" s="24"/>
      <c r="H4805" s="24"/>
      <c r="I4805" s="26" t="s">
        <v>854</v>
      </c>
      <c r="J4805" s="26" t="s">
        <v>1016</v>
      </c>
      <c r="K4805" s="34" t="s">
        <v>3490</v>
      </c>
    </row>
    <row r="4806" spans="1:11" ht="15.75" thickBot="1" x14ac:dyDescent="0.3">
      <c r="A4806" s="32" t="s">
        <v>851</v>
      </c>
      <c r="B4806" s="24" t="s">
        <v>327</v>
      </c>
      <c r="C4806" s="26" t="s">
        <v>1016</v>
      </c>
      <c r="D4806" s="26">
        <v>3</v>
      </c>
      <c r="E4806" s="17" t="s">
        <v>5120</v>
      </c>
      <c r="F4806" s="24">
        <v>4008</v>
      </c>
      <c r="G4806" s="24"/>
      <c r="H4806" s="24"/>
      <c r="I4806" s="26" t="s">
        <v>854</v>
      </c>
      <c r="J4806" s="26" t="s">
        <v>1016</v>
      </c>
      <c r="K4806" s="34" t="s">
        <v>3515</v>
      </c>
    </row>
    <row r="4807" spans="1:11" ht="15.75" thickBot="1" x14ac:dyDescent="0.3">
      <c r="A4807" s="32" t="s">
        <v>851</v>
      </c>
      <c r="B4807" s="24" t="s">
        <v>327</v>
      </c>
      <c r="C4807" s="26" t="s">
        <v>1016</v>
      </c>
      <c r="D4807" s="26">
        <v>3</v>
      </c>
      <c r="E4807" s="17" t="s">
        <v>5096</v>
      </c>
      <c r="F4807" s="24">
        <v>5806</v>
      </c>
      <c r="G4807" s="24"/>
      <c r="H4807" s="24"/>
      <c r="I4807" s="26" t="s">
        <v>854</v>
      </c>
      <c r="J4807" s="26" t="s">
        <v>1016</v>
      </c>
      <c r="K4807" s="34" t="s">
        <v>3515</v>
      </c>
    </row>
    <row r="4808" spans="1:11" ht="15.75" thickBot="1" x14ac:dyDescent="0.3">
      <c r="A4808" s="32" t="s">
        <v>851</v>
      </c>
      <c r="B4808" s="24" t="s">
        <v>327</v>
      </c>
      <c r="C4808" s="26" t="s">
        <v>1016</v>
      </c>
      <c r="D4808" s="26">
        <v>3</v>
      </c>
      <c r="E4808" s="17" t="s">
        <v>5121</v>
      </c>
      <c r="F4808" s="24">
        <v>4001</v>
      </c>
      <c r="G4808" s="24"/>
      <c r="H4808" s="24"/>
      <c r="I4808" s="26" t="s">
        <v>854</v>
      </c>
      <c r="J4808" s="26" t="s">
        <v>1016</v>
      </c>
      <c r="K4808" s="34" t="s">
        <v>3515</v>
      </c>
    </row>
    <row r="4809" spans="1:11" ht="15.75" thickBot="1" x14ac:dyDescent="0.3">
      <c r="A4809" s="32" t="s">
        <v>851</v>
      </c>
      <c r="B4809" s="24" t="s">
        <v>327</v>
      </c>
      <c r="C4809" s="26" t="s">
        <v>1016</v>
      </c>
      <c r="D4809" s="26">
        <v>4</v>
      </c>
      <c r="E4809" s="17" t="s">
        <v>5122</v>
      </c>
      <c r="F4809" s="24">
        <v>5073</v>
      </c>
      <c r="G4809" s="24"/>
      <c r="H4809" s="24"/>
      <c r="I4809" s="26" t="s">
        <v>859</v>
      </c>
      <c r="J4809" s="26" t="s">
        <v>928</v>
      </c>
      <c r="K4809" s="34" t="s">
        <v>2386</v>
      </c>
    </row>
    <row r="4810" spans="1:11" ht="15.75" thickBot="1" x14ac:dyDescent="0.3">
      <c r="A4810" s="32" t="s">
        <v>851</v>
      </c>
      <c r="B4810" s="24" t="s">
        <v>327</v>
      </c>
      <c r="C4810" s="26" t="s">
        <v>1016</v>
      </c>
      <c r="D4810" s="26">
        <v>4</v>
      </c>
      <c r="E4810" s="17" t="s">
        <v>5123</v>
      </c>
      <c r="F4810" s="24">
        <v>5301</v>
      </c>
      <c r="G4810" s="24"/>
      <c r="H4810" s="24"/>
      <c r="I4810" s="26" t="s">
        <v>854</v>
      </c>
      <c r="J4810" s="26" t="s">
        <v>1016</v>
      </c>
      <c r="K4810" s="34" t="s">
        <v>3505</v>
      </c>
    </row>
    <row r="4811" spans="1:11" ht="15.75" thickBot="1" x14ac:dyDescent="0.3">
      <c r="A4811" s="32" t="s">
        <v>851</v>
      </c>
      <c r="B4811" s="24" t="s">
        <v>327</v>
      </c>
      <c r="C4811" s="26" t="s">
        <v>1016</v>
      </c>
      <c r="D4811" s="26">
        <v>5</v>
      </c>
      <c r="E4811" s="17" t="s">
        <v>5124</v>
      </c>
      <c r="F4811" s="24">
        <v>5299</v>
      </c>
      <c r="G4811" s="24"/>
      <c r="H4811" s="24"/>
      <c r="I4811" s="26" t="s">
        <v>854</v>
      </c>
      <c r="J4811" s="26" t="s">
        <v>1016</v>
      </c>
      <c r="K4811" s="34" t="s">
        <v>3548</v>
      </c>
    </row>
    <row r="4812" spans="1:11" ht="15.75" thickBot="1" x14ac:dyDescent="0.3">
      <c r="A4812" s="32" t="s">
        <v>851</v>
      </c>
      <c r="B4812" s="24" t="s">
        <v>327</v>
      </c>
      <c r="C4812" s="26" t="s">
        <v>1016</v>
      </c>
      <c r="D4812" s="26">
        <v>5</v>
      </c>
      <c r="E4812" s="17" t="s">
        <v>5125</v>
      </c>
      <c r="F4812" s="24">
        <v>5347</v>
      </c>
      <c r="G4812" s="24"/>
      <c r="H4812" s="24"/>
      <c r="I4812" s="26" t="s">
        <v>854</v>
      </c>
      <c r="J4812" s="26" t="s">
        <v>1016</v>
      </c>
      <c r="K4812" s="34" t="s">
        <v>3548</v>
      </c>
    </row>
    <row r="4813" spans="1:11" ht="15.75" thickBot="1" x14ac:dyDescent="0.3">
      <c r="A4813" s="32" t="s">
        <v>851</v>
      </c>
      <c r="B4813" s="24" t="s">
        <v>327</v>
      </c>
      <c r="C4813" s="26" t="s">
        <v>1016</v>
      </c>
      <c r="D4813" s="26">
        <v>6</v>
      </c>
      <c r="E4813" s="17" t="s">
        <v>5126</v>
      </c>
      <c r="F4813" s="24">
        <v>5990</v>
      </c>
      <c r="G4813" s="24"/>
      <c r="H4813" s="24"/>
      <c r="I4813" s="26" t="s">
        <v>854</v>
      </c>
      <c r="J4813" s="26" t="s">
        <v>1016</v>
      </c>
      <c r="K4813" s="34" t="s">
        <v>3565</v>
      </c>
    </row>
    <row r="4814" spans="1:11" ht="15.75" thickBot="1" x14ac:dyDescent="0.3">
      <c r="A4814" s="32" t="s">
        <v>851</v>
      </c>
      <c r="B4814" s="24" t="s">
        <v>327</v>
      </c>
      <c r="C4814" s="26" t="s">
        <v>1016</v>
      </c>
      <c r="D4814" s="26">
        <v>6</v>
      </c>
      <c r="E4814" s="17" t="s">
        <v>5127</v>
      </c>
      <c r="F4814" s="24">
        <v>5530</v>
      </c>
      <c r="G4814" s="24"/>
      <c r="H4814" s="24"/>
      <c r="I4814" s="26" t="s">
        <v>854</v>
      </c>
      <c r="J4814" s="26" t="s">
        <v>1016</v>
      </c>
      <c r="K4814" s="34" t="s">
        <v>3565</v>
      </c>
    </row>
    <row r="4815" spans="1:11" ht="15.75" thickBot="1" x14ac:dyDescent="0.3">
      <c r="A4815" s="32" t="s">
        <v>851</v>
      </c>
      <c r="B4815" s="24" t="s">
        <v>327</v>
      </c>
      <c r="C4815" s="26" t="s">
        <v>1016</v>
      </c>
      <c r="D4815" s="26">
        <v>7</v>
      </c>
      <c r="E4815" s="17" t="s">
        <v>5128</v>
      </c>
      <c r="F4815" s="24">
        <v>5131</v>
      </c>
      <c r="G4815" s="24"/>
      <c r="H4815" s="24"/>
      <c r="I4815" s="26" t="s">
        <v>854</v>
      </c>
      <c r="J4815" s="26" t="s">
        <v>1016</v>
      </c>
      <c r="K4815" s="34" t="s">
        <v>3515</v>
      </c>
    </row>
    <row r="4816" spans="1:11" ht="15.75" thickBot="1" x14ac:dyDescent="0.3">
      <c r="A4816" s="32" t="s">
        <v>851</v>
      </c>
      <c r="B4816" s="24" t="s">
        <v>327</v>
      </c>
      <c r="C4816" s="26" t="s">
        <v>1016</v>
      </c>
      <c r="D4816" s="26">
        <v>8</v>
      </c>
      <c r="E4816" s="17" t="s">
        <v>5129</v>
      </c>
      <c r="F4816" s="24">
        <v>5579</v>
      </c>
      <c r="G4816" s="24"/>
      <c r="H4816" s="24"/>
      <c r="I4816" s="26" t="s">
        <v>854</v>
      </c>
      <c r="J4816" s="26" t="s">
        <v>1016</v>
      </c>
      <c r="K4816" s="34" t="s">
        <v>1018</v>
      </c>
    </row>
    <row r="4817" spans="1:11" ht="15.75" thickBot="1" x14ac:dyDescent="0.3">
      <c r="A4817" s="32" t="s">
        <v>851</v>
      </c>
      <c r="B4817" s="24" t="s">
        <v>327</v>
      </c>
      <c r="C4817" s="26" t="s">
        <v>1016</v>
      </c>
      <c r="D4817" s="26">
        <v>9</v>
      </c>
      <c r="E4817" s="17" t="s">
        <v>5130</v>
      </c>
      <c r="F4817" s="24">
        <v>5580</v>
      </c>
      <c r="G4817" s="24"/>
      <c r="H4817" s="24"/>
      <c r="I4817" s="26" t="s">
        <v>854</v>
      </c>
      <c r="J4817" s="26" t="s">
        <v>1016</v>
      </c>
      <c r="K4817" s="34" t="s">
        <v>1221</v>
      </c>
    </row>
    <row r="4818" spans="1:11" ht="15.75" thickBot="1" x14ac:dyDescent="0.3">
      <c r="A4818" s="32" t="s">
        <v>851</v>
      </c>
      <c r="B4818" s="24" t="s">
        <v>327</v>
      </c>
      <c r="C4818" s="26" t="s">
        <v>1016</v>
      </c>
      <c r="D4818" s="26">
        <v>9</v>
      </c>
      <c r="E4818" s="17" t="s">
        <v>5131</v>
      </c>
      <c r="F4818" s="24">
        <v>4010</v>
      </c>
      <c r="G4818" s="24"/>
      <c r="H4818" s="24"/>
      <c r="I4818" s="26" t="s">
        <v>854</v>
      </c>
      <c r="J4818" s="26" t="s">
        <v>1016</v>
      </c>
      <c r="K4818" s="34" t="s">
        <v>1221</v>
      </c>
    </row>
    <row r="4819" spans="1:11" ht="15.75" thickBot="1" x14ac:dyDescent="0.3">
      <c r="A4819" s="32" t="s">
        <v>851</v>
      </c>
      <c r="B4819" s="24" t="s">
        <v>327</v>
      </c>
      <c r="C4819" s="26" t="s">
        <v>1016</v>
      </c>
      <c r="D4819" s="26">
        <v>9</v>
      </c>
      <c r="E4819" s="17" t="s">
        <v>5132</v>
      </c>
      <c r="F4819" s="24">
        <v>6113</v>
      </c>
      <c r="G4819" s="24"/>
      <c r="H4819" s="24"/>
      <c r="I4819" s="26" t="s">
        <v>854</v>
      </c>
      <c r="J4819" s="26" t="s">
        <v>1016</v>
      </c>
      <c r="K4819" s="34" t="s">
        <v>1221</v>
      </c>
    </row>
    <row r="4820" spans="1:11" ht="15.75" thickBot="1" x14ac:dyDescent="0.3">
      <c r="A4820" s="32" t="s">
        <v>851</v>
      </c>
      <c r="B4820" s="24" t="s">
        <v>327</v>
      </c>
      <c r="C4820" s="26" t="s">
        <v>1016</v>
      </c>
      <c r="D4820" s="26">
        <v>10</v>
      </c>
      <c r="E4820" s="17" t="s">
        <v>5133</v>
      </c>
      <c r="F4820" s="24">
        <v>5869</v>
      </c>
      <c r="G4820" s="24"/>
      <c r="H4820" s="24"/>
      <c r="I4820" s="26" t="s">
        <v>854</v>
      </c>
      <c r="J4820" s="26" t="s">
        <v>1016</v>
      </c>
      <c r="K4820" s="34" t="s">
        <v>3479</v>
      </c>
    </row>
    <row r="4821" spans="1:11" ht="15.75" thickBot="1" x14ac:dyDescent="0.3">
      <c r="A4821" s="32" t="s">
        <v>851</v>
      </c>
      <c r="B4821" s="24" t="s">
        <v>327</v>
      </c>
      <c r="C4821" s="26" t="s">
        <v>1016</v>
      </c>
      <c r="D4821" s="26">
        <v>10</v>
      </c>
      <c r="E4821" s="17" t="s">
        <v>5134</v>
      </c>
      <c r="F4821" s="24">
        <v>5300</v>
      </c>
      <c r="G4821" s="24"/>
      <c r="H4821" s="24"/>
      <c r="I4821" s="26" t="s">
        <v>854</v>
      </c>
      <c r="J4821" s="26" t="s">
        <v>1016</v>
      </c>
      <c r="K4821" s="34" t="s">
        <v>3479</v>
      </c>
    </row>
    <row r="4822" spans="1:11" ht="15.75" thickBot="1" x14ac:dyDescent="0.3">
      <c r="A4822" s="32" t="s">
        <v>851</v>
      </c>
      <c r="B4822" s="24" t="s">
        <v>327</v>
      </c>
      <c r="C4822" s="26" t="s">
        <v>859</v>
      </c>
      <c r="D4822" s="26">
        <v>1</v>
      </c>
      <c r="E4822" s="17" t="s">
        <v>5135</v>
      </c>
      <c r="F4822" s="24">
        <v>4120</v>
      </c>
      <c r="G4822" s="24"/>
      <c r="H4822" s="24"/>
      <c r="I4822" s="26" t="s">
        <v>859</v>
      </c>
      <c r="J4822" s="26" t="s">
        <v>859</v>
      </c>
      <c r="K4822" s="34" t="s">
        <v>1297</v>
      </c>
    </row>
    <row r="4823" spans="1:11" ht="15.75" thickBot="1" x14ac:dyDescent="0.3">
      <c r="A4823" s="32" t="s">
        <v>851</v>
      </c>
      <c r="B4823" s="24" t="s">
        <v>327</v>
      </c>
      <c r="C4823" s="26" t="s">
        <v>859</v>
      </c>
      <c r="D4823" s="26">
        <v>2</v>
      </c>
      <c r="E4823" s="17" t="s">
        <v>5136</v>
      </c>
      <c r="F4823" s="24">
        <v>6569</v>
      </c>
      <c r="G4823" s="24"/>
      <c r="H4823" s="24"/>
      <c r="I4823" s="26" t="s">
        <v>859</v>
      </c>
      <c r="J4823" s="26" t="s">
        <v>859</v>
      </c>
      <c r="K4823" s="34" t="s">
        <v>3636</v>
      </c>
    </row>
    <row r="4824" spans="1:11" ht="15.75" thickBot="1" x14ac:dyDescent="0.3">
      <c r="A4824" s="32" t="s">
        <v>851</v>
      </c>
      <c r="B4824" s="24" t="s">
        <v>327</v>
      </c>
      <c r="C4824" s="26" t="s">
        <v>859</v>
      </c>
      <c r="D4824" s="26">
        <v>3</v>
      </c>
      <c r="E4824" s="17" t="s">
        <v>5137</v>
      </c>
      <c r="F4824" s="24">
        <v>5707</v>
      </c>
      <c r="G4824" s="24"/>
      <c r="H4824" s="24"/>
      <c r="I4824" s="26" t="s">
        <v>859</v>
      </c>
      <c r="J4824" s="26" t="s">
        <v>859</v>
      </c>
      <c r="K4824" s="34" t="s">
        <v>3648</v>
      </c>
    </row>
    <row r="4825" spans="1:11" ht="15.75" thickBot="1" x14ac:dyDescent="0.3">
      <c r="A4825" s="32" t="s">
        <v>851</v>
      </c>
      <c r="B4825" s="24" t="s">
        <v>327</v>
      </c>
      <c r="C4825" s="26" t="s">
        <v>859</v>
      </c>
      <c r="D4825" s="26">
        <v>3</v>
      </c>
      <c r="E4825" s="17" t="s">
        <v>5138</v>
      </c>
      <c r="F4825" s="24">
        <v>4122</v>
      </c>
      <c r="G4825" s="24"/>
      <c r="H4825" s="24"/>
      <c r="I4825" s="26" t="s">
        <v>859</v>
      </c>
      <c r="J4825" s="26" t="s">
        <v>859</v>
      </c>
      <c r="K4825" s="34" t="s">
        <v>3652</v>
      </c>
    </row>
    <row r="4826" spans="1:11" ht="15.75" thickBot="1" x14ac:dyDescent="0.3">
      <c r="A4826" s="32" t="s">
        <v>851</v>
      </c>
      <c r="B4826" s="24" t="s">
        <v>327</v>
      </c>
      <c r="C4826" s="26" t="s">
        <v>859</v>
      </c>
      <c r="D4826" s="26">
        <v>3</v>
      </c>
      <c r="E4826" s="17" t="s">
        <v>5139</v>
      </c>
      <c r="F4826" s="24">
        <v>4121</v>
      </c>
      <c r="G4826" s="24"/>
      <c r="H4826" s="24"/>
      <c r="I4826" s="26" t="s">
        <v>859</v>
      </c>
      <c r="J4826" s="26" t="s">
        <v>859</v>
      </c>
      <c r="K4826" s="34" t="s">
        <v>3650</v>
      </c>
    </row>
    <row r="4827" spans="1:11" ht="15.75" thickBot="1" x14ac:dyDescent="0.3">
      <c r="A4827" s="32" t="s">
        <v>851</v>
      </c>
      <c r="B4827" s="24" t="s">
        <v>327</v>
      </c>
      <c r="C4827" s="26" t="s">
        <v>859</v>
      </c>
      <c r="D4827" s="26">
        <v>3</v>
      </c>
      <c r="E4827" s="17" t="s">
        <v>5139</v>
      </c>
      <c r="F4827" s="24">
        <v>5774</v>
      </c>
      <c r="G4827" s="24"/>
      <c r="H4827" s="24"/>
      <c r="I4827" s="26" t="s">
        <v>859</v>
      </c>
      <c r="J4827" s="26" t="s">
        <v>859</v>
      </c>
      <c r="K4827" s="34" t="s">
        <v>3650</v>
      </c>
    </row>
    <row r="4828" spans="1:11" ht="15.75" thickBot="1" x14ac:dyDescent="0.3">
      <c r="A4828" s="32" t="s">
        <v>851</v>
      </c>
      <c r="B4828" s="24" t="s">
        <v>327</v>
      </c>
      <c r="C4828" s="26" t="s">
        <v>859</v>
      </c>
      <c r="D4828" s="26">
        <v>3</v>
      </c>
      <c r="E4828" s="17" t="s">
        <v>5140</v>
      </c>
      <c r="F4828" s="24">
        <v>5288</v>
      </c>
      <c r="G4828" s="24"/>
      <c r="H4828" s="24"/>
      <c r="I4828" s="26" t="s">
        <v>859</v>
      </c>
      <c r="J4828" s="26" t="s">
        <v>859</v>
      </c>
      <c r="K4828" s="34" t="s">
        <v>3648</v>
      </c>
    </row>
    <row r="4829" spans="1:11" ht="15.75" thickBot="1" x14ac:dyDescent="0.3">
      <c r="A4829" s="32" t="s">
        <v>851</v>
      </c>
      <c r="B4829" s="24" t="s">
        <v>327</v>
      </c>
      <c r="C4829" s="26" t="s">
        <v>859</v>
      </c>
      <c r="D4829" s="26">
        <v>4</v>
      </c>
      <c r="E4829" s="17" t="s">
        <v>5141</v>
      </c>
      <c r="F4829" s="24">
        <v>4118</v>
      </c>
      <c r="G4829" s="24"/>
      <c r="H4829" s="24"/>
      <c r="I4829" s="26" t="s">
        <v>859</v>
      </c>
      <c r="J4829" s="26" t="s">
        <v>3666</v>
      </c>
      <c r="K4829" s="34" t="s">
        <v>3670</v>
      </c>
    </row>
    <row r="4830" spans="1:11" ht="15.75" thickBot="1" x14ac:dyDescent="0.3">
      <c r="A4830" s="32" t="s">
        <v>851</v>
      </c>
      <c r="B4830" s="24" t="s">
        <v>327</v>
      </c>
      <c r="C4830" s="26" t="s">
        <v>859</v>
      </c>
      <c r="D4830" s="26">
        <v>4</v>
      </c>
      <c r="E4830" s="17" t="s">
        <v>5141</v>
      </c>
      <c r="F4830" s="24">
        <v>5617</v>
      </c>
      <c r="G4830" s="24"/>
      <c r="H4830" s="24"/>
      <c r="I4830" s="26" t="s">
        <v>859</v>
      </c>
      <c r="J4830" s="26" t="s">
        <v>3666</v>
      </c>
      <c r="K4830" s="34" t="s">
        <v>3670</v>
      </c>
    </row>
    <row r="4831" spans="1:11" ht="15.75" thickBot="1" x14ac:dyDescent="0.3">
      <c r="A4831" s="32" t="s">
        <v>851</v>
      </c>
      <c r="B4831" s="24" t="s">
        <v>327</v>
      </c>
      <c r="C4831" s="26" t="s">
        <v>859</v>
      </c>
      <c r="D4831" s="26">
        <v>4</v>
      </c>
      <c r="E4831" s="17" t="s">
        <v>5142</v>
      </c>
      <c r="F4831" s="24">
        <v>5289</v>
      </c>
      <c r="G4831" s="24"/>
      <c r="H4831" s="24"/>
      <c r="I4831" s="26" t="s">
        <v>859</v>
      </c>
      <c r="J4831" s="26" t="s">
        <v>3666</v>
      </c>
      <c r="K4831" s="34" t="s">
        <v>3667</v>
      </c>
    </row>
    <row r="4832" spans="1:11" ht="15.75" thickBot="1" x14ac:dyDescent="0.3">
      <c r="A4832" s="32" t="s">
        <v>851</v>
      </c>
      <c r="B4832" s="24" t="s">
        <v>327</v>
      </c>
      <c r="C4832" s="26" t="s">
        <v>859</v>
      </c>
      <c r="D4832" s="26">
        <v>5</v>
      </c>
      <c r="E4832" s="17" t="s">
        <v>5143</v>
      </c>
      <c r="F4832" s="24">
        <v>4119</v>
      </c>
      <c r="G4832" s="24"/>
      <c r="H4832" s="24"/>
      <c r="I4832" s="26" t="s">
        <v>859</v>
      </c>
      <c r="J4832" s="26" t="s">
        <v>859</v>
      </c>
      <c r="K4832" s="34" t="s">
        <v>1299</v>
      </c>
    </row>
    <row r="4833" spans="1:11" ht="15.75" thickBot="1" x14ac:dyDescent="0.3">
      <c r="A4833" s="32" t="s">
        <v>851</v>
      </c>
      <c r="B4833" s="24" t="s">
        <v>327</v>
      </c>
      <c r="C4833" s="26" t="s">
        <v>859</v>
      </c>
      <c r="D4833" s="26">
        <v>5</v>
      </c>
      <c r="E4833" s="17" t="s">
        <v>5144</v>
      </c>
      <c r="F4833" s="24">
        <v>4116</v>
      </c>
      <c r="G4833" s="24"/>
      <c r="H4833" s="24"/>
      <c r="I4833" s="26" t="s">
        <v>859</v>
      </c>
      <c r="J4833" s="26" t="s">
        <v>859</v>
      </c>
      <c r="K4833" s="34" t="s">
        <v>859</v>
      </c>
    </row>
    <row r="4834" spans="1:11" ht="15.75" thickBot="1" x14ac:dyDescent="0.3">
      <c r="A4834" s="32" t="s">
        <v>851</v>
      </c>
      <c r="B4834" s="24" t="s">
        <v>327</v>
      </c>
      <c r="C4834" s="26" t="s">
        <v>859</v>
      </c>
      <c r="D4834" s="26">
        <v>5</v>
      </c>
      <c r="E4834" s="17" t="s">
        <v>5145</v>
      </c>
      <c r="F4834" s="24">
        <v>6188</v>
      </c>
      <c r="G4834" s="24"/>
      <c r="H4834" s="24"/>
      <c r="I4834" s="26" t="s">
        <v>859</v>
      </c>
      <c r="J4834" s="26" t="s">
        <v>859</v>
      </c>
      <c r="K4834" s="34" t="s">
        <v>859</v>
      </c>
    </row>
    <row r="4835" spans="1:11" ht="15.75" thickBot="1" x14ac:dyDescent="0.3">
      <c r="A4835" s="32" t="s">
        <v>851</v>
      </c>
      <c r="B4835" s="24" t="s">
        <v>327</v>
      </c>
      <c r="C4835" s="26" t="s">
        <v>859</v>
      </c>
      <c r="D4835" s="26">
        <v>5</v>
      </c>
      <c r="E4835" s="17" t="s">
        <v>5146</v>
      </c>
      <c r="F4835" s="24">
        <v>4877</v>
      </c>
      <c r="G4835" s="24"/>
      <c r="H4835" s="24"/>
      <c r="I4835" s="26" t="s">
        <v>859</v>
      </c>
      <c r="J4835" s="26" t="s">
        <v>859</v>
      </c>
      <c r="K4835" s="34" t="s">
        <v>859</v>
      </c>
    </row>
    <row r="4836" spans="1:11" ht="15.75" thickBot="1" x14ac:dyDescent="0.3">
      <c r="A4836" s="32" t="s">
        <v>851</v>
      </c>
      <c r="B4836" s="24" t="s">
        <v>327</v>
      </c>
      <c r="C4836" s="26" t="s">
        <v>859</v>
      </c>
      <c r="D4836" s="26">
        <v>5</v>
      </c>
      <c r="E4836" s="17" t="s">
        <v>5147</v>
      </c>
      <c r="F4836" s="24">
        <v>6632</v>
      </c>
      <c r="G4836" s="24"/>
      <c r="H4836" s="24"/>
      <c r="I4836" s="26" t="s">
        <v>859</v>
      </c>
      <c r="J4836" s="26" t="s">
        <v>859</v>
      </c>
      <c r="K4836" s="34" t="s">
        <v>859</v>
      </c>
    </row>
    <row r="4837" spans="1:11" ht="15.75" thickBot="1" x14ac:dyDescent="0.3">
      <c r="A4837" s="32" t="s">
        <v>851</v>
      </c>
      <c r="B4837" s="24" t="s">
        <v>327</v>
      </c>
      <c r="C4837" s="26" t="s">
        <v>859</v>
      </c>
      <c r="D4837" s="26">
        <v>6</v>
      </c>
      <c r="E4837" s="17" t="s">
        <v>5148</v>
      </c>
      <c r="F4837" s="24">
        <v>6217</v>
      </c>
      <c r="G4837" s="24"/>
      <c r="H4837" s="24"/>
      <c r="I4837" s="26" t="s">
        <v>859</v>
      </c>
      <c r="J4837" s="26" t="s">
        <v>859</v>
      </c>
      <c r="K4837" s="34" t="s">
        <v>3689</v>
      </c>
    </row>
    <row r="4838" spans="1:11" ht="15.75" thickBot="1" x14ac:dyDescent="0.3">
      <c r="A4838" s="32" t="s">
        <v>851</v>
      </c>
      <c r="B4838" s="24" t="s">
        <v>327</v>
      </c>
      <c r="C4838" s="26" t="s">
        <v>859</v>
      </c>
      <c r="D4838" s="26">
        <v>7</v>
      </c>
      <c r="E4838" s="17" t="s">
        <v>5149</v>
      </c>
      <c r="F4838" s="24">
        <v>4115</v>
      </c>
      <c r="G4838" s="24"/>
      <c r="H4838" s="24"/>
      <c r="I4838" s="26" t="s">
        <v>859</v>
      </c>
      <c r="J4838" s="26" t="s">
        <v>1302</v>
      </c>
      <c r="K4838" s="34" t="s">
        <v>3697</v>
      </c>
    </row>
    <row r="4839" spans="1:11" ht="15.75" thickBot="1" x14ac:dyDescent="0.3">
      <c r="A4839" s="32" t="s">
        <v>851</v>
      </c>
      <c r="B4839" s="24" t="s">
        <v>327</v>
      </c>
      <c r="C4839" s="26" t="s">
        <v>859</v>
      </c>
      <c r="D4839" s="26">
        <v>8</v>
      </c>
      <c r="E4839" s="17" t="s">
        <v>5150</v>
      </c>
      <c r="F4839" s="24">
        <v>4117</v>
      </c>
      <c r="G4839" s="24"/>
      <c r="H4839" s="24"/>
      <c r="I4839" s="26" t="s">
        <v>859</v>
      </c>
      <c r="J4839" s="26" t="s">
        <v>1302</v>
      </c>
      <c r="K4839" s="34" t="s">
        <v>1303</v>
      </c>
    </row>
    <row r="4840" spans="1:11" ht="15.75" thickBot="1" x14ac:dyDescent="0.3">
      <c r="A4840" s="32" t="s">
        <v>851</v>
      </c>
      <c r="B4840" s="24" t="s">
        <v>327</v>
      </c>
      <c r="C4840" s="26" t="s">
        <v>859</v>
      </c>
      <c r="D4840" s="26">
        <v>8</v>
      </c>
      <c r="E4840" s="17" t="s">
        <v>5151</v>
      </c>
      <c r="F4840" s="24">
        <v>4878</v>
      </c>
      <c r="G4840" s="24"/>
      <c r="H4840" s="24"/>
      <c r="I4840" s="26" t="s">
        <v>859</v>
      </c>
      <c r="J4840" s="26" t="s">
        <v>1302</v>
      </c>
      <c r="K4840" s="34" t="s">
        <v>1303</v>
      </c>
    </row>
    <row r="4841" spans="1:11" ht="15.75" thickBot="1" x14ac:dyDescent="0.3">
      <c r="A4841" s="32" t="s">
        <v>851</v>
      </c>
      <c r="B4841" s="24" t="s">
        <v>327</v>
      </c>
      <c r="C4841" s="26" t="s">
        <v>855</v>
      </c>
      <c r="D4841" s="26">
        <v>1</v>
      </c>
      <c r="E4841" s="17" t="s">
        <v>5152</v>
      </c>
      <c r="F4841" s="24">
        <v>3997</v>
      </c>
      <c r="G4841" s="24"/>
      <c r="H4841" s="24"/>
      <c r="I4841" s="26" t="s">
        <v>854</v>
      </c>
      <c r="J4841" s="26" t="s">
        <v>855</v>
      </c>
      <c r="K4841" s="34" t="s">
        <v>1877</v>
      </c>
    </row>
    <row r="4842" spans="1:11" ht="15.75" thickBot="1" x14ac:dyDescent="0.3">
      <c r="A4842" s="32" t="s">
        <v>851</v>
      </c>
      <c r="B4842" s="24" t="s">
        <v>327</v>
      </c>
      <c r="C4842" s="26" t="s">
        <v>855</v>
      </c>
      <c r="D4842" s="26">
        <v>1</v>
      </c>
      <c r="E4842" s="17" t="s">
        <v>5153</v>
      </c>
      <c r="F4842" s="24">
        <v>6714</v>
      </c>
      <c r="G4842" s="24"/>
      <c r="H4842" s="24"/>
      <c r="I4842" s="26" t="s">
        <v>854</v>
      </c>
      <c r="J4842" s="26" t="s">
        <v>855</v>
      </c>
      <c r="K4842" s="34" t="s">
        <v>1877</v>
      </c>
    </row>
    <row r="4843" spans="1:11" ht="15.75" thickBot="1" x14ac:dyDescent="0.3">
      <c r="A4843" s="32" t="s">
        <v>851</v>
      </c>
      <c r="B4843" s="24" t="s">
        <v>327</v>
      </c>
      <c r="C4843" s="26" t="s">
        <v>855</v>
      </c>
      <c r="D4843" s="26">
        <v>1</v>
      </c>
      <c r="E4843" s="17" t="s">
        <v>5154</v>
      </c>
      <c r="F4843" s="24">
        <v>4838</v>
      </c>
      <c r="G4843" s="24"/>
      <c r="H4843" s="24"/>
      <c r="I4843" s="26" t="s">
        <v>854</v>
      </c>
      <c r="J4843" s="26" t="s">
        <v>855</v>
      </c>
      <c r="K4843" s="34" t="s">
        <v>1877</v>
      </c>
    </row>
    <row r="4844" spans="1:11" ht="15.75" thickBot="1" x14ac:dyDescent="0.3">
      <c r="A4844" s="32" t="s">
        <v>851</v>
      </c>
      <c r="B4844" s="24" t="s">
        <v>327</v>
      </c>
      <c r="C4844" s="26" t="s">
        <v>855</v>
      </c>
      <c r="D4844" s="26">
        <v>2</v>
      </c>
      <c r="E4844" s="17" t="s">
        <v>5155</v>
      </c>
      <c r="F4844" s="24">
        <v>5663</v>
      </c>
      <c r="G4844" s="24"/>
      <c r="H4844" s="24"/>
      <c r="I4844" s="26" t="s">
        <v>854</v>
      </c>
      <c r="J4844" s="26" t="s">
        <v>855</v>
      </c>
      <c r="K4844" s="34" t="s">
        <v>3730</v>
      </c>
    </row>
    <row r="4845" spans="1:11" ht="15.75" thickBot="1" x14ac:dyDescent="0.3">
      <c r="A4845" s="32" t="s">
        <v>851</v>
      </c>
      <c r="B4845" s="24" t="s">
        <v>327</v>
      </c>
      <c r="C4845" s="26" t="s">
        <v>855</v>
      </c>
      <c r="D4845" s="26">
        <v>2</v>
      </c>
      <c r="E4845" s="17" t="s">
        <v>5156</v>
      </c>
      <c r="F4845" s="24">
        <v>6043</v>
      </c>
      <c r="G4845" s="24"/>
      <c r="H4845" s="24"/>
      <c r="I4845" s="26" t="s">
        <v>854</v>
      </c>
      <c r="J4845" s="26" t="s">
        <v>855</v>
      </c>
      <c r="K4845" s="34" t="s">
        <v>3730</v>
      </c>
    </row>
    <row r="4846" spans="1:11" ht="15.75" thickBot="1" x14ac:dyDescent="0.3">
      <c r="A4846" s="32" t="s">
        <v>851</v>
      </c>
      <c r="B4846" s="24" t="s">
        <v>327</v>
      </c>
      <c r="C4846" s="26" t="s">
        <v>855</v>
      </c>
      <c r="D4846" s="26">
        <v>3</v>
      </c>
      <c r="E4846" s="17" t="s">
        <v>5157</v>
      </c>
      <c r="F4846" s="24">
        <v>5582</v>
      </c>
      <c r="G4846" s="24"/>
      <c r="H4846" s="24"/>
      <c r="I4846" s="26" t="s">
        <v>854</v>
      </c>
      <c r="J4846" s="26" t="s">
        <v>855</v>
      </c>
      <c r="K4846" s="34" t="s">
        <v>856</v>
      </c>
    </row>
    <row r="4847" spans="1:11" ht="15.75" thickBot="1" x14ac:dyDescent="0.3">
      <c r="A4847" s="32" t="s">
        <v>851</v>
      </c>
      <c r="B4847" s="24" t="s">
        <v>327</v>
      </c>
      <c r="C4847" s="26" t="s">
        <v>855</v>
      </c>
      <c r="D4847" s="26">
        <v>4</v>
      </c>
      <c r="E4847" s="17" t="s">
        <v>5158</v>
      </c>
      <c r="F4847" s="24">
        <v>5873</v>
      </c>
      <c r="G4847" s="24"/>
      <c r="H4847" s="24"/>
      <c r="I4847" s="26" t="s">
        <v>854</v>
      </c>
      <c r="J4847" s="26" t="s">
        <v>855</v>
      </c>
      <c r="K4847" s="34" t="s">
        <v>3758</v>
      </c>
    </row>
    <row r="4848" spans="1:11" ht="15.75" thickBot="1" x14ac:dyDescent="0.3">
      <c r="A4848" s="32" t="s">
        <v>851</v>
      </c>
      <c r="B4848" s="24" t="s">
        <v>327</v>
      </c>
      <c r="C4848" s="26" t="s">
        <v>855</v>
      </c>
      <c r="D4848" s="26">
        <v>4</v>
      </c>
      <c r="E4848" s="17" t="s">
        <v>5158</v>
      </c>
      <c r="F4848" s="24">
        <v>6069</v>
      </c>
      <c r="G4848" s="24"/>
      <c r="H4848" s="24"/>
      <c r="I4848" s="26" t="s">
        <v>854</v>
      </c>
      <c r="J4848" s="26" t="s">
        <v>855</v>
      </c>
      <c r="K4848" s="34" t="s">
        <v>3758</v>
      </c>
    </row>
    <row r="4849" spans="1:11" ht="15.75" thickBot="1" x14ac:dyDescent="0.3">
      <c r="A4849" s="32" t="s">
        <v>851</v>
      </c>
      <c r="B4849" s="24" t="s">
        <v>327</v>
      </c>
      <c r="C4849" s="26" t="s">
        <v>855</v>
      </c>
      <c r="D4849" s="26">
        <v>4</v>
      </c>
      <c r="E4849" s="17" t="s">
        <v>5159</v>
      </c>
      <c r="F4849" s="24">
        <v>5852</v>
      </c>
      <c r="G4849" s="24"/>
      <c r="H4849" s="24"/>
      <c r="I4849" s="26" t="s">
        <v>854</v>
      </c>
      <c r="J4849" s="26" t="s">
        <v>1025</v>
      </c>
      <c r="K4849" s="34" t="s">
        <v>1608</v>
      </c>
    </row>
    <row r="4850" spans="1:11" ht="15.75" thickBot="1" x14ac:dyDescent="0.3">
      <c r="A4850" s="32" t="s">
        <v>851</v>
      </c>
      <c r="B4850" s="24" t="s">
        <v>327</v>
      </c>
      <c r="C4850" s="26" t="s">
        <v>855</v>
      </c>
      <c r="D4850" s="26">
        <v>5</v>
      </c>
      <c r="E4850" s="17" t="s">
        <v>5160</v>
      </c>
      <c r="F4850" s="24">
        <v>3998</v>
      </c>
      <c r="G4850" s="24"/>
      <c r="H4850" s="24"/>
      <c r="I4850" s="26" t="s">
        <v>854</v>
      </c>
      <c r="J4850" s="26" t="s">
        <v>1025</v>
      </c>
      <c r="K4850" s="34" t="s">
        <v>3778</v>
      </c>
    </row>
    <row r="4851" spans="1:11" ht="15.75" thickBot="1" x14ac:dyDescent="0.3">
      <c r="A4851" s="32" t="s">
        <v>851</v>
      </c>
      <c r="B4851" s="24" t="s">
        <v>327</v>
      </c>
      <c r="C4851" s="26" t="s">
        <v>855</v>
      </c>
      <c r="D4851" s="26">
        <v>5</v>
      </c>
      <c r="E4851" s="17" t="s">
        <v>5160</v>
      </c>
      <c r="F4851" s="24">
        <v>5538</v>
      </c>
      <c r="G4851" s="24"/>
      <c r="H4851" s="24"/>
      <c r="I4851" s="26" t="s">
        <v>854</v>
      </c>
      <c r="J4851" s="26" t="s">
        <v>1025</v>
      </c>
      <c r="K4851" s="34" t="s">
        <v>3778</v>
      </c>
    </row>
    <row r="4852" spans="1:11" ht="15.75" thickBot="1" x14ac:dyDescent="0.3">
      <c r="A4852" s="32" t="s">
        <v>851</v>
      </c>
      <c r="B4852" s="24" t="s">
        <v>327</v>
      </c>
      <c r="C4852" s="26" t="s">
        <v>855</v>
      </c>
      <c r="D4852" s="26">
        <v>5</v>
      </c>
      <c r="E4852" s="17" t="s">
        <v>5161</v>
      </c>
      <c r="F4852" s="24">
        <v>3996</v>
      </c>
      <c r="G4852" s="24"/>
      <c r="H4852" s="24"/>
      <c r="I4852" s="26" t="s">
        <v>854</v>
      </c>
      <c r="J4852" s="26" t="s">
        <v>1025</v>
      </c>
      <c r="K4852" s="34" t="s">
        <v>3780</v>
      </c>
    </row>
    <row r="4853" spans="1:11" ht="15.75" thickBot="1" x14ac:dyDescent="0.3">
      <c r="A4853" s="32" t="s">
        <v>851</v>
      </c>
      <c r="B4853" s="24" t="s">
        <v>327</v>
      </c>
      <c r="C4853" s="26" t="s">
        <v>855</v>
      </c>
      <c r="D4853" s="26">
        <v>5</v>
      </c>
      <c r="E4853" s="17" t="s">
        <v>5161</v>
      </c>
      <c r="F4853" s="24">
        <v>5372</v>
      </c>
      <c r="G4853" s="24"/>
      <c r="H4853" s="24"/>
      <c r="I4853" s="26" t="s">
        <v>854</v>
      </c>
      <c r="J4853" s="26" t="s">
        <v>1025</v>
      </c>
      <c r="K4853" s="34" t="s">
        <v>3780</v>
      </c>
    </row>
    <row r="4854" spans="1:11" ht="15.75" thickBot="1" x14ac:dyDescent="0.3">
      <c r="A4854" s="32" t="s">
        <v>851</v>
      </c>
      <c r="B4854" s="24" t="s">
        <v>327</v>
      </c>
      <c r="C4854" s="26" t="s">
        <v>855</v>
      </c>
      <c r="D4854" s="26">
        <v>5</v>
      </c>
      <c r="E4854" s="17" t="s">
        <v>5162</v>
      </c>
      <c r="F4854" s="24">
        <v>6050</v>
      </c>
      <c r="G4854" s="24"/>
      <c r="H4854" s="24"/>
      <c r="I4854" s="26" t="s">
        <v>854</v>
      </c>
      <c r="J4854" s="26" t="s">
        <v>1025</v>
      </c>
      <c r="K4854" s="34" t="s">
        <v>3793</v>
      </c>
    </row>
    <row r="4855" spans="1:11" ht="15.75" thickBot="1" x14ac:dyDescent="0.3">
      <c r="A4855" s="32" t="s">
        <v>851</v>
      </c>
      <c r="B4855" s="24" t="s">
        <v>327</v>
      </c>
      <c r="C4855" s="26" t="s">
        <v>855</v>
      </c>
      <c r="D4855" s="26">
        <v>5</v>
      </c>
      <c r="E4855" s="17" t="s">
        <v>5163</v>
      </c>
      <c r="F4855" s="24">
        <v>4839</v>
      </c>
      <c r="G4855" s="24"/>
      <c r="H4855" s="24"/>
      <c r="I4855" s="26" t="s">
        <v>854</v>
      </c>
      <c r="J4855" s="26" t="s">
        <v>1025</v>
      </c>
      <c r="K4855" s="34" t="s">
        <v>3780</v>
      </c>
    </row>
    <row r="4856" spans="1:11" ht="15.75" thickBot="1" x14ac:dyDescent="0.3">
      <c r="A4856" s="32" t="s">
        <v>851</v>
      </c>
      <c r="B4856" s="24" t="s">
        <v>327</v>
      </c>
      <c r="C4856" s="26" t="s">
        <v>855</v>
      </c>
      <c r="D4856" s="26">
        <v>6</v>
      </c>
      <c r="E4856" s="17" t="s">
        <v>5164</v>
      </c>
      <c r="F4856" s="24">
        <v>6044</v>
      </c>
      <c r="G4856" s="24"/>
      <c r="H4856" s="24"/>
      <c r="I4856" s="26" t="s">
        <v>854</v>
      </c>
      <c r="J4856" s="26" t="s">
        <v>3795</v>
      </c>
      <c r="K4856" s="34" t="s">
        <v>3796</v>
      </c>
    </row>
    <row r="4857" spans="1:11" ht="15.75" thickBot="1" x14ac:dyDescent="0.3">
      <c r="A4857" s="32" t="s">
        <v>851</v>
      </c>
      <c r="B4857" s="24" t="s">
        <v>327</v>
      </c>
      <c r="C4857" s="26" t="s">
        <v>855</v>
      </c>
      <c r="D4857" s="26">
        <v>7</v>
      </c>
      <c r="E4857" s="17" t="s">
        <v>5165</v>
      </c>
      <c r="F4857" s="24">
        <v>5318</v>
      </c>
      <c r="G4857" s="24"/>
      <c r="H4857" s="24"/>
      <c r="I4857" s="26" t="s">
        <v>854</v>
      </c>
      <c r="J4857" s="26" t="s">
        <v>3795</v>
      </c>
      <c r="K4857" s="34" t="s">
        <v>3811</v>
      </c>
    </row>
    <row r="4858" spans="1:11" ht="15.75" thickBot="1" x14ac:dyDescent="0.3">
      <c r="A4858" s="32" t="s">
        <v>851</v>
      </c>
      <c r="B4858" s="24" t="s">
        <v>327</v>
      </c>
      <c r="C4858" s="26" t="s">
        <v>855</v>
      </c>
      <c r="D4858" s="26">
        <v>7</v>
      </c>
      <c r="E4858" s="17" t="s">
        <v>5166</v>
      </c>
      <c r="F4858" s="24">
        <v>5664</v>
      </c>
      <c r="G4858" s="24"/>
      <c r="H4858" s="24"/>
      <c r="I4858" s="26" t="s">
        <v>854</v>
      </c>
      <c r="J4858" s="26" t="s">
        <v>3795</v>
      </c>
      <c r="K4858" s="34" t="s">
        <v>3811</v>
      </c>
    </row>
    <row r="4859" spans="1:11" ht="15.75" thickBot="1" x14ac:dyDescent="0.3">
      <c r="A4859" s="32" t="s">
        <v>851</v>
      </c>
      <c r="B4859" s="24" t="s">
        <v>327</v>
      </c>
      <c r="C4859" s="26" t="s">
        <v>2979</v>
      </c>
      <c r="D4859" s="26">
        <v>1</v>
      </c>
      <c r="E4859" s="17" t="s">
        <v>5167</v>
      </c>
      <c r="F4859" s="24">
        <v>5994</v>
      </c>
      <c r="G4859" s="24"/>
      <c r="H4859" s="24"/>
      <c r="I4859" s="26" t="s">
        <v>1008</v>
      </c>
      <c r="J4859" s="26" t="s">
        <v>3818</v>
      </c>
      <c r="K4859" s="34" t="s">
        <v>3818</v>
      </c>
    </row>
    <row r="4860" spans="1:11" ht="15.75" thickBot="1" x14ac:dyDescent="0.3">
      <c r="A4860" s="32" t="s">
        <v>851</v>
      </c>
      <c r="B4860" s="24" t="s">
        <v>327</v>
      </c>
      <c r="C4860" s="26" t="s">
        <v>2979</v>
      </c>
      <c r="D4860" s="26">
        <v>1</v>
      </c>
      <c r="E4860" s="17" t="s">
        <v>5168</v>
      </c>
      <c r="F4860" s="24">
        <v>4044</v>
      </c>
      <c r="G4860" s="24"/>
      <c r="H4860" s="24"/>
      <c r="I4860" s="26" t="s">
        <v>1008</v>
      </c>
      <c r="J4860" s="26" t="s">
        <v>3818</v>
      </c>
      <c r="K4860" s="34" t="s">
        <v>3131</v>
      </c>
    </row>
    <row r="4861" spans="1:11" ht="15.75" thickBot="1" x14ac:dyDescent="0.3">
      <c r="A4861" s="32" t="s">
        <v>851</v>
      </c>
      <c r="B4861" s="24" t="s">
        <v>327</v>
      </c>
      <c r="C4861" s="26" t="s">
        <v>2979</v>
      </c>
      <c r="D4861" s="26">
        <v>2</v>
      </c>
      <c r="E4861" s="17" t="s">
        <v>5169</v>
      </c>
      <c r="F4861" s="24">
        <v>4042</v>
      </c>
      <c r="G4861" s="24"/>
      <c r="H4861" s="24"/>
      <c r="I4861" s="26" t="s">
        <v>1008</v>
      </c>
      <c r="J4861" s="26" t="s">
        <v>2979</v>
      </c>
      <c r="K4861" s="34" t="s">
        <v>3842</v>
      </c>
    </row>
    <row r="4862" spans="1:11" ht="15.75" thickBot="1" x14ac:dyDescent="0.3">
      <c r="A4862" s="32" t="s">
        <v>851</v>
      </c>
      <c r="B4862" s="24" t="s">
        <v>327</v>
      </c>
      <c r="C4862" s="26" t="s">
        <v>2979</v>
      </c>
      <c r="D4862" s="26">
        <v>2</v>
      </c>
      <c r="E4862" s="17" t="s">
        <v>5169</v>
      </c>
      <c r="F4862" s="24">
        <v>5518</v>
      </c>
      <c r="G4862" s="24"/>
      <c r="H4862" s="24"/>
      <c r="I4862" s="26" t="s">
        <v>1008</v>
      </c>
      <c r="J4862" s="26" t="s">
        <v>2979</v>
      </c>
      <c r="K4862" s="34" t="s">
        <v>3842</v>
      </c>
    </row>
    <row r="4863" spans="1:11" ht="15.75" thickBot="1" x14ac:dyDescent="0.3">
      <c r="A4863" s="32" t="s">
        <v>851</v>
      </c>
      <c r="B4863" s="24" t="s">
        <v>327</v>
      </c>
      <c r="C4863" s="26" t="s">
        <v>2979</v>
      </c>
      <c r="D4863" s="26">
        <v>3</v>
      </c>
      <c r="E4863" s="17" t="s">
        <v>5170</v>
      </c>
      <c r="F4863" s="24">
        <v>4045</v>
      </c>
      <c r="G4863" s="24"/>
      <c r="H4863" s="24"/>
      <c r="I4863" s="26" t="s">
        <v>1008</v>
      </c>
      <c r="J4863" s="26" t="s">
        <v>2979</v>
      </c>
      <c r="K4863" s="34" t="s">
        <v>3861</v>
      </c>
    </row>
    <row r="4864" spans="1:11" ht="15.75" thickBot="1" x14ac:dyDescent="0.3">
      <c r="A4864" s="32" t="s">
        <v>851</v>
      </c>
      <c r="B4864" s="24" t="s">
        <v>327</v>
      </c>
      <c r="C4864" s="26" t="s">
        <v>2979</v>
      </c>
      <c r="D4864" s="26">
        <v>3</v>
      </c>
      <c r="E4864" s="17" t="s">
        <v>5170</v>
      </c>
      <c r="F4864" s="24">
        <v>4522</v>
      </c>
      <c r="G4864" s="24"/>
      <c r="H4864" s="24"/>
      <c r="I4864" s="26" t="s">
        <v>1008</v>
      </c>
      <c r="J4864" s="26" t="s">
        <v>2979</v>
      </c>
      <c r="K4864" s="34" t="s">
        <v>3861</v>
      </c>
    </row>
    <row r="4865" spans="1:11" ht="15.75" thickBot="1" x14ac:dyDescent="0.3">
      <c r="A4865" s="32" t="s">
        <v>851</v>
      </c>
      <c r="B4865" s="24" t="s">
        <v>327</v>
      </c>
      <c r="C4865" s="26" t="s">
        <v>2979</v>
      </c>
      <c r="D4865" s="26">
        <v>3</v>
      </c>
      <c r="E4865" s="17" t="s">
        <v>5171</v>
      </c>
      <c r="F4865" s="24">
        <v>5075</v>
      </c>
      <c r="G4865" s="24"/>
      <c r="H4865" s="24"/>
      <c r="I4865" s="26" t="s">
        <v>1008</v>
      </c>
      <c r="J4865" s="26" t="s">
        <v>2979</v>
      </c>
      <c r="K4865" s="34" t="s">
        <v>3861</v>
      </c>
    </row>
    <row r="4866" spans="1:11" ht="15.75" thickBot="1" x14ac:dyDescent="0.3">
      <c r="A4866" s="32" t="s">
        <v>851</v>
      </c>
      <c r="B4866" s="24" t="s">
        <v>327</v>
      </c>
      <c r="C4866" s="26" t="s">
        <v>2979</v>
      </c>
      <c r="D4866" s="26">
        <v>4</v>
      </c>
      <c r="E4866" s="17" t="s">
        <v>5172</v>
      </c>
      <c r="F4866" s="24">
        <v>6666</v>
      </c>
      <c r="G4866" s="24"/>
      <c r="H4866" s="24"/>
      <c r="I4866" s="26" t="s">
        <v>1008</v>
      </c>
      <c r="J4866" s="26" t="s">
        <v>2979</v>
      </c>
      <c r="K4866" s="34" t="s">
        <v>3870</v>
      </c>
    </row>
    <row r="4867" spans="1:11" ht="15.75" thickBot="1" x14ac:dyDescent="0.3">
      <c r="A4867" s="32" t="s">
        <v>851</v>
      </c>
      <c r="B4867" s="24" t="s">
        <v>327</v>
      </c>
      <c r="C4867" s="26" t="s">
        <v>2979</v>
      </c>
      <c r="D4867" s="26">
        <v>4</v>
      </c>
      <c r="E4867" s="17" t="s">
        <v>5173</v>
      </c>
      <c r="F4867" s="24">
        <v>5076</v>
      </c>
      <c r="G4867" s="24"/>
      <c r="H4867" s="24"/>
      <c r="I4867" s="26" t="s">
        <v>1008</v>
      </c>
      <c r="J4867" s="26" t="s">
        <v>2979</v>
      </c>
      <c r="K4867" s="34" t="s">
        <v>3868</v>
      </c>
    </row>
    <row r="4868" spans="1:11" ht="15.75" thickBot="1" x14ac:dyDescent="0.3">
      <c r="A4868" s="32" t="s">
        <v>851</v>
      </c>
      <c r="B4868" s="24" t="s">
        <v>327</v>
      </c>
      <c r="C4868" s="26" t="s">
        <v>2979</v>
      </c>
      <c r="D4868" s="26">
        <v>4</v>
      </c>
      <c r="E4868" s="17" t="s">
        <v>5174</v>
      </c>
      <c r="F4868" s="24">
        <v>5817</v>
      </c>
      <c r="G4868" s="24"/>
      <c r="H4868" s="24"/>
      <c r="I4868" s="26" t="s">
        <v>1008</v>
      </c>
      <c r="J4868" s="26" t="s">
        <v>2979</v>
      </c>
      <c r="K4868" s="34" t="s">
        <v>3870</v>
      </c>
    </row>
    <row r="4869" spans="1:11" ht="15.75" thickBot="1" x14ac:dyDescent="0.3">
      <c r="A4869" s="32" t="s">
        <v>851</v>
      </c>
      <c r="B4869" s="24" t="s">
        <v>327</v>
      </c>
      <c r="C4869" s="26" t="s">
        <v>2979</v>
      </c>
      <c r="D4869" s="26">
        <v>5</v>
      </c>
      <c r="E4869" s="17" t="s">
        <v>5175</v>
      </c>
      <c r="F4869" s="24">
        <v>5577</v>
      </c>
      <c r="G4869" s="24"/>
      <c r="H4869" s="24"/>
      <c r="I4869" s="26" t="s">
        <v>1008</v>
      </c>
      <c r="J4869" s="26" t="s">
        <v>2979</v>
      </c>
      <c r="K4869" s="34" t="s">
        <v>3896</v>
      </c>
    </row>
    <row r="4870" spans="1:11" ht="15.75" thickBot="1" x14ac:dyDescent="0.3">
      <c r="A4870" s="32" t="s">
        <v>851</v>
      </c>
      <c r="B4870" s="24" t="s">
        <v>327</v>
      </c>
      <c r="C4870" s="26" t="s">
        <v>2979</v>
      </c>
      <c r="D4870" s="26">
        <v>5</v>
      </c>
      <c r="E4870" s="17" t="s">
        <v>5063</v>
      </c>
      <c r="F4870" s="24">
        <v>5302</v>
      </c>
      <c r="G4870" s="24"/>
      <c r="H4870" s="24"/>
      <c r="I4870" s="26" t="s">
        <v>1008</v>
      </c>
      <c r="J4870" s="26" t="s">
        <v>2979</v>
      </c>
      <c r="K4870" s="34" t="s">
        <v>3896</v>
      </c>
    </row>
    <row r="4871" spans="1:11" ht="15.75" thickBot="1" x14ac:dyDescent="0.3">
      <c r="A4871" s="32" t="s">
        <v>851</v>
      </c>
      <c r="B4871" s="24" t="s">
        <v>327</v>
      </c>
      <c r="C4871" s="26" t="s">
        <v>2979</v>
      </c>
      <c r="D4871" s="26">
        <v>5</v>
      </c>
      <c r="E4871" s="17" t="s">
        <v>5176</v>
      </c>
      <c r="F4871" s="24">
        <v>5665</v>
      </c>
      <c r="G4871" s="24"/>
      <c r="H4871" s="24"/>
      <c r="I4871" s="26" t="s">
        <v>1008</v>
      </c>
      <c r="J4871" s="26" t="s">
        <v>2979</v>
      </c>
      <c r="K4871" s="34" t="s">
        <v>3896</v>
      </c>
    </row>
    <row r="4872" spans="1:11" ht="15.75" thickBot="1" x14ac:dyDescent="0.3">
      <c r="A4872" s="32" t="s">
        <v>851</v>
      </c>
      <c r="B4872" s="24" t="s">
        <v>327</v>
      </c>
      <c r="C4872" s="26" t="s">
        <v>2979</v>
      </c>
      <c r="D4872" s="26">
        <v>5</v>
      </c>
      <c r="E4872" s="17" t="s">
        <v>5177</v>
      </c>
      <c r="F4872" s="24">
        <v>5293</v>
      </c>
      <c r="G4872" s="24"/>
      <c r="H4872" s="24"/>
      <c r="I4872" s="26" t="s">
        <v>1008</v>
      </c>
      <c r="J4872" s="26" t="s">
        <v>2979</v>
      </c>
      <c r="K4872" s="34" t="s">
        <v>3896</v>
      </c>
    </row>
    <row r="4873" spans="1:11" ht="15.75" thickBot="1" x14ac:dyDescent="0.3">
      <c r="A4873" s="32" t="s">
        <v>851</v>
      </c>
      <c r="B4873" s="24" t="s">
        <v>327</v>
      </c>
      <c r="C4873" s="26" t="s">
        <v>2979</v>
      </c>
      <c r="D4873" s="26">
        <v>5</v>
      </c>
      <c r="E4873" s="17" t="s">
        <v>5178</v>
      </c>
      <c r="F4873" s="24">
        <v>5666</v>
      </c>
      <c r="G4873" s="24"/>
      <c r="H4873" s="24"/>
      <c r="I4873" s="26" t="s">
        <v>1008</v>
      </c>
      <c r="J4873" s="26" t="s">
        <v>2979</v>
      </c>
      <c r="K4873" s="34" t="s">
        <v>3868</v>
      </c>
    </row>
    <row r="4874" spans="1:11" ht="15.75" thickBot="1" x14ac:dyDescent="0.3">
      <c r="A4874" s="32" t="s">
        <v>851</v>
      </c>
      <c r="B4874" s="24" t="s">
        <v>327</v>
      </c>
      <c r="C4874" s="26" t="s">
        <v>2979</v>
      </c>
      <c r="D4874" s="26">
        <v>6</v>
      </c>
      <c r="E4874" s="17" t="s">
        <v>5179</v>
      </c>
      <c r="F4874" s="24">
        <v>5533</v>
      </c>
      <c r="G4874" s="24"/>
      <c r="H4874" s="24"/>
      <c r="I4874" s="26" t="s">
        <v>1008</v>
      </c>
      <c r="J4874" s="26" t="s">
        <v>2979</v>
      </c>
      <c r="K4874" s="34" t="s">
        <v>3914</v>
      </c>
    </row>
    <row r="4875" spans="1:11" ht="15.75" thickBot="1" x14ac:dyDescent="0.3">
      <c r="A4875" s="32" t="s">
        <v>851</v>
      </c>
      <c r="B4875" s="24" t="s">
        <v>327</v>
      </c>
      <c r="C4875" s="26" t="s">
        <v>2979</v>
      </c>
      <c r="D4875" s="26">
        <v>6</v>
      </c>
      <c r="E4875" s="17" t="s">
        <v>5180</v>
      </c>
      <c r="F4875" s="24">
        <v>5853</v>
      </c>
      <c r="G4875" s="24"/>
      <c r="H4875" s="24"/>
      <c r="I4875" s="26" t="s">
        <v>1008</v>
      </c>
      <c r="J4875" s="26" t="s">
        <v>1283</v>
      </c>
      <c r="K4875" s="34" t="s">
        <v>3413</v>
      </c>
    </row>
    <row r="4876" spans="1:11" ht="15.75" thickBot="1" x14ac:dyDescent="0.3">
      <c r="A4876" s="32" t="s">
        <v>851</v>
      </c>
      <c r="B4876" s="24" t="s">
        <v>327</v>
      </c>
      <c r="C4876" s="26" t="s">
        <v>2979</v>
      </c>
      <c r="D4876" s="26">
        <v>6</v>
      </c>
      <c r="E4876" s="17" t="s">
        <v>5181</v>
      </c>
      <c r="F4876" s="24">
        <v>6244</v>
      </c>
      <c r="G4876" s="24"/>
      <c r="H4876" s="24"/>
      <c r="I4876" s="26" t="s">
        <v>1008</v>
      </c>
      <c r="J4876" s="26" t="s">
        <v>2979</v>
      </c>
      <c r="K4876" s="34" t="s">
        <v>3914</v>
      </c>
    </row>
    <row r="4877" spans="1:11" ht="15.75" thickBot="1" x14ac:dyDescent="0.3">
      <c r="A4877" s="32" t="s">
        <v>851</v>
      </c>
      <c r="B4877" s="24" t="s">
        <v>327</v>
      </c>
      <c r="C4877" s="26" t="s">
        <v>2979</v>
      </c>
      <c r="D4877" s="26">
        <v>7</v>
      </c>
      <c r="E4877" s="17" t="s">
        <v>5182</v>
      </c>
      <c r="F4877" s="24">
        <v>5532</v>
      </c>
      <c r="G4877" s="24"/>
      <c r="H4877" s="24"/>
      <c r="I4877" s="26" t="s">
        <v>1008</v>
      </c>
      <c r="J4877" s="26" t="s">
        <v>2979</v>
      </c>
      <c r="K4877" s="34" t="s">
        <v>3894</v>
      </c>
    </row>
    <row r="4878" spans="1:11" ht="15.75" thickBot="1" x14ac:dyDescent="0.3">
      <c r="A4878" s="32" t="s">
        <v>851</v>
      </c>
      <c r="B4878" s="24" t="s">
        <v>327</v>
      </c>
      <c r="C4878" s="26" t="s">
        <v>2979</v>
      </c>
      <c r="D4878" s="26">
        <v>7</v>
      </c>
      <c r="E4878" s="17" t="s">
        <v>5182</v>
      </c>
      <c r="F4878" s="24">
        <v>6359</v>
      </c>
      <c r="G4878" s="24"/>
      <c r="H4878" s="24"/>
      <c r="I4878" s="26" t="s">
        <v>1008</v>
      </c>
      <c r="J4878" s="26" t="s">
        <v>2979</v>
      </c>
      <c r="K4878" s="34" t="s">
        <v>3894</v>
      </c>
    </row>
    <row r="4879" spans="1:11" ht="15.75" thickBot="1" x14ac:dyDescent="0.3">
      <c r="A4879" s="32" t="s">
        <v>851</v>
      </c>
      <c r="B4879" s="24" t="s">
        <v>327</v>
      </c>
      <c r="C4879" s="26" t="s">
        <v>2979</v>
      </c>
      <c r="D4879" s="26">
        <v>7</v>
      </c>
      <c r="E4879" s="17" t="s">
        <v>5183</v>
      </c>
      <c r="F4879" s="24">
        <v>5151</v>
      </c>
      <c r="G4879" s="24"/>
      <c r="H4879" s="24"/>
      <c r="I4879" s="26" t="s">
        <v>1008</v>
      </c>
      <c r="J4879" s="26" t="s">
        <v>2979</v>
      </c>
      <c r="K4879" s="34" t="s">
        <v>3933</v>
      </c>
    </row>
    <row r="4880" spans="1:11" ht="15.75" thickBot="1" x14ac:dyDescent="0.3">
      <c r="A4880" s="32" t="s">
        <v>851</v>
      </c>
      <c r="B4880" s="24" t="s">
        <v>327</v>
      </c>
      <c r="C4880" s="26" t="s">
        <v>2979</v>
      </c>
      <c r="D4880" s="26">
        <v>7</v>
      </c>
      <c r="E4880" s="17" t="s">
        <v>5184</v>
      </c>
      <c r="F4880" s="24">
        <v>6267</v>
      </c>
      <c r="G4880" s="24"/>
      <c r="H4880" s="24"/>
      <c r="I4880" s="26" t="s">
        <v>1008</v>
      </c>
      <c r="J4880" s="26" t="s">
        <v>2979</v>
      </c>
      <c r="K4880" s="34" t="s">
        <v>3894</v>
      </c>
    </row>
    <row r="4881" spans="1:11" ht="15.75" thickBot="1" x14ac:dyDescent="0.3">
      <c r="A4881" s="32" t="s">
        <v>851</v>
      </c>
      <c r="B4881" s="24" t="s">
        <v>327</v>
      </c>
      <c r="C4881" s="26" t="s">
        <v>2979</v>
      </c>
      <c r="D4881" s="26">
        <v>7</v>
      </c>
      <c r="E4881" s="17" t="s">
        <v>5185</v>
      </c>
      <c r="F4881" s="24">
        <v>5150</v>
      </c>
      <c r="G4881" s="24"/>
      <c r="H4881" s="24"/>
      <c r="I4881" s="26" t="s">
        <v>1008</v>
      </c>
      <c r="J4881" s="26" t="s">
        <v>2979</v>
      </c>
      <c r="K4881" s="34" t="s">
        <v>3894</v>
      </c>
    </row>
    <row r="4882" spans="1:11" ht="15.75" thickBot="1" x14ac:dyDescent="0.3">
      <c r="A4882" s="32" t="s">
        <v>851</v>
      </c>
      <c r="B4882" s="24" t="s">
        <v>327</v>
      </c>
      <c r="C4882" s="26" t="s">
        <v>2979</v>
      </c>
      <c r="D4882" s="26">
        <v>8</v>
      </c>
      <c r="E4882" s="17" t="s">
        <v>5186</v>
      </c>
      <c r="F4882" s="24">
        <v>5667</v>
      </c>
      <c r="G4882" s="24"/>
      <c r="H4882" s="24"/>
      <c r="I4882" s="26" t="s">
        <v>1008</v>
      </c>
      <c r="J4882" s="26" t="s">
        <v>2979</v>
      </c>
      <c r="K4882" s="34" t="s">
        <v>3933</v>
      </c>
    </row>
    <row r="4883" spans="1:11" ht="15.75" thickBot="1" x14ac:dyDescent="0.3">
      <c r="A4883" s="32" t="s">
        <v>851</v>
      </c>
      <c r="B4883" s="24" t="s">
        <v>327</v>
      </c>
      <c r="C4883" s="26" t="s">
        <v>2979</v>
      </c>
      <c r="D4883" s="26">
        <v>8</v>
      </c>
      <c r="E4883" s="17" t="s">
        <v>5187</v>
      </c>
      <c r="F4883" s="24">
        <v>5668</v>
      </c>
      <c r="G4883" s="24"/>
      <c r="H4883" s="24"/>
      <c r="I4883" s="26" t="s">
        <v>1008</v>
      </c>
      <c r="J4883" s="26" t="s">
        <v>3226</v>
      </c>
      <c r="K4883" s="34" t="s">
        <v>3227</v>
      </c>
    </row>
    <row r="4884" spans="1:11" ht="15.75" thickBot="1" x14ac:dyDescent="0.3">
      <c r="A4884" s="32" t="s">
        <v>851</v>
      </c>
      <c r="B4884" s="24" t="s">
        <v>327</v>
      </c>
      <c r="C4884" s="26" t="s">
        <v>2979</v>
      </c>
      <c r="D4884" s="26">
        <v>9</v>
      </c>
      <c r="E4884" s="17" t="s">
        <v>5188</v>
      </c>
      <c r="F4884" s="24">
        <v>5598</v>
      </c>
      <c r="G4884" s="24"/>
      <c r="H4884" s="24"/>
      <c r="I4884" s="26" t="s">
        <v>1008</v>
      </c>
      <c r="J4884" s="26" t="s">
        <v>3226</v>
      </c>
      <c r="K4884" s="34" t="s">
        <v>3226</v>
      </c>
    </row>
    <row r="4885" spans="1:11" ht="15.75" thickBot="1" x14ac:dyDescent="0.3">
      <c r="A4885" s="32" t="s">
        <v>851</v>
      </c>
      <c r="B4885" s="24" t="s">
        <v>327</v>
      </c>
      <c r="C4885" s="26" t="s">
        <v>2979</v>
      </c>
      <c r="D4885" s="26">
        <v>9</v>
      </c>
      <c r="E4885" s="17" t="s">
        <v>5189</v>
      </c>
      <c r="F4885" s="24">
        <v>5860</v>
      </c>
      <c r="G4885" s="24"/>
      <c r="H4885" s="24"/>
      <c r="I4885" s="26" t="s">
        <v>1008</v>
      </c>
      <c r="J4885" s="26" t="s">
        <v>3226</v>
      </c>
      <c r="K4885" s="34" t="s">
        <v>3226</v>
      </c>
    </row>
    <row r="4886" spans="1:11" ht="15.75" thickBot="1" x14ac:dyDescent="0.3">
      <c r="A4886" s="32" t="s">
        <v>851</v>
      </c>
      <c r="B4886" s="24" t="s">
        <v>327</v>
      </c>
      <c r="C4886" s="26" t="s">
        <v>2979</v>
      </c>
      <c r="D4886" s="26">
        <v>9</v>
      </c>
      <c r="E4886" s="17" t="s">
        <v>5190</v>
      </c>
      <c r="F4886" s="24">
        <v>5149</v>
      </c>
      <c r="G4886" s="24"/>
      <c r="H4886" s="24"/>
      <c r="I4886" s="26" t="s">
        <v>1008</v>
      </c>
      <c r="J4886" s="26" t="s">
        <v>3226</v>
      </c>
      <c r="K4886" s="34" t="s">
        <v>3226</v>
      </c>
    </row>
    <row r="4887" spans="1:11" ht="15.75" thickBot="1" x14ac:dyDescent="0.3">
      <c r="A4887" s="32" t="s">
        <v>851</v>
      </c>
      <c r="B4887" s="24" t="s">
        <v>327</v>
      </c>
      <c r="C4887" s="26" t="s">
        <v>2979</v>
      </c>
      <c r="D4887" s="26">
        <v>10</v>
      </c>
      <c r="E4887" s="17" t="s">
        <v>5191</v>
      </c>
      <c r="F4887" s="24">
        <v>6565</v>
      </c>
      <c r="G4887" s="24"/>
      <c r="H4887" s="24"/>
      <c r="I4887" s="26" t="s">
        <v>1008</v>
      </c>
      <c r="J4887" s="26" t="s">
        <v>3226</v>
      </c>
      <c r="K4887" s="34" t="s">
        <v>3964</v>
      </c>
    </row>
    <row r="4888" spans="1:11" ht="15.75" thickBot="1" x14ac:dyDescent="0.3">
      <c r="A4888" s="32" t="s">
        <v>851</v>
      </c>
      <c r="B4888" s="24" t="s">
        <v>327</v>
      </c>
      <c r="C4888" s="26" t="s">
        <v>2979</v>
      </c>
      <c r="D4888" s="26">
        <v>10</v>
      </c>
      <c r="E4888" s="17" t="s">
        <v>5192</v>
      </c>
      <c r="F4888" s="24">
        <v>4043</v>
      </c>
      <c r="G4888" s="24"/>
      <c r="H4888" s="24"/>
      <c r="I4888" s="26" t="s">
        <v>1008</v>
      </c>
      <c r="J4888" s="26" t="s">
        <v>3226</v>
      </c>
      <c r="K4888" s="34" t="s">
        <v>3964</v>
      </c>
    </row>
    <row r="4889" spans="1:11" ht="15.75" thickBot="1" x14ac:dyDescent="0.3">
      <c r="A4889" s="32" t="s">
        <v>851</v>
      </c>
      <c r="B4889" s="24" t="s">
        <v>327</v>
      </c>
      <c r="C4889" s="26" t="s">
        <v>2979</v>
      </c>
      <c r="D4889" s="26">
        <v>10</v>
      </c>
      <c r="E4889" s="17" t="s">
        <v>5193</v>
      </c>
      <c r="F4889" s="24">
        <v>5142</v>
      </c>
      <c r="G4889" s="24"/>
      <c r="H4889" s="24"/>
      <c r="I4889" s="26" t="s">
        <v>1008</v>
      </c>
      <c r="J4889" s="26" t="s">
        <v>3226</v>
      </c>
      <c r="K4889" s="34" t="s">
        <v>3227</v>
      </c>
    </row>
    <row r="4890" spans="1:11" ht="15.75" thickBot="1" x14ac:dyDescent="0.3">
      <c r="A4890" s="32" t="s">
        <v>851</v>
      </c>
      <c r="B4890" s="24" t="s">
        <v>327</v>
      </c>
      <c r="C4890" s="26" t="s">
        <v>2979</v>
      </c>
      <c r="D4890" s="26">
        <v>11</v>
      </c>
      <c r="E4890" s="17" t="s">
        <v>5194</v>
      </c>
      <c r="F4890" s="24">
        <v>5304</v>
      </c>
      <c r="G4890" s="24"/>
      <c r="H4890" s="24"/>
      <c r="I4890" s="26" t="s">
        <v>1008</v>
      </c>
      <c r="J4890" s="26" t="s">
        <v>2979</v>
      </c>
      <c r="K4890" s="34" t="s">
        <v>2226</v>
      </c>
    </row>
    <row r="4891" spans="1:11" ht="15.75" thickBot="1" x14ac:dyDescent="0.3">
      <c r="A4891" s="32" t="s">
        <v>851</v>
      </c>
      <c r="B4891" s="24" t="s">
        <v>327</v>
      </c>
      <c r="C4891" s="26" t="s">
        <v>2979</v>
      </c>
      <c r="D4891" s="26">
        <v>11</v>
      </c>
      <c r="E4891" s="17" t="s">
        <v>5195</v>
      </c>
      <c r="F4891" s="24">
        <v>5854</v>
      </c>
      <c r="G4891" s="24"/>
      <c r="H4891" s="24"/>
      <c r="I4891" s="26" t="s">
        <v>1008</v>
      </c>
      <c r="J4891" s="26" t="s">
        <v>2979</v>
      </c>
      <c r="K4891" s="34" t="s">
        <v>3230</v>
      </c>
    </row>
    <row r="4892" spans="1:11" ht="15.75" thickBot="1" x14ac:dyDescent="0.3">
      <c r="A4892" s="32" t="s">
        <v>851</v>
      </c>
      <c r="B4892" s="24" t="s">
        <v>327</v>
      </c>
      <c r="C4892" s="26" t="s">
        <v>2979</v>
      </c>
      <c r="D4892" s="26">
        <v>12</v>
      </c>
      <c r="E4892" s="17" t="s">
        <v>5196</v>
      </c>
      <c r="F4892" s="24">
        <v>5303</v>
      </c>
      <c r="G4892" s="24"/>
      <c r="H4892" s="24"/>
      <c r="I4892" s="26" t="s">
        <v>1008</v>
      </c>
      <c r="J4892" s="26" t="s">
        <v>2979</v>
      </c>
      <c r="K4892" s="34" t="s">
        <v>3894</v>
      </c>
    </row>
    <row r="4893" spans="1:11" ht="15.75" thickBot="1" x14ac:dyDescent="0.3">
      <c r="A4893" s="32" t="s">
        <v>851</v>
      </c>
      <c r="B4893" s="24" t="s">
        <v>327</v>
      </c>
      <c r="C4893" s="26" t="s">
        <v>2979</v>
      </c>
      <c r="D4893" s="26">
        <v>12</v>
      </c>
      <c r="E4893" s="17" t="s">
        <v>5196</v>
      </c>
      <c r="F4893" s="24">
        <v>6294</v>
      </c>
      <c r="G4893" s="24"/>
      <c r="H4893" s="24"/>
      <c r="I4893" s="26" t="s">
        <v>1008</v>
      </c>
      <c r="J4893" s="26" t="s">
        <v>2979</v>
      </c>
      <c r="K4893" s="34" t="s">
        <v>3894</v>
      </c>
    </row>
    <row r="4894" spans="1:11" ht="15.75" thickBot="1" x14ac:dyDescent="0.3">
      <c r="A4894" s="32" t="s">
        <v>851</v>
      </c>
      <c r="B4894" s="24" t="s">
        <v>327</v>
      </c>
      <c r="C4894" s="26" t="s">
        <v>2979</v>
      </c>
      <c r="D4894" s="26">
        <v>12</v>
      </c>
      <c r="E4894" s="17" t="s">
        <v>5197</v>
      </c>
      <c r="F4894" s="24">
        <v>5145</v>
      </c>
      <c r="G4894" s="24"/>
      <c r="H4894" s="24"/>
      <c r="I4894" s="26" t="s">
        <v>1008</v>
      </c>
      <c r="J4894" s="26" t="s">
        <v>2979</v>
      </c>
      <c r="K4894" s="34" t="s">
        <v>3894</v>
      </c>
    </row>
    <row r="4895" spans="1:11" ht="15.75" thickBot="1" x14ac:dyDescent="0.3">
      <c r="A4895" s="32" t="s">
        <v>851</v>
      </c>
      <c r="B4895" s="24" t="s">
        <v>327</v>
      </c>
      <c r="C4895" s="26" t="s">
        <v>2979</v>
      </c>
      <c r="D4895" s="26">
        <v>13</v>
      </c>
      <c r="E4895" s="17" t="s">
        <v>5198</v>
      </c>
      <c r="F4895" s="24">
        <v>5975</v>
      </c>
      <c r="G4895" s="24"/>
      <c r="H4895" s="24"/>
      <c r="I4895" s="26" t="s">
        <v>1008</v>
      </c>
      <c r="J4895" s="26" t="s">
        <v>2979</v>
      </c>
      <c r="K4895" s="34" t="s">
        <v>3933</v>
      </c>
    </row>
    <row r="4896" spans="1:11" ht="15.75" thickBot="1" x14ac:dyDescent="0.3">
      <c r="A4896" s="32" t="s">
        <v>851</v>
      </c>
      <c r="B4896" s="24" t="s">
        <v>327</v>
      </c>
      <c r="C4896" s="26" t="s">
        <v>2979</v>
      </c>
      <c r="D4896" s="26">
        <v>13</v>
      </c>
      <c r="E4896" s="17" t="s">
        <v>5199</v>
      </c>
      <c r="F4896" s="24">
        <v>5146</v>
      </c>
      <c r="G4896" s="24"/>
      <c r="H4896" s="24"/>
      <c r="I4896" s="26" t="s">
        <v>1008</v>
      </c>
      <c r="J4896" s="26" t="s">
        <v>2979</v>
      </c>
      <c r="K4896" s="34" t="s">
        <v>3933</v>
      </c>
    </row>
    <row r="4897" spans="1:11" ht="15.75" thickBot="1" x14ac:dyDescent="0.3">
      <c r="A4897" s="32" t="s">
        <v>851</v>
      </c>
      <c r="B4897" s="24" t="s">
        <v>327</v>
      </c>
      <c r="C4897" s="26" t="s">
        <v>2979</v>
      </c>
      <c r="D4897" s="26">
        <v>13</v>
      </c>
      <c r="E4897" s="17" t="s">
        <v>5200</v>
      </c>
      <c r="F4897" s="24">
        <v>5578</v>
      </c>
      <c r="G4897" s="24"/>
      <c r="H4897" s="24"/>
      <c r="I4897" s="26" t="s">
        <v>1008</v>
      </c>
      <c r="J4897" s="26" t="s">
        <v>2979</v>
      </c>
      <c r="K4897" s="34" t="s">
        <v>3933</v>
      </c>
    </row>
    <row r="4898" spans="1:11" ht="15.75" thickBot="1" x14ac:dyDescent="0.3">
      <c r="A4898" s="32" t="s">
        <v>851</v>
      </c>
      <c r="B4898" s="24" t="s">
        <v>327</v>
      </c>
      <c r="C4898" s="26" t="s">
        <v>2979</v>
      </c>
      <c r="D4898" s="26">
        <v>13</v>
      </c>
      <c r="E4898" s="17" t="s">
        <v>887</v>
      </c>
      <c r="F4898" s="24">
        <v>5148</v>
      </c>
      <c r="G4898" s="24"/>
      <c r="H4898" s="24"/>
      <c r="I4898" s="26" t="s">
        <v>1008</v>
      </c>
      <c r="J4898" s="26" t="s">
        <v>2979</v>
      </c>
      <c r="K4898" s="34" t="s">
        <v>3933</v>
      </c>
    </row>
    <row r="4899" spans="1:11" ht="15.75" thickBot="1" x14ac:dyDescent="0.3">
      <c r="A4899" s="32" t="s">
        <v>851</v>
      </c>
      <c r="B4899" s="24" t="s">
        <v>327</v>
      </c>
      <c r="C4899" s="26" t="s">
        <v>2979</v>
      </c>
      <c r="D4899" s="26">
        <v>14</v>
      </c>
      <c r="E4899" s="17" t="s">
        <v>5201</v>
      </c>
      <c r="F4899" s="24">
        <v>5677</v>
      </c>
      <c r="G4899" s="24"/>
      <c r="H4899" s="24"/>
      <c r="I4899" s="26" t="s">
        <v>1008</v>
      </c>
      <c r="J4899" s="26" t="s">
        <v>2979</v>
      </c>
      <c r="K4899" s="34" t="s">
        <v>3861</v>
      </c>
    </row>
    <row r="4900" spans="1:11" ht="15.75" thickBot="1" x14ac:dyDescent="0.3">
      <c r="A4900" s="32" t="s">
        <v>851</v>
      </c>
      <c r="B4900" s="24" t="s">
        <v>327</v>
      </c>
      <c r="C4900" s="26" t="s">
        <v>2979</v>
      </c>
      <c r="D4900" s="26">
        <v>14</v>
      </c>
      <c r="E4900" s="17" t="s">
        <v>5202</v>
      </c>
      <c r="F4900" s="24">
        <v>4041</v>
      </c>
      <c r="G4900" s="24"/>
      <c r="H4900" s="24"/>
      <c r="I4900" s="26" t="s">
        <v>1008</v>
      </c>
      <c r="J4900" s="26" t="s">
        <v>2979</v>
      </c>
      <c r="K4900" s="34" t="s">
        <v>3861</v>
      </c>
    </row>
    <row r="4901" spans="1:11" ht="15.75" thickBot="1" x14ac:dyDescent="0.3">
      <c r="A4901" s="32" t="s">
        <v>851</v>
      </c>
      <c r="B4901" s="24" t="s">
        <v>327</v>
      </c>
      <c r="C4901" s="26" t="s">
        <v>1304</v>
      </c>
      <c r="D4901" s="26">
        <v>1</v>
      </c>
      <c r="E4901" s="17" t="s">
        <v>5203</v>
      </c>
      <c r="F4901" s="24">
        <v>3942</v>
      </c>
      <c r="G4901" s="24"/>
      <c r="H4901" s="24"/>
      <c r="I4901" s="26" t="s">
        <v>854</v>
      </c>
      <c r="J4901" s="26" t="s">
        <v>854</v>
      </c>
      <c r="K4901" s="34" t="s">
        <v>1308</v>
      </c>
    </row>
    <row r="4902" spans="1:11" ht="15.75" thickBot="1" x14ac:dyDescent="0.3">
      <c r="A4902" s="32" t="s">
        <v>851</v>
      </c>
      <c r="B4902" s="24" t="s">
        <v>327</v>
      </c>
      <c r="C4902" s="26" t="s">
        <v>1304</v>
      </c>
      <c r="D4902" s="26">
        <v>1</v>
      </c>
      <c r="E4902" s="17" t="s">
        <v>5203</v>
      </c>
      <c r="F4902" s="24">
        <v>4332</v>
      </c>
      <c r="G4902" s="24"/>
      <c r="H4902" s="24"/>
      <c r="I4902" s="26" t="s">
        <v>854</v>
      </c>
      <c r="J4902" s="26" t="s">
        <v>854</v>
      </c>
      <c r="K4902" s="34" t="s">
        <v>1308</v>
      </c>
    </row>
    <row r="4903" spans="1:11" ht="15.75" thickBot="1" x14ac:dyDescent="0.3">
      <c r="A4903" s="32" t="s">
        <v>851</v>
      </c>
      <c r="B4903" s="24" t="s">
        <v>327</v>
      </c>
      <c r="C4903" s="26" t="s">
        <v>1304</v>
      </c>
      <c r="D4903" s="26">
        <v>1</v>
      </c>
      <c r="E4903" s="17" t="s">
        <v>5204</v>
      </c>
      <c r="F4903" s="24">
        <v>3986</v>
      </c>
      <c r="G4903" s="24"/>
      <c r="H4903" s="24"/>
      <c r="I4903" s="26" t="s">
        <v>854</v>
      </c>
      <c r="J4903" s="26" t="s">
        <v>854</v>
      </c>
      <c r="K4903" s="34" t="s">
        <v>1306</v>
      </c>
    </row>
    <row r="4904" spans="1:11" ht="15.75" thickBot="1" x14ac:dyDescent="0.3">
      <c r="A4904" s="32" t="s">
        <v>851</v>
      </c>
      <c r="B4904" s="24" t="s">
        <v>327</v>
      </c>
      <c r="C4904" s="26" t="s">
        <v>1304</v>
      </c>
      <c r="D4904" s="26">
        <v>1</v>
      </c>
      <c r="E4904" s="17" t="s">
        <v>5204</v>
      </c>
      <c r="F4904" s="24">
        <v>4274</v>
      </c>
      <c r="G4904" s="24"/>
      <c r="H4904" s="24"/>
      <c r="I4904" s="26" t="s">
        <v>854</v>
      </c>
      <c r="J4904" s="26" t="s">
        <v>854</v>
      </c>
      <c r="K4904" s="34" t="s">
        <v>1306</v>
      </c>
    </row>
    <row r="4905" spans="1:11" ht="15.75" thickBot="1" x14ac:dyDescent="0.3">
      <c r="A4905" s="32" t="s">
        <v>851</v>
      </c>
      <c r="B4905" s="24" t="s">
        <v>327</v>
      </c>
      <c r="C4905" s="26" t="s">
        <v>1304</v>
      </c>
      <c r="D4905" s="26">
        <v>2</v>
      </c>
      <c r="E4905" s="17" t="s">
        <v>5205</v>
      </c>
      <c r="F4905" s="24">
        <v>3957</v>
      </c>
      <c r="G4905" s="24"/>
      <c r="H4905" s="24"/>
      <c r="I4905" s="26" t="s">
        <v>854</v>
      </c>
      <c r="J4905" s="26" t="s">
        <v>854</v>
      </c>
      <c r="K4905" s="34" t="s">
        <v>1317</v>
      </c>
    </row>
    <row r="4906" spans="1:11" ht="15.75" thickBot="1" x14ac:dyDescent="0.3">
      <c r="A4906" s="32" t="s">
        <v>851</v>
      </c>
      <c r="B4906" s="24" t="s">
        <v>327</v>
      </c>
      <c r="C4906" s="26" t="s">
        <v>1304</v>
      </c>
      <c r="D4906" s="26">
        <v>2</v>
      </c>
      <c r="E4906" s="17" t="s">
        <v>5206</v>
      </c>
      <c r="F4906" s="24">
        <v>3938</v>
      </c>
      <c r="G4906" s="24"/>
      <c r="H4906" s="24"/>
      <c r="I4906" s="26" t="s">
        <v>854</v>
      </c>
      <c r="J4906" s="26" t="s">
        <v>854</v>
      </c>
      <c r="K4906" s="34" t="s">
        <v>1310</v>
      </c>
    </row>
    <row r="4907" spans="1:11" ht="15.75" thickBot="1" x14ac:dyDescent="0.3">
      <c r="A4907" s="32" t="s">
        <v>851</v>
      </c>
      <c r="B4907" s="24" t="s">
        <v>327</v>
      </c>
      <c r="C4907" s="26" t="s">
        <v>1304</v>
      </c>
      <c r="D4907" s="26">
        <v>2</v>
      </c>
      <c r="E4907" s="17" t="s">
        <v>5207</v>
      </c>
      <c r="F4907" s="24">
        <v>3940</v>
      </c>
      <c r="G4907" s="24"/>
      <c r="H4907" s="24"/>
      <c r="I4907" s="26" t="s">
        <v>854</v>
      </c>
      <c r="J4907" s="26" t="s">
        <v>854</v>
      </c>
      <c r="K4907" s="34" t="s">
        <v>1310</v>
      </c>
    </row>
    <row r="4908" spans="1:11" ht="15.75" thickBot="1" x14ac:dyDescent="0.3">
      <c r="A4908" s="32" t="s">
        <v>851</v>
      </c>
      <c r="B4908" s="24" t="s">
        <v>327</v>
      </c>
      <c r="C4908" s="26" t="s">
        <v>1304</v>
      </c>
      <c r="D4908" s="26">
        <v>3</v>
      </c>
      <c r="E4908" s="17" t="s">
        <v>5208</v>
      </c>
      <c r="F4908" s="24">
        <v>3950</v>
      </c>
      <c r="G4908" s="24"/>
      <c r="H4908" s="24"/>
      <c r="I4908" s="26" t="s">
        <v>854</v>
      </c>
      <c r="J4908" s="26" t="s">
        <v>854</v>
      </c>
      <c r="K4908" s="34" t="s">
        <v>1319</v>
      </c>
    </row>
    <row r="4909" spans="1:11" ht="15.75" thickBot="1" x14ac:dyDescent="0.3">
      <c r="A4909" s="32" t="s">
        <v>851</v>
      </c>
      <c r="B4909" s="24" t="s">
        <v>327</v>
      </c>
      <c r="C4909" s="26" t="s">
        <v>1304</v>
      </c>
      <c r="D4909" s="26">
        <v>3</v>
      </c>
      <c r="E4909" s="17" t="s">
        <v>5209</v>
      </c>
      <c r="F4909" s="24">
        <v>3947</v>
      </c>
      <c r="G4909" s="24"/>
      <c r="H4909" s="24"/>
      <c r="I4909" s="26" t="s">
        <v>854</v>
      </c>
      <c r="J4909" s="26" t="s">
        <v>854</v>
      </c>
      <c r="K4909" s="34" t="s">
        <v>1319</v>
      </c>
    </row>
    <row r="4910" spans="1:11" ht="15.75" thickBot="1" x14ac:dyDescent="0.3">
      <c r="A4910" s="32" t="s">
        <v>851</v>
      </c>
      <c r="B4910" s="24" t="s">
        <v>327</v>
      </c>
      <c r="C4910" s="26" t="s">
        <v>1304</v>
      </c>
      <c r="D4910" s="26">
        <v>4</v>
      </c>
      <c r="E4910" s="17" t="s">
        <v>5210</v>
      </c>
      <c r="F4910" s="24">
        <v>3960</v>
      </c>
      <c r="G4910" s="24"/>
      <c r="H4910" s="24"/>
      <c r="I4910" s="26" t="s">
        <v>854</v>
      </c>
      <c r="J4910" s="26" t="s">
        <v>1323</v>
      </c>
      <c r="K4910" s="34" t="s">
        <v>1323</v>
      </c>
    </row>
    <row r="4911" spans="1:11" ht="15.75" thickBot="1" x14ac:dyDescent="0.3">
      <c r="A4911" s="32" t="s">
        <v>851</v>
      </c>
      <c r="B4911" s="24" t="s">
        <v>327</v>
      </c>
      <c r="C4911" s="26" t="s">
        <v>1304</v>
      </c>
      <c r="D4911" s="26">
        <v>5</v>
      </c>
      <c r="E4911" s="17" t="s">
        <v>5211</v>
      </c>
      <c r="F4911" s="24">
        <v>4336</v>
      </c>
      <c r="G4911" s="24"/>
      <c r="H4911" s="24"/>
      <c r="I4911" s="26" t="s">
        <v>854</v>
      </c>
      <c r="J4911" s="26" t="s">
        <v>854</v>
      </c>
      <c r="K4911" s="34" t="s">
        <v>1325</v>
      </c>
    </row>
    <row r="4912" spans="1:11" ht="15.75" thickBot="1" x14ac:dyDescent="0.3">
      <c r="A4912" s="32" t="s">
        <v>851</v>
      </c>
      <c r="B4912" s="24" t="s">
        <v>327</v>
      </c>
      <c r="C4912" s="26" t="s">
        <v>1304</v>
      </c>
      <c r="D4912" s="26">
        <v>5</v>
      </c>
      <c r="E4912" s="17" t="s">
        <v>5212</v>
      </c>
      <c r="F4912" s="24">
        <v>3956</v>
      </c>
      <c r="G4912" s="24"/>
      <c r="H4912" s="24"/>
      <c r="I4912" s="26" t="s">
        <v>854</v>
      </c>
      <c r="J4912" s="26" t="s">
        <v>854</v>
      </c>
      <c r="K4912" s="34" t="s">
        <v>1325</v>
      </c>
    </row>
    <row r="4913" spans="1:11" ht="15.75" thickBot="1" x14ac:dyDescent="0.3">
      <c r="A4913" s="32" t="s">
        <v>851</v>
      </c>
      <c r="B4913" s="24" t="s">
        <v>327</v>
      </c>
      <c r="C4913" s="26" t="s">
        <v>1304</v>
      </c>
      <c r="D4913" s="26">
        <v>5</v>
      </c>
      <c r="E4913" s="17" t="s">
        <v>5213</v>
      </c>
      <c r="F4913" s="24">
        <v>3948</v>
      </c>
      <c r="G4913" s="24"/>
      <c r="H4913" s="24"/>
      <c r="I4913" s="26" t="s">
        <v>854</v>
      </c>
      <c r="J4913" s="26" t="s">
        <v>854</v>
      </c>
      <c r="K4913" s="34" t="s">
        <v>1325</v>
      </c>
    </row>
    <row r="4914" spans="1:11" ht="15.75" thickBot="1" x14ac:dyDescent="0.3">
      <c r="A4914" s="32" t="s">
        <v>851</v>
      </c>
      <c r="B4914" s="24" t="s">
        <v>327</v>
      </c>
      <c r="C4914" s="26" t="s">
        <v>1304</v>
      </c>
      <c r="D4914" s="26">
        <v>5</v>
      </c>
      <c r="E4914" s="17" t="s">
        <v>5214</v>
      </c>
      <c r="F4914" s="24">
        <v>4824</v>
      </c>
      <c r="G4914" s="24"/>
      <c r="H4914" s="24"/>
      <c r="I4914" s="26" t="s">
        <v>854</v>
      </c>
      <c r="J4914" s="26" t="s">
        <v>854</v>
      </c>
      <c r="K4914" s="34" t="s">
        <v>1325</v>
      </c>
    </row>
    <row r="4915" spans="1:11" ht="15.75" thickBot="1" x14ac:dyDescent="0.3">
      <c r="A4915" s="32" t="s">
        <v>851</v>
      </c>
      <c r="B4915" s="24" t="s">
        <v>327</v>
      </c>
      <c r="C4915" s="26" t="s">
        <v>1304</v>
      </c>
      <c r="D4915" s="26">
        <v>6</v>
      </c>
      <c r="E4915" s="17" t="s">
        <v>5215</v>
      </c>
      <c r="F4915" s="24">
        <v>3961</v>
      </c>
      <c r="G4915" s="24"/>
      <c r="H4915" s="24"/>
      <c r="I4915" s="26" t="s">
        <v>854</v>
      </c>
      <c r="J4915" s="26" t="s">
        <v>1330</v>
      </c>
      <c r="K4915" s="34" t="s">
        <v>4095</v>
      </c>
    </row>
    <row r="4916" spans="1:11" ht="15.75" thickBot="1" x14ac:dyDescent="0.3">
      <c r="A4916" s="32" t="s">
        <v>851</v>
      </c>
      <c r="B4916" s="24" t="s">
        <v>327</v>
      </c>
      <c r="C4916" s="26" t="s">
        <v>1304</v>
      </c>
      <c r="D4916" s="26">
        <v>6</v>
      </c>
      <c r="E4916" s="17" t="s">
        <v>5215</v>
      </c>
      <c r="F4916" s="24">
        <v>4311</v>
      </c>
      <c r="G4916" s="24"/>
      <c r="H4916" s="24"/>
      <c r="I4916" s="26" t="s">
        <v>854</v>
      </c>
      <c r="J4916" s="26" t="s">
        <v>1330</v>
      </c>
      <c r="K4916" s="34" t="s">
        <v>4095</v>
      </c>
    </row>
    <row r="4917" spans="1:11" ht="15.75" thickBot="1" x14ac:dyDescent="0.3">
      <c r="A4917" s="32" t="s">
        <v>851</v>
      </c>
      <c r="B4917" s="24" t="s">
        <v>327</v>
      </c>
      <c r="C4917" s="26" t="s">
        <v>1304</v>
      </c>
      <c r="D4917" s="26">
        <v>6</v>
      </c>
      <c r="E4917" s="17" t="s">
        <v>5216</v>
      </c>
      <c r="F4917" s="24">
        <v>3979</v>
      </c>
      <c r="G4917" s="24"/>
      <c r="H4917" s="24"/>
      <c r="I4917" s="26" t="s">
        <v>854</v>
      </c>
      <c r="J4917" s="26" t="s">
        <v>1330</v>
      </c>
      <c r="K4917" s="34" t="s">
        <v>1330</v>
      </c>
    </row>
    <row r="4918" spans="1:11" ht="15.75" thickBot="1" x14ac:dyDescent="0.3">
      <c r="A4918" s="32" t="s">
        <v>851</v>
      </c>
      <c r="B4918" s="24" t="s">
        <v>327</v>
      </c>
      <c r="C4918" s="26" t="s">
        <v>1337</v>
      </c>
      <c r="D4918" s="26">
        <v>1</v>
      </c>
      <c r="E4918" s="17" t="s">
        <v>5217</v>
      </c>
      <c r="F4918" s="24">
        <v>6128</v>
      </c>
      <c r="G4918" s="24"/>
      <c r="H4918" s="24"/>
      <c r="I4918" s="26" t="s">
        <v>854</v>
      </c>
      <c r="J4918" s="26" t="s">
        <v>1339</v>
      </c>
      <c r="K4918" s="34" t="s">
        <v>1233</v>
      </c>
    </row>
    <row r="4919" spans="1:11" ht="15.75" thickBot="1" x14ac:dyDescent="0.3">
      <c r="A4919" s="32" t="s">
        <v>851</v>
      </c>
      <c r="B4919" s="24" t="s">
        <v>327</v>
      </c>
      <c r="C4919" s="26" t="s">
        <v>1337</v>
      </c>
      <c r="D4919" s="26">
        <v>1</v>
      </c>
      <c r="E4919" s="17" t="s">
        <v>5218</v>
      </c>
      <c r="F4919" s="24">
        <v>3945</v>
      </c>
      <c r="G4919" s="24"/>
      <c r="H4919" s="24"/>
      <c r="I4919" s="26" t="s">
        <v>854</v>
      </c>
      <c r="J4919" s="26" t="s">
        <v>1339</v>
      </c>
      <c r="K4919" s="34" t="s">
        <v>1233</v>
      </c>
    </row>
    <row r="4920" spans="1:11" ht="15.75" thickBot="1" x14ac:dyDescent="0.3">
      <c r="A4920" s="32" t="s">
        <v>851</v>
      </c>
      <c r="B4920" s="24" t="s">
        <v>327</v>
      </c>
      <c r="C4920" s="26" t="s">
        <v>1337</v>
      </c>
      <c r="D4920" s="26">
        <v>1</v>
      </c>
      <c r="E4920" s="17" t="s">
        <v>5219</v>
      </c>
      <c r="F4920" s="24">
        <v>4822</v>
      </c>
      <c r="G4920" s="24"/>
      <c r="H4920" s="24"/>
      <c r="I4920" s="26" t="s">
        <v>854</v>
      </c>
      <c r="J4920" s="26" t="s">
        <v>1339</v>
      </c>
      <c r="K4920" s="34" t="s">
        <v>1233</v>
      </c>
    </row>
    <row r="4921" spans="1:11" ht="15.75" thickBot="1" x14ac:dyDescent="0.3">
      <c r="A4921" s="32" t="s">
        <v>851</v>
      </c>
      <c r="B4921" s="24" t="s">
        <v>327</v>
      </c>
      <c r="C4921" s="26" t="s">
        <v>1337</v>
      </c>
      <c r="D4921" s="26">
        <v>2</v>
      </c>
      <c r="E4921" s="17" t="s">
        <v>5220</v>
      </c>
      <c r="F4921" s="24">
        <v>6269</v>
      </c>
      <c r="G4921" s="24"/>
      <c r="H4921" s="24"/>
      <c r="I4921" s="26" t="s">
        <v>854</v>
      </c>
      <c r="J4921" s="26" t="s">
        <v>1339</v>
      </c>
      <c r="K4921" s="34" t="s">
        <v>4110</v>
      </c>
    </row>
    <row r="4922" spans="1:11" ht="15.75" thickBot="1" x14ac:dyDescent="0.3">
      <c r="A4922" s="32" t="s">
        <v>851</v>
      </c>
      <c r="B4922" s="24" t="s">
        <v>327</v>
      </c>
      <c r="C4922" s="26" t="s">
        <v>1337</v>
      </c>
      <c r="D4922" s="26">
        <v>2</v>
      </c>
      <c r="E4922" s="17" t="s">
        <v>5221</v>
      </c>
      <c r="F4922" s="24">
        <v>3955</v>
      </c>
      <c r="G4922" s="24"/>
      <c r="H4922" s="24"/>
      <c r="I4922" s="26" t="s">
        <v>854</v>
      </c>
      <c r="J4922" s="26" t="s">
        <v>1339</v>
      </c>
      <c r="K4922" s="34" t="s">
        <v>1343</v>
      </c>
    </row>
    <row r="4923" spans="1:11" ht="15.75" thickBot="1" x14ac:dyDescent="0.3">
      <c r="A4923" s="32" t="s">
        <v>851</v>
      </c>
      <c r="B4923" s="24" t="s">
        <v>327</v>
      </c>
      <c r="C4923" s="26" t="s">
        <v>1337</v>
      </c>
      <c r="D4923" s="26">
        <v>2</v>
      </c>
      <c r="E4923" s="17" t="s">
        <v>5222</v>
      </c>
      <c r="F4923" s="24">
        <v>6030</v>
      </c>
      <c r="G4923" s="24"/>
      <c r="H4923" s="24"/>
      <c r="I4923" s="26" t="s">
        <v>854</v>
      </c>
      <c r="J4923" s="26" t="s">
        <v>1339</v>
      </c>
      <c r="K4923" s="34" t="s">
        <v>4108</v>
      </c>
    </row>
    <row r="4924" spans="1:11" ht="15.75" thickBot="1" x14ac:dyDescent="0.3">
      <c r="A4924" s="32" t="s">
        <v>851</v>
      </c>
      <c r="B4924" s="24" t="s">
        <v>327</v>
      </c>
      <c r="C4924" s="26" t="s">
        <v>1337</v>
      </c>
      <c r="D4924" s="26">
        <v>3</v>
      </c>
      <c r="E4924" s="17" t="s">
        <v>5223</v>
      </c>
      <c r="F4924" s="24">
        <v>3962</v>
      </c>
      <c r="G4924" s="24"/>
      <c r="H4924" s="24"/>
      <c r="I4924" s="26" t="s">
        <v>854</v>
      </c>
      <c r="J4924" s="26" t="s">
        <v>1345</v>
      </c>
      <c r="K4924" s="34" t="s">
        <v>1516</v>
      </c>
    </row>
    <row r="4925" spans="1:11" ht="15.75" thickBot="1" x14ac:dyDescent="0.3">
      <c r="A4925" s="32" t="s">
        <v>851</v>
      </c>
      <c r="B4925" s="24" t="s">
        <v>327</v>
      </c>
      <c r="C4925" s="26" t="s">
        <v>1337</v>
      </c>
      <c r="D4925" s="26">
        <v>3</v>
      </c>
      <c r="E4925" s="17" t="s">
        <v>5223</v>
      </c>
      <c r="F4925" s="24">
        <v>4304</v>
      </c>
      <c r="G4925" s="24"/>
      <c r="H4925" s="24"/>
      <c r="I4925" s="26" t="s">
        <v>854</v>
      </c>
      <c r="J4925" s="26" t="s">
        <v>1345</v>
      </c>
      <c r="K4925" s="34" t="s">
        <v>1516</v>
      </c>
    </row>
    <row r="4926" spans="1:11" ht="15.75" thickBot="1" x14ac:dyDescent="0.3">
      <c r="A4926" s="32" t="s">
        <v>851</v>
      </c>
      <c r="B4926" s="24" t="s">
        <v>327</v>
      </c>
      <c r="C4926" s="26" t="s">
        <v>1337</v>
      </c>
      <c r="D4926" s="26">
        <v>3</v>
      </c>
      <c r="E4926" s="17" t="s">
        <v>5224</v>
      </c>
      <c r="F4926" s="24">
        <v>3939</v>
      </c>
      <c r="G4926" s="24"/>
      <c r="H4926" s="24"/>
      <c r="I4926" s="26" t="s">
        <v>854</v>
      </c>
      <c r="J4926" s="26" t="s">
        <v>1345</v>
      </c>
      <c r="K4926" s="34" t="s">
        <v>1611</v>
      </c>
    </row>
    <row r="4927" spans="1:11" ht="15.75" thickBot="1" x14ac:dyDescent="0.3">
      <c r="A4927" s="32" t="s">
        <v>851</v>
      </c>
      <c r="B4927" s="24" t="s">
        <v>327</v>
      </c>
      <c r="C4927" s="26" t="s">
        <v>1337</v>
      </c>
      <c r="D4927" s="26">
        <v>3</v>
      </c>
      <c r="E4927" s="17" t="s">
        <v>5225</v>
      </c>
      <c r="F4927" s="24">
        <v>3944</v>
      </c>
      <c r="G4927" s="24"/>
      <c r="H4927" s="24"/>
      <c r="I4927" s="26" t="s">
        <v>854</v>
      </c>
      <c r="J4927" s="26" t="s">
        <v>1345</v>
      </c>
      <c r="K4927" s="34" t="s">
        <v>1221</v>
      </c>
    </row>
    <row r="4928" spans="1:11" ht="15.75" thickBot="1" x14ac:dyDescent="0.3">
      <c r="A4928" s="32" t="s">
        <v>851</v>
      </c>
      <c r="B4928" s="24" t="s">
        <v>327</v>
      </c>
      <c r="C4928" s="26" t="s">
        <v>1337</v>
      </c>
      <c r="D4928" s="26">
        <v>4</v>
      </c>
      <c r="E4928" s="17" t="s">
        <v>5226</v>
      </c>
      <c r="F4928" s="24">
        <v>3946</v>
      </c>
      <c r="G4928" s="24"/>
      <c r="H4928" s="24"/>
      <c r="I4928" s="26" t="s">
        <v>854</v>
      </c>
      <c r="J4928" s="26" t="s">
        <v>1348</v>
      </c>
      <c r="K4928" s="34" t="s">
        <v>1286</v>
      </c>
    </row>
    <row r="4929" spans="1:11" ht="15.75" thickBot="1" x14ac:dyDescent="0.3">
      <c r="A4929" s="32" t="s">
        <v>851</v>
      </c>
      <c r="B4929" s="24" t="s">
        <v>327</v>
      </c>
      <c r="C4929" s="26" t="s">
        <v>1337</v>
      </c>
      <c r="D4929" s="26">
        <v>4</v>
      </c>
      <c r="E4929" s="17" t="s">
        <v>5227</v>
      </c>
      <c r="F4929" s="24">
        <v>4825</v>
      </c>
      <c r="G4929" s="24"/>
      <c r="H4929" s="24"/>
      <c r="I4929" s="26" t="s">
        <v>854</v>
      </c>
      <c r="J4929" s="26" t="s">
        <v>1348</v>
      </c>
      <c r="K4929" s="34" t="s">
        <v>1286</v>
      </c>
    </row>
    <row r="4930" spans="1:11" ht="15.75" thickBot="1" x14ac:dyDescent="0.3">
      <c r="A4930" s="32" t="s">
        <v>851</v>
      </c>
      <c r="B4930" s="24" t="s">
        <v>327</v>
      </c>
      <c r="C4930" s="26" t="s">
        <v>1337</v>
      </c>
      <c r="D4930" s="26">
        <v>4</v>
      </c>
      <c r="E4930" s="17" t="s">
        <v>5228</v>
      </c>
      <c r="F4930" s="24">
        <v>3975</v>
      </c>
      <c r="G4930" s="24"/>
      <c r="H4930" s="24"/>
      <c r="I4930" s="26" t="s">
        <v>854</v>
      </c>
      <c r="J4930" s="26" t="s">
        <v>1348</v>
      </c>
      <c r="K4930" s="34" t="s">
        <v>1286</v>
      </c>
    </row>
    <row r="4931" spans="1:11" ht="15.75" thickBot="1" x14ac:dyDescent="0.3">
      <c r="A4931" s="32" t="s">
        <v>851</v>
      </c>
      <c r="B4931" s="24" t="s">
        <v>327</v>
      </c>
      <c r="C4931" s="26" t="s">
        <v>1337</v>
      </c>
      <c r="D4931" s="26">
        <v>5</v>
      </c>
      <c r="E4931" s="17" t="s">
        <v>5229</v>
      </c>
      <c r="F4931" s="24">
        <v>3973</v>
      </c>
      <c r="G4931" s="24"/>
      <c r="H4931" s="24"/>
      <c r="I4931" s="26" t="s">
        <v>854</v>
      </c>
      <c r="J4931" s="26" t="s">
        <v>1355</v>
      </c>
      <c r="K4931" s="34" t="s">
        <v>4130</v>
      </c>
    </row>
    <row r="4932" spans="1:11" ht="15.75" thickBot="1" x14ac:dyDescent="0.3">
      <c r="A4932" s="32" t="s">
        <v>851</v>
      </c>
      <c r="B4932" s="24" t="s">
        <v>327</v>
      </c>
      <c r="C4932" s="26" t="s">
        <v>1337</v>
      </c>
      <c r="D4932" s="26">
        <v>5</v>
      </c>
      <c r="E4932" s="17" t="s">
        <v>5230</v>
      </c>
      <c r="F4932" s="24">
        <v>3949</v>
      </c>
      <c r="G4932" s="24"/>
      <c r="H4932" s="24"/>
      <c r="I4932" s="26" t="s">
        <v>854</v>
      </c>
      <c r="J4932" s="26" t="s">
        <v>1355</v>
      </c>
      <c r="K4932" s="34" t="s">
        <v>1356</v>
      </c>
    </row>
    <row r="4933" spans="1:11" ht="15.75" thickBot="1" x14ac:dyDescent="0.3">
      <c r="A4933" s="32" t="s">
        <v>851</v>
      </c>
      <c r="B4933" s="24" t="s">
        <v>327</v>
      </c>
      <c r="C4933" s="26" t="s">
        <v>1337</v>
      </c>
      <c r="D4933" s="26">
        <v>5</v>
      </c>
      <c r="E4933" s="17" t="s">
        <v>5230</v>
      </c>
      <c r="F4933" s="24">
        <v>5467</v>
      </c>
      <c r="G4933" s="24"/>
      <c r="H4933" s="24"/>
      <c r="I4933" s="26" t="s">
        <v>854</v>
      </c>
      <c r="J4933" s="26" t="s">
        <v>1355</v>
      </c>
      <c r="K4933" s="34" t="s">
        <v>1356</v>
      </c>
    </row>
    <row r="4934" spans="1:11" ht="15.75" thickBot="1" x14ac:dyDescent="0.3">
      <c r="A4934" s="32" t="s">
        <v>851</v>
      </c>
      <c r="B4934" s="24" t="s">
        <v>327</v>
      </c>
      <c r="C4934" s="26" t="s">
        <v>1337</v>
      </c>
      <c r="D4934" s="26">
        <v>5</v>
      </c>
      <c r="E4934" s="17" t="s">
        <v>5231</v>
      </c>
      <c r="F4934" s="24">
        <v>3980</v>
      </c>
      <c r="G4934" s="24"/>
      <c r="H4934" s="24"/>
      <c r="I4934" s="26" t="s">
        <v>854</v>
      </c>
      <c r="J4934" s="26" t="s">
        <v>1355</v>
      </c>
      <c r="K4934" s="34" t="s">
        <v>4130</v>
      </c>
    </row>
    <row r="4935" spans="1:11" ht="15.75" thickBot="1" x14ac:dyDescent="0.3">
      <c r="A4935" s="32" t="s">
        <v>851</v>
      </c>
      <c r="B4935" s="24" t="s">
        <v>327</v>
      </c>
      <c r="C4935" s="26" t="s">
        <v>1337</v>
      </c>
      <c r="D4935" s="26">
        <v>6</v>
      </c>
      <c r="E4935" s="17" t="s">
        <v>5232</v>
      </c>
      <c r="F4935" s="24">
        <v>5290</v>
      </c>
      <c r="G4935" s="24"/>
      <c r="H4935" s="24"/>
      <c r="I4935" s="26" t="s">
        <v>854</v>
      </c>
      <c r="J4935" s="26" t="s">
        <v>1358</v>
      </c>
      <c r="K4935" s="34" t="s">
        <v>4138</v>
      </c>
    </row>
    <row r="4936" spans="1:11" ht="15.75" thickBot="1" x14ac:dyDescent="0.3">
      <c r="A4936" s="32" t="s">
        <v>851</v>
      </c>
      <c r="B4936" s="24" t="s">
        <v>327</v>
      </c>
      <c r="C4936" s="26" t="s">
        <v>1337</v>
      </c>
      <c r="D4936" s="26">
        <v>6</v>
      </c>
      <c r="E4936" s="17" t="s">
        <v>5233</v>
      </c>
      <c r="F4936" s="24">
        <v>3953</v>
      </c>
      <c r="G4936" s="24"/>
      <c r="H4936" s="24"/>
      <c r="I4936" s="26" t="s">
        <v>854</v>
      </c>
      <c r="J4936" s="26" t="s">
        <v>1358</v>
      </c>
      <c r="K4936" s="34" t="s">
        <v>1272</v>
      </c>
    </row>
    <row r="4937" spans="1:11" ht="15.75" thickBot="1" x14ac:dyDescent="0.3">
      <c r="A4937" s="32" t="s">
        <v>851</v>
      </c>
      <c r="B4937" s="24" t="s">
        <v>327</v>
      </c>
      <c r="C4937" s="26" t="s">
        <v>1337</v>
      </c>
      <c r="D4937" s="26">
        <v>6</v>
      </c>
      <c r="E4937" s="17" t="s">
        <v>5233</v>
      </c>
      <c r="F4937" s="24">
        <v>4331</v>
      </c>
      <c r="G4937" s="24"/>
      <c r="H4937" s="24"/>
      <c r="I4937" s="26" t="s">
        <v>854</v>
      </c>
      <c r="J4937" s="26" t="s">
        <v>1358</v>
      </c>
      <c r="K4937" s="34" t="s">
        <v>1272</v>
      </c>
    </row>
    <row r="4938" spans="1:11" ht="15.75" thickBot="1" x14ac:dyDescent="0.3">
      <c r="A4938" s="32" t="s">
        <v>851</v>
      </c>
      <c r="B4938" s="24" t="s">
        <v>327</v>
      </c>
      <c r="C4938" s="26" t="s">
        <v>1337</v>
      </c>
      <c r="D4938" s="26">
        <v>6</v>
      </c>
      <c r="E4938" s="17" t="s">
        <v>4916</v>
      </c>
      <c r="F4938" s="24">
        <v>3977</v>
      </c>
      <c r="G4938" s="24"/>
      <c r="H4938" s="24"/>
      <c r="I4938" s="26" t="s">
        <v>854</v>
      </c>
      <c r="J4938" s="26" t="s">
        <v>1358</v>
      </c>
      <c r="K4938" s="34" t="s">
        <v>4134</v>
      </c>
    </row>
    <row r="4939" spans="1:11" ht="15.75" thickBot="1" x14ac:dyDescent="0.3">
      <c r="A4939" s="32" t="s">
        <v>851</v>
      </c>
      <c r="B4939" s="24" t="s">
        <v>327</v>
      </c>
      <c r="C4939" s="26" t="s">
        <v>1361</v>
      </c>
      <c r="D4939" s="26">
        <v>1</v>
      </c>
      <c r="E4939" s="17" t="s">
        <v>5234</v>
      </c>
      <c r="F4939" s="24">
        <v>3941</v>
      </c>
      <c r="G4939" s="24"/>
      <c r="H4939" s="24"/>
      <c r="I4939" s="26" t="s">
        <v>854</v>
      </c>
      <c r="J4939" s="26" t="s">
        <v>854</v>
      </c>
      <c r="K4939" s="34" t="s">
        <v>1363</v>
      </c>
    </row>
    <row r="4940" spans="1:11" ht="15.75" thickBot="1" x14ac:dyDescent="0.3">
      <c r="A4940" s="32" t="s">
        <v>851</v>
      </c>
      <c r="B4940" s="24" t="s">
        <v>327</v>
      </c>
      <c r="C4940" s="26" t="s">
        <v>1361</v>
      </c>
      <c r="D4940" s="26">
        <v>1</v>
      </c>
      <c r="E4940" s="17" t="s">
        <v>5235</v>
      </c>
      <c r="F4940" s="24">
        <v>3943</v>
      </c>
      <c r="G4940" s="24"/>
      <c r="H4940" s="24"/>
      <c r="I4940" s="26" t="s">
        <v>854</v>
      </c>
      <c r="J4940" s="26" t="s">
        <v>854</v>
      </c>
      <c r="K4940" s="34" t="s">
        <v>4147</v>
      </c>
    </row>
    <row r="4941" spans="1:11" ht="15.75" thickBot="1" x14ac:dyDescent="0.3">
      <c r="A4941" s="32" t="s">
        <v>851</v>
      </c>
      <c r="B4941" s="24" t="s">
        <v>327</v>
      </c>
      <c r="C4941" s="26" t="s">
        <v>1361</v>
      </c>
      <c r="D4941" s="26">
        <v>1</v>
      </c>
      <c r="E4941" s="17" t="s">
        <v>4846</v>
      </c>
      <c r="F4941" s="24">
        <v>5364</v>
      </c>
      <c r="G4941" s="24"/>
      <c r="H4941" s="24"/>
      <c r="I4941" s="26" t="s">
        <v>854</v>
      </c>
      <c r="J4941" s="26" t="s">
        <v>854</v>
      </c>
      <c r="K4941" s="34" t="s">
        <v>1363</v>
      </c>
    </row>
    <row r="4942" spans="1:11" ht="15.75" thickBot="1" x14ac:dyDescent="0.3">
      <c r="A4942" s="32" t="s">
        <v>851</v>
      </c>
      <c r="B4942" s="24" t="s">
        <v>327</v>
      </c>
      <c r="C4942" s="26" t="s">
        <v>1361</v>
      </c>
      <c r="D4942" s="26">
        <v>1</v>
      </c>
      <c r="E4942" s="17" t="s">
        <v>5236</v>
      </c>
      <c r="F4942" s="24">
        <v>3963</v>
      </c>
      <c r="G4942" s="24"/>
      <c r="H4942" s="24"/>
      <c r="I4942" s="26" t="s">
        <v>854</v>
      </c>
      <c r="J4942" s="26" t="s">
        <v>854</v>
      </c>
      <c r="K4942" s="34" t="s">
        <v>1363</v>
      </c>
    </row>
    <row r="4943" spans="1:11" ht="15.75" thickBot="1" x14ac:dyDescent="0.3">
      <c r="A4943" s="32" t="s">
        <v>851</v>
      </c>
      <c r="B4943" s="24" t="s">
        <v>327</v>
      </c>
      <c r="C4943" s="26" t="s">
        <v>1361</v>
      </c>
      <c r="D4943" s="26">
        <v>2</v>
      </c>
      <c r="E4943" s="17" t="s">
        <v>5237</v>
      </c>
      <c r="F4943" s="24">
        <v>3978</v>
      </c>
      <c r="G4943" s="24"/>
      <c r="H4943" s="24"/>
      <c r="I4943" s="26" t="s">
        <v>854</v>
      </c>
      <c r="J4943" s="26" t="s">
        <v>854</v>
      </c>
      <c r="K4943" s="34" t="s">
        <v>1366</v>
      </c>
    </row>
    <row r="4944" spans="1:11" ht="15.75" thickBot="1" x14ac:dyDescent="0.3">
      <c r="A4944" s="32" t="s">
        <v>851</v>
      </c>
      <c r="B4944" s="24" t="s">
        <v>327</v>
      </c>
      <c r="C4944" s="26" t="s">
        <v>1361</v>
      </c>
      <c r="D4944" s="26">
        <v>2</v>
      </c>
      <c r="E4944" s="17" t="s">
        <v>5238</v>
      </c>
      <c r="F4944" s="24">
        <v>3968</v>
      </c>
      <c r="G4944" s="24"/>
      <c r="H4944" s="24"/>
      <c r="I4944" s="26" t="s">
        <v>854</v>
      </c>
      <c r="J4944" s="26" t="s">
        <v>854</v>
      </c>
      <c r="K4944" s="34" t="s">
        <v>1366</v>
      </c>
    </row>
    <row r="4945" spans="1:11" ht="15.75" thickBot="1" x14ac:dyDescent="0.3">
      <c r="A4945" s="32" t="s">
        <v>851</v>
      </c>
      <c r="B4945" s="24" t="s">
        <v>327</v>
      </c>
      <c r="C4945" s="26" t="s">
        <v>1361</v>
      </c>
      <c r="D4945" s="26">
        <v>2</v>
      </c>
      <c r="E4945" s="17" t="s">
        <v>5238</v>
      </c>
      <c r="F4945" s="24">
        <v>4325</v>
      </c>
      <c r="G4945" s="24"/>
      <c r="H4945" s="24"/>
      <c r="I4945" s="26" t="s">
        <v>854</v>
      </c>
      <c r="J4945" s="26" t="s">
        <v>854</v>
      </c>
      <c r="K4945" s="34" t="s">
        <v>1366</v>
      </c>
    </row>
    <row r="4946" spans="1:11" ht="15.75" thickBot="1" x14ac:dyDescent="0.3">
      <c r="A4946" s="32" t="s">
        <v>851</v>
      </c>
      <c r="B4946" s="24" t="s">
        <v>327</v>
      </c>
      <c r="C4946" s="26" t="s">
        <v>1361</v>
      </c>
      <c r="D4946" s="26">
        <v>2</v>
      </c>
      <c r="E4946" s="17" t="s">
        <v>5239</v>
      </c>
      <c r="F4946" s="24">
        <v>6631</v>
      </c>
      <c r="G4946" s="24"/>
      <c r="H4946" s="24"/>
      <c r="I4946" s="26" t="s">
        <v>854</v>
      </c>
      <c r="J4946" s="26" t="s">
        <v>854</v>
      </c>
      <c r="K4946" s="34" t="s">
        <v>1366</v>
      </c>
    </row>
    <row r="4947" spans="1:11" ht="15.75" thickBot="1" x14ac:dyDescent="0.3">
      <c r="A4947" s="32" t="s">
        <v>851</v>
      </c>
      <c r="B4947" s="24" t="s">
        <v>327</v>
      </c>
      <c r="C4947" s="26" t="s">
        <v>1361</v>
      </c>
      <c r="D4947" s="26">
        <v>3</v>
      </c>
      <c r="E4947" s="17" t="s">
        <v>5240</v>
      </c>
      <c r="F4947" s="24">
        <v>6106</v>
      </c>
      <c r="G4947" s="24"/>
      <c r="H4947" s="24"/>
      <c r="I4947" s="26" t="s">
        <v>854</v>
      </c>
      <c r="J4947" s="26" t="s">
        <v>1370</v>
      </c>
      <c r="K4947" s="34" t="s">
        <v>1010</v>
      </c>
    </row>
    <row r="4948" spans="1:11" ht="15.75" thickBot="1" x14ac:dyDescent="0.3">
      <c r="A4948" s="32" t="s">
        <v>851</v>
      </c>
      <c r="B4948" s="24" t="s">
        <v>327</v>
      </c>
      <c r="C4948" s="26" t="s">
        <v>1361</v>
      </c>
      <c r="D4948" s="26">
        <v>3</v>
      </c>
      <c r="E4948" s="17" t="s">
        <v>5241</v>
      </c>
      <c r="F4948" s="24">
        <v>3952</v>
      </c>
      <c r="G4948" s="24"/>
      <c r="H4948" s="24"/>
      <c r="I4948" s="26" t="s">
        <v>854</v>
      </c>
      <c r="J4948" s="26" t="s">
        <v>1370</v>
      </c>
      <c r="K4948" s="34" t="s">
        <v>1218</v>
      </c>
    </row>
    <row r="4949" spans="1:11" ht="15.75" thickBot="1" x14ac:dyDescent="0.3">
      <c r="A4949" s="32" t="s">
        <v>851</v>
      </c>
      <c r="B4949" s="24" t="s">
        <v>327</v>
      </c>
      <c r="C4949" s="26" t="s">
        <v>1361</v>
      </c>
      <c r="D4949" s="26">
        <v>3</v>
      </c>
      <c r="E4949" s="17" t="s">
        <v>5241</v>
      </c>
      <c r="F4949" s="24">
        <v>5365</v>
      </c>
      <c r="G4949" s="24"/>
      <c r="H4949" s="24"/>
      <c r="I4949" s="26" t="s">
        <v>854</v>
      </c>
      <c r="J4949" s="26" t="s">
        <v>1370</v>
      </c>
      <c r="K4949" s="34" t="s">
        <v>1218</v>
      </c>
    </row>
    <row r="4950" spans="1:11" ht="15.75" thickBot="1" x14ac:dyDescent="0.3">
      <c r="A4950" s="32" t="s">
        <v>851</v>
      </c>
      <c r="B4950" s="24" t="s">
        <v>327</v>
      </c>
      <c r="C4950" s="26" t="s">
        <v>1361</v>
      </c>
      <c r="D4950" s="26">
        <v>4</v>
      </c>
      <c r="E4950" s="17" t="s">
        <v>5242</v>
      </c>
      <c r="F4950" s="24">
        <v>6127</v>
      </c>
      <c r="G4950" s="24"/>
      <c r="H4950" s="24"/>
      <c r="I4950" s="26" t="s">
        <v>854</v>
      </c>
      <c r="J4950" s="26" t="s">
        <v>1372</v>
      </c>
      <c r="K4950" s="34" t="s">
        <v>1372</v>
      </c>
    </row>
    <row r="4951" spans="1:11" ht="15.75" thickBot="1" x14ac:dyDescent="0.3">
      <c r="A4951" s="32" t="s">
        <v>851</v>
      </c>
      <c r="B4951" s="24" t="s">
        <v>327</v>
      </c>
      <c r="C4951" s="26" t="s">
        <v>1361</v>
      </c>
      <c r="D4951" s="26">
        <v>4</v>
      </c>
      <c r="E4951" s="17" t="s">
        <v>5243</v>
      </c>
      <c r="F4951" s="24">
        <v>3959</v>
      </c>
      <c r="G4951" s="24"/>
      <c r="H4951" s="24"/>
      <c r="I4951" s="26" t="s">
        <v>854</v>
      </c>
      <c r="J4951" s="26" t="s">
        <v>1372</v>
      </c>
      <c r="K4951" s="34" t="s">
        <v>1374</v>
      </c>
    </row>
    <row r="4952" spans="1:11" ht="15.75" thickBot="1" x14ac:dyDescent="0.3">
      <c r="A4952" s="32" t="s">
        <v>851</v>
      </c>
      <c r="B4952" s="24" t="s">
        <v>327</v>
      </c>
      <c r="C4952" s="26" t="s">
        <v>1361</v>
      </c>
      <c r="D4952" s="26">
        <v>4</v>
      </c>
      <c r="E4952" s="17" t="s">
        <v>5243</v>
      </c>
      <c r="F4952" s="24">
        <v>4276</v>
      </c>
      <c r="G4952" s="24"/>
      <c r="H4952" s="24"/>
      <c r="I4952" s="26" t="s">
        <v>854</v>
      </c>
      <c r="J4952" s="26" t="s">
        <v>1372</v>
      </c>
      <c r="K4952" s="34" t="s">
        <v>1374</v>
      </c>
    </row>
    <row r="4953" spans="1:11" ht="15.75" thickBot="1" x14ac:dyDescent="0.3">
      <c r="A4953" s="32" t="s">
        <v>851</v>
      </c>
      <c r="B4953" s="24" t="s">
        <v>327</v>
      </c>
      <c r="C4953" s="26" t="s">
        <v>1361</v>
      </c>
      <c r="D4953" s="26">
        <v>5</v>
      </c>
      <c r="E4953" s="17" t="s">
        <v>5244</v>
      </c>
      <c r="F4953" s="24">
        <v>3964</v>
      </c>
      <c r="G4953" s="24"/>
      <c r="H4953" s="24"/>
      <c r="I4953" s="26" t="s">
        <v>854</v>
      </c>
      <c r="J4953" s="26" t="s">
        <v>854</v>
      </c>
      <c r="K4953" s="34" t="s">
        <v>1374</v>
      </c>
    </row>
    <row r="4954" spans="1:11" ht="15.75" thickBot="1" x14ac:dyDescent="0.3">
      <c r="A4954" s="32" t="s">
        <v>851</v>
      </c>
      <c r="B4954" s="24" t="s">
        <v>327</v>
      </c>
      <c r="C4954" s="26" t="s">
        <v>1361</v>
      </c>
      <c r="D4954" s="26">
        <v>5</v>
      </c>
      <c r="E4954" s="17" t="s">
        <v>5245</v>
      </c>
      <c r="F4954" s="24">
        <v>4333</v>
      </c>
      <c r="G4954" s="24"/>
      <c r="H4954" s="24"/>
      <c r="I4954" s="26" t="s">
        <v>854</v>
      </c>
      <c r="J4954" s="26" t="s">
        <v>1348</v>
      </c>
      <c r="K4954" s="34" t="s">
        <v>4185</v>
      </c>
    </row>
    <row r="4955" spans="1:11" ht="15.75" thickBot="1" x14ac:dyDescent="0.3">
      <c r="A4955" s="32" t="s">
        <v>851</v>
      </c>
      <c r="B4955" s="24" t="s">
        <v>327</v>
      </c>
      <c r="C4955" s="26" t="s">
        <v>1361</v>
      </c>
      <c r="D4955" s="26">
        <v>5</v>
      </c>
      <c r="E4955" s="17" t="s">
        <v>5246</v>
      </c>
      <c r="F4955" s="24">
        <v>3971</v>
      </c>
      <c r="G4955" s="24"/>
      <c r="H4955" s="24"/>
      <c r="I4955" s="26" t="s">
        <v>854</v>
      </c>
      <c r="J4955" s="26" t="s">
        <v>1348</v>
      </c>
      <c r="K4955" s="34" t="s">
        <v>4185</v>
      </c>
    </row>
    <row r="4956" spans="1:11" ht="15.75" thickBot="1" x14ac:dyDescent="0.3">
      <c r="A4956" s="32" t="s">
        <v>851</v>
      </c>
      <c r="B4956" s="24" t="s">
        <v>327</v>
      </c>
      <c r="C4956" s="26" t="s">
        <v>1375</v>
      </c>
      <c r="D4956" s="26">
        <v>1</v>
      </c>
      <c r="E4956" s="17" t="s">
        <v>5247</v>
      </c>
      <c r="F4956" s="24">
        <v>4107</v>
      </c>
      <c r="G4956" s="24"/>
      <c r="H4956" s="24"/>
      <c r="I4956" s="26" t="s">
        <v>1002</v>
      </c>
      <c r="J4956" s="26" t="s">
        <v>1375</v>
      </c>
      <c r="K4956" s="34" t="s">
        <v>1375</v>
      </c>
    </row>
    <row r="4957" spans="1:11" ht="15.75" thickBot="1" x14ac:dyDescent="0.3">
      <c r="A4957" s="32" t="s">
        <v>851</v>
      </c>
      <c r="B4957" s="24" t="s">
        <v>327</v>
      </c>
      <c r="C4957" s="26" t="s">
        <v>1375</v>
      </c>
      <c r="D4957" s="26">
        <v>1</v>
      </c>
      <c r="E4957" s="17" t="s">
        <v>5248</v>
      </c>
      <c r="F4957" s="24">
        <v>5161</v>
      </c>
      <c r="G4957" s="24"/>
      <c r="H4957" s="24"/>
      <c r="I4957" s="26" t="s">
        <v>1002</v>
      </c>
      <c r="J4957" s="26" t="s">
        <v>1000</v>
      </c>
      <c r="K4957" s="34" t="s">
        <v>1000</v>
      </c>
    </row>
    <row r="4958" spans="1:11" ht="15.75" thickBot="1" x14ac:dyDescent="0.3">
      <c r="A4958" s="32" t="s">
        <v>851</v>
      </c>
      <c r="B4958" s="24" t="s">
        <v>327</v>
      </c>
      <c r="C4958" s="26" t="s">
        <v>1375</v>
      </c>
      <c r="D4958" s="26">
        <v>1</v>
      </c>
      <c r="E4958" s="17" t="s">
        <v>5249</v>
      </c>
      <c r="F4958" s="24">
        <v>4108</v>
      </c>
      <c r="G4958" s="24"/>
      <c r="H4958" s="24"/>
      <c r="I4958" s="26" t="s">
        <v>1002</v>
      </c>
      <c r="J4958" s="26" t="s">
        <v>1375</v>
      </c>
      <c r="K4958" s="34" t="s">
        <v>1375</v>
      </c>
    </row>
    <row r="4959" spans="1:11" ht="15.75" thickBot="1" x14ac:dyDescent="0.3">
      <c r="A4959" s="32" t="s">
        <v>851</v>
      </c>
      <c r="B4959" s="24" t="s">
        <v>327</v>
      </c>
      <c r="C4959" s="26" t="s">
        <v>1375</v>
      </c>
      <c r="D4959" s="26">
        <v>1</v>
      </c>
      <c r="E4959" s="17" t="s">
        <v>5250</v>
      </c>
      <c r="F4959" s="24">
        <v>4872</v>
      </c>
      <c r="G4959" s="24"/>
      <c r="H4959" s="24"/>
      <c r="I4959" s="26" t="s">
        <v>1002</v>
      </c>
      <c r="J4959" s="26" t="s">
        <v>1375</v>
      </c>
      <c r="K4959" s="34" t="s">
        <v>1375</v>
      </c>
    </row>
    <row r="4960" spans="1:11" ht="15.75" thickBot="1" x14ac:dyDescent="0.3">
      <c r="A4960" s="32" t="s">
        <v>851</v>
      </c>
      <c r="B4960" s="24" t="s">
        <v>327</v>
      </c>
      <c r="C4960" s="26" t="s">
        <v>1375</v>
      </c>
      <c r="D4960" s="26">
        <v>3</v>
      </c>
      <c r="E4960" s="17" t="s">
        <v>5251</v>
      </c>
      <c r="F4960" s="24">
        <v>6159</v>
      </c>
      <c r="G4960" s="24"/>
      <c r="H4960" s="24"/>
      <c r="I4960" s="26" t="s">
        <v>1002</v>
      </c>
      <c r="J4960" s="26" t="s">
        <v>1375</v>
      </c>
      <c r="K4960" s="34" t="s">
        <v>4203</v>
      </c>
    </row>
    <row r="4961" spans="1:11" ht="15.75" thickBot="1" x14ac:dyDescent="0.3">
      <c r="A4961" s="32" t="s">
        <v>851</v>
      </c>
      <c r="B4961" s="24" t="s">
        <v>327</v>
      </c>
      <c r="C4961" s="26" t="s">
        <v>1375</v>
      </c>
      <c r="D4961" s="26">
        <v>3</v>
      </c>
      <c r="E4961" s="17" t="s">
        <v>5252</v>
      </c>
      <c r="F4961" s="24">
        <v>5079</v>
      </c>
      <c r="G4961" s="24"/>
      <c r="H4961" s="24"/>
      <c r="I4961" s="26" t="s">
        <v>1002</v>
      </c>
      <c r="J4961" s="26" t="s">
        <v>1375</v>
      </c>
      <c r="K4961" s="34" t="s">
        <v>4203</v>
      </c>
    </row>
    <row r="4962" spans="1:11" ht="15.75" thickBot="1" x14ac:dyDescent="0.3">
      <c r="A4962" s="32" t="s">
        <v>851</v>
      </c>
      <c r="B4962" s="24" t="s">
        <v>327</v>
      </c>
      <c r="C4962" s="26" t="s">
        <v>1375</v>
      </c>
      <c r="D4962" s="26">
        <v>4</v>
      </c>
      <c r="E4962" s="17" t="s">
        <v>5253</v>
      </c>
      <c r="F4962" s="24">
        <v>5163</v>
      </c>
      <c r="G4962" s="24"/>
      <c r="H4962" s="24"/>
      <c r="I4962" s="26" t="s">
        <v>1002</v>
      </c>
      <c r="J4962" s="26" t="s">
        <v>1375</v>
      </c>
      <c r="K4962" s="34" t="s">
        <v>4230</v>
      </c>
    </row>
    <row r="4963" spans="1:11" ht="15.75" thickBot="1" x14ac:dyDescent="0.3">
      <c r="A4963" s="32" t="s">
        <v>851</v>
      </c>
      <c r="B4963" s="24" t="s">
        <v>327</v>
      </c>
      <c r="C4963" s="26" t="s">
        <v>1375</v>
      </c>
      <c r="D4963" s="26">
        <v>4</v>
      </c>
      <c r="E4963" s="17" t="s">
        <v>5254</v>
      </c>
      <c r="F4963" s="24">
        <v>5162</v>
      </c>
      <c r="G4963" s="24"/>
      <c r="H4963" s="24"/>
      <c r="I4963" s="26" t="s">
        <v>1002</v>
      </c>
      <c r="J4963" s="26" t="s">
        <v>1375</v>
      </c>
      <c r="K4963" s="34" t="s">
        <v>4230</v>
      </c>
    </row>
    <row r="4964" spans="1:11" ht="15.75" thickBot="1" x14ac:dyDescent="0.3">
      <c r="A4964" s="32" t="s">
        <v>851</v>
      </c>
      <c r="B4964" s="24" t="s">
        <v>327</v>
      </c>
      <c r="C4964" s="26" t="s">
        <v>1375</v>
      </c>
      <c r="D4964" s="26">
        <v>5</v>
      </c>
      <c r="E4964" s="17" t="s">
        <v>5060</v>
      </c>
      <c r="F4964" s="24">
        <v>4109</v>
      </c>
      <c r="G4964" s="24"/>
      <c r="H4964" s="24"/>
      <c r="I4964" s="26" t="s">
        <v>1002</v>
      </c>
      <c r="J4964" s="26" t="s">
        <v>1378</v>
      </c>
      <c r="K4964" s="34" t="s">
        <v>1274</v>
      </c>
    </row>
    <row r="4965" spans="1:11" ht="15.75" thickBot="1" x14ac:dyDescent="0.3">
      <c r="A4965" s="32" t="s">
        <v>851</v>
      </c>
      <c r="B4965" s="24" t="s">
        <v>327</v>
      </c>
      <c r="C4965" s="26" t="s">
        <v>1375</v>
      </c>
      <c r="D4965" s="26">
        <v>6</v>
      </c>
      <c r="E4965" s="17" t="s">
        <v>5255</v>
      </c>
      <c r="F4965" s="24">
        <v>5729</v>
      </c>
      <c r="G4965" s="24"/>
      <c r="H4965" s="24"/>
      <c r="I4965" s="26" t="s">
        <v>1002</v>
      </c>
      <c r="J4965" s="26" t="s">
        <v>1378</v>
      </c>
      <c r="K4965" s="34" t="s">
        <v>4246</v>
      </c>
    </row>
    <row r="4966" spans="1:11" ht="15.75" thickBot="1" x14ac:dyDescent="0.3">
      <c r="A4966" s="32" t="s">
        <v>851</v>
      </c>
      <c r="B4966" s="24" t="s">
        <v>327</v>
      </c>
      <c r="C4966" s="26" t="s">
        <v>2603</v>
      </c>
      <c r="D4966" s="26">
        <v>1</v>
      </c>
      <c r="E4966" s="17" t="s">
        <v>5256</v>
      </c>
      <c r="F4966" s="24">
        <v>5586</v>
      </c>
      <c r="G4966" s="24"/>
      <c r="H4966" s="24"/>
      <c r="I4966" s="26" t="s">
        <v>1259</v>
      </c>
      <c r="J4966" s="26" t="s">
        <v>2603</v>
      </c>
      <c r="K4966" s="34" t="s">
        <v>4270</v>
      </c>
    </row>
    <row r="4967" spans="1:11" ht="15.75" thickBot="1" x14ac:dyDescent="0.3">
      <c r="A4967" s="32" t="s">
        <v>851</v>
      </c>
      <c r="B4967" s="24" t="s">
        <v>327</v>
      </c>
      <c r="C4967" s="26" t="s">
        <v>2603</v>
      </c>
      <c r="D4967" s="26">
        <v>1</v>
      </c>
      <c r="E4967" s="17" t="s">
        <v>5257</v>
      </c>
      <c r="F4967" s="24">
        <v>4095</v>
      </c>
      <c r="G4967" s="24"/>
      <c r="H4967" s="24"/>
      <c r="I4967" s="26" t="s">
        <v>1259</v>
      </c>
      <c r="J4967" s="26" t="s">
        <v>2603</v>
      </c>
      <c r="K4967" s="34" t="s">
        <v>4270</v>
      </c>
    </row>
    <row r="4968" spans="1:11" ht="15.75" thickBot="1" x14ac:dyDescent="0.3">
      <c r="A4968" s="32" t="s">
        <v>851</v>
      </c>
      <c r="B4968" s="24" t="s">
        <v>327</v>
      </c>
      <c r="C4968" s="26" t="s">
        <v>2603</v>
      </c>
      <c r="D4968" s="26">
        <v>1</v>
      </c>
      <c r="E4968" s="17" t="s">
        <v>5258</v>
      </c>
      <c r="F4968" s="24">
        <v>5144</v>
      </c>
      <c r="G4968" s="24"/>
      <c r="H4968" s="24"/>
      <c r="I4968" s="26" t="s">
        <v>1259</v>
      </c>
      <c r="J4968" s="26" t="s">
        <v>2603</v>
      </c>
      <c r="K4968" s="34" t="s">
        <v>4270</v>
      </c>
    </row>
    <row r="4969" spans="1:11" ht="15.75" thickBot="1" x14ac:dyDescent="0.3">
      <c r="A4969" s="32" t="s">
        <v>851</v>
      </c>
      <c r="B4969" s="24" t="s">
        <v>327</v>
      </c>
      <c r="C4969" s="26" t="s">
        <v>2603</v>
      </c>
      <c r="D4969" s="26">
        <v>2</v>
      </c>
      <c r="E4969" s="17" t="s">
        <v>5259</v>
      </c>
      <c r="F4969" s="24">
        <v>5874</v>
      </c>
      <c r="G4969" s="24"/>
      <c r="H4969" s="24"/>
      <c r="I4969" s="26" t="s">
        <v>1259</v>
      </c>
      <c r="J4969" s="26" t="s">
        <v>2603</v>
      </c>
      <c r="K4969" s="34" t="s">
        <v>2604</v>
      </c>
    </row>
    <row r="4970" spans="1:11" ht="15.75" thickBot="1" x14ac:dyDescent="0.3">
      <c r="A4970" s="32" t="s">
        <v>851</v>
      </c>
      <c r="B4970" s="24" t="s">
        <v>327</v>
      </c>
      <c r="C4970" s="26" t="s">
        <v>2603</v>
      </c>
      <c r="D4970" s="26">
        <v>2</v>
      </c>
      <c r="E4970" s="17" t="s">
        <v>5260</v>
      </c>
      <c r="F4970" s="24">
        <v>4091</v>
      </c>
      <c r="G4970" s="24"/>
      <c r="H4970" s="24"/>
      <c r="I4970" s="26" t="s">
        <v>1259</v>
      </c>
      <c r="J4970" s="26" t="s">
        <v>2603</v>
      </c>
      <c r="K4970" s="34" t="s">
        <v>2604</v>
      </c>
    </row>
    <row r="4971" spans="1:11" ht="15.75" thickBot="1" x14ac:dyDescent="0.3">
      <c r="A4971" s="32" t="s">
        <v>851</v>
      </c>
      <c r="B4971" s="24" t="s">
        <v>327</v>
      </c>
      <c r="C4971" s="26" t="s">
        <v>2603</v>
      </c>
      <c r="D4971" s="26">
        <v>2</v>
      </c>
      <c r="E4971" s="17" t="s">
        <v>5260</v>
      </c>
      <c r="F4971" s="24">
        <v>6322</v>
      </c>
      <c r="G4971" s="24"/>
      <c r="H4971" s="24"/>
      <c r="I4971" s="26" t="s">
        <v>1259</v>
      </c>
      <c r="J4971" s="26" t="s">
        <v>2603</v>
      </c>
      <c r="K4971" s="34" t="s">
        <v>2604</v>
      </c>
    </row>
    <row r="4972" spans="1:11" ht="15.75" thickBot="1" x14ac:dyDescent="0.3">
      <c r="A4972" s="32" t="s">
        <v>851</v>
      </c>
      <c r="B4972" s="24" t="s">
        <v>327</v>
      </c>
      <c r="C4972" s="26" t="s">
        <v>2603</v>
      </c>
      <c r="D4972" s="26">
        <v>2</v>
      </c>
      <c r="E4972" s="17" t="s">
        <v>5261</v>
      </c>
      <c r="F4972" s="24">
        <v>5970</v>
      </c>
      <c r="G4972" s="24"/>
      <c r="H4972" s="24"/>
      <c r="I4972" s="26" t="s">
        <v>1259</v>
      </c>
      <c r="J4972" s="26" t="s">
        <v>2603</v>
      </c>
      <c r="K4972" s="34" t="s">
        <v>2604</v>
      </c>
    </row>
    <row r="4973" spans="1:11" ht="15.75" thickBot="1" x14ac:dyDescent="0.3">
      <c r="A4973" s="32" t="s">
        <v>851</v>
      </c>
      <c r="B4973" s="24" t="s">
        <v>327</v>
      </c>
      <c r="C4973" s="26" t="s">
        <v>2603</v>
      </c>
      <c r="D4973" s="26">
        <v>2</v>
      </c>
      <c r="E4973" s="17" t="s">
        <v>5262</v>
      </c>
      <c r="F4973" s="24">
        <v>4862</v>
      </c>
      <c r="G4973" s="24"/>
      <c r="H4973" s="24"/>
      <c r="I4973" s="26" t="s">
        <v>1259</v>
      </c>
      <c r="J4973" s="26" t="s">
        <v>2603</v>
      </c>
      <c r="K4973" s="34" t="s">
        <v>2604</v>
      </c>
    </row>
    <row r="4974" spans="1:11" ht="15.75" thickBot="1" x14ac:dyDescent="0.3">
      <c r="A4974" s="32" t="s">
        <v>851</v>
      </c>
      <c r="B4974" s="24" t="s">
        <v>327</v>
      </c>
      <c r="C4974" s="26" t="s">
        <v>2603</v>
      </c>
      <c r="D4974" s="26">
        <v>3</v>
      </c>
      <c r="E4974" s="17" t="s">
        <v>5263</v>
      </c>
      <c r="F4974" s="24">
        <v>5974</v>
      </c>
      <c r="G4974" s="24"/>
      <c r="H4974" s="24"/>
      <c r="I4974" s="26" t="s">
        <v>1259</v>
      </c>
      <c r="J4974" s="26" t="s">
        <v>2603</v>
      </c>
      <c r="K4974" s="34" t="s">
        <v>3892</v>
      </c>
    </row>
    <row r="4975" spans="1:11" ht="15.75" thickBot="1" x14ac:dyDescent="0.3">
      <c r="A4975" s="32" t="s">
        <v>851</v>
      </c>
      <c r="B4975" s="24" t="s">
        <v>327</v>
      </c>
      <c r="C4975" s="26" t="s">
        <v>2603</v>
      </c>
      <c r="D4975" s="26">
        <v>3</v>
      </c>
      <c r="E4975" s="17" t="s">
        <v>5264</v>
      </c>
      <c r="F4975" s="24">
        <v>5971</v>
      </c>
      <c r="G4975" s="24"/>
      <c r="H4975" s="24"/>
      <c r="I4975" s="26" t="s">
        <v>1259</v>
      </c>
      <c r="J4975" s="26" t="s">
        <v>2603</v>
      </c>
      <c r="K4975" s="34" t="s">
        <v>3892</v>
      </c>
    </row>
    <row r="4976" spans="1:11" ht="15.75" thickBot="1" x14ac:dyDescent="0.3">
      <c r="A4976" s="32" t="s">
        <v>851</v>
      </c>
      <c r="B4976" s="24" t="s">
        <v>327</v>
      </c>
      <c r="C4976" s="26" t="s">
        <v>2603</v>
      </c>
      <c r="D4976" s="26">
        <v>3</v>
      </c>
      <c r="E4976" s="17" t="s">
        <v>5265</v>
      </c>
      <c r="F4976" s="24">
        <v>5929</v>
      </c>
      <c r="G4976" s="24"/>
      <c r="H4976" s="24"/>
      <c r="I4976" s="26" t="s">
        <v>1259</v>
      </c>
      <c r="J4976" s="26" t="s">
        <v>2603</v>
      </c>
      <c r="K4976" s="34" t="s">
        <v>4273</v>
      </c>
    </row>
    <row r="4977" spans="1:11" ht="15.75" thickBot="1" x14ac:dyDescent="0.3">
      <c r="A4977" s="32" t="s">
        <v>851</v>
      </c>
      <c r="B4977" s="24" t="s">
        <v>327</v>
      </c>
      <c r="C4977" s="26" t="s">
        <v>2603</v>
      </c>
      <c r="D4977" s="26">
        <v>4</v>
      </c>
      <c r="E4977" s="17" t="s">
        <v>5266</v>
      </c>
      <c r="F4977" s="24">
        <v>5584</v>
      </c>
      <c r="G4977" s="24"/>
      <c r="H4977" s="24"/>
      <c r="I4977" s="26" t="s">
        <v>1259</v>
      </c>
      <c r="J4977" s="26" t="s">
        <v>2603</v>
      </c>
      <c r="K4977" s="34" t="s">
        <v>2604</v>
      </c>
    </row>
    <row r="4978" spans="1:11" ht="15.75" thickBot="1" x14ac:dyDescent="0.3">
      <c r="A4978" s="32" t="s">
        <v>851</v>
      </c>
      <c r="B4978" s="24" t="s">
        <v>327</v>
      </c>
      <c r="C4978" s="26" t="s">
        <v>2603</v>
      </c>
      <c r="D4978" s="26">
        <v>4</v>
      </c>
      <c r="E4978" s="17" t="s">
        <v>5267</v>
      </c>
      <c r="F4978" s="24">
        <v>5734</v>
      </c>
      <c r="G4978" s="24"/>
      <c r="H4978" s="24"/>
      <c r="I4978" s="26" t="s">
        <v>1259</v>
      </c>
      <c r="J4978" s="26" t="s">
        <v>2603</v>
      </c>
      <c r="K4978" s="34" t="s">
        <v>2604</v>
      </c>
    </row>
    <row r="4979" spans="1:11" ht="15.75" thickBot="1" x14ac:dyDescent="0.3">
      <c r="A4979" s="32" t="s">
        <v>851</v>
      </c>
      <c r="B4979" s="24" t="s">
        <v>327</v>
      </c>
      <c r="C4979" s="26" t="s">
        <v>2603</v>
      </c>
      <c r="D4979" s="26">
        <v>5</v>
      </c>
      <c r="E4979" s="17" t="s">
        <v>5268</v>
      </c>
      <c r="F4979" s="24">
        <v>5585</v>
      </c>
      <c r="G4979" s="24"/>
      <c r="H4979" s="24"/>
      <c r="I4979" s="26" t="s">
        <v>1259</v>
      </c>
      <c r="J4979" s="26" t="s">
        <v>2603</v>
      </c>
      <c r="K4979" s="34" t="s">
        <v>4325</v>
      </c>
    </row>
    <row r="4980" spans="1:11" ht="15.75" thickBot="1" x14ac:dyDescent="0.3">
      <c r="A4980" s="32" t="s">
        <v>851</v>
      </c>
      <c r="B4980" s="24" t="s">
        <v>327</v>
      </c>
      <c r="C4980" s="26" t="s">
        <v>2603</v>
      </c>
      <c r="D4980" s="26">
        <v>5</v>
      </c>
      <c r="E4980" s="17" t="s">
        <v>5269</v>
      </c>
      <c r="F4980" s="24">
        <v>5858</v>
      </c>
      <c r="G4980" s="24"/>
      <c r="H4980" s="24"/>
      <c r="I4980" s="26" t="s">
        <v>1259</v>
      </c>
      <c r="J4980" s="26" t="s">
        <v>2603</v>
      </c>
      <c r="K4980" s="34" t="s">
        <v>4273</v>
      </c>
    </row>
    <row r="4981" spans="1:11" ht="15.75" thickBot="1" x14ac:dyDescent="0.3">
      <c r="A4981" s="32" t="s">
        <v>851</v>
      </c>
      <c r="B4981" s="24" t="s">
        <v>327</v>
      </c>
      <c r="C4981" s="26" t="s">
        <v>2603</v>
      </c>
      <c r="D4981" s="26">
        <v>5</v>
      </c>
      <c r="E4981" s="17" t="s">
        <v>5270</v>
      </c>
      <c r="F4981" s="24">
        <v>5661</v>
      </c>
      <c r="G4981" s="24"/>
      <c r="H4981" s="24"/>
      <c r="I4981" s="26" t="s">
        <v>1259</v>
      </c>
      <c r="J4981" s="26" t="s">
        <v>2603</v>
      </c>
      <c r="K4981" s="34" t="s">
        <v>4273</v>
      </c>
    </row>
    <row r="4982" spans="1:11" ht="15.75" thickBot="1" x14ac:dyDescent="0.3">
      <c r="A4982" s="32" t="s">
        <v>851</v>
      </c>
      <c r="B4982" s="24" t="s">
        <v>327</v>
      </c>
      <c r="C4982" s="26" t="s">
        <v>2603</v>
      </c>
      <c r="D4982" s="26">
        <v>5</v>
      </c>
      <c r="E4982" s="17" t="s">
        <v>5271</v>
      </c>
      <c r="F4982" s="24">
        <v>5356</v>
      </c>
      <c r="G4982" s="24"/>
      <c r="H4982" s="24"/>
      <c r="I4982" s="26" t="s">
        <v>1259</v>
      </c>
      <c r="J4982" s="26" t="s">
        <v>2603</v>
      </c>
      <c r="K4982" s="34" t="s">
        <v>4273</v>
      </c>
    </row>
    <row r="4983" spans="1:11" ht="15.75" thickBot="1" x14ac:dyDescent="0.3">
      <c r="A4983" s="32" t="s">
        <v>851</v>
      </c>
      <c r="B4983" s="24" t="s">
        <v>327</v>
      </c>
      <c r="C4983" s="26" t="s">
        <v>2603</v>
      </c>
      <c r="D4983" s="26">
        <v>5</v>
      </c>
      <c r="E4983" s="17" t="s">
        <v>5272</v>
      </c>
      <c r="F4983" s="24">
        <v>5296</v>
      </c>
      <c r="G4983" s="24"/>
      <c r="H4983" s="24"/>
      <c r="I4983" s="26" t="s">
        <v>1259</v>
      </c>
      <c r="J4983" s="26" t="s">
        <v>2603</v>
      </c>
      <c r="K4983" s="34" t="s">
        <v>4273</v>
      </c>
    </row>
    <row r="4984" spans="1:11" ht="15.75" thickBot="1" x14ac:dyDescent="0.3">
      <c r="A4984" s="32" t="s">
        <v>851</v>
      </c>
      <c r="B4984" s="24" t="s">
        <v>327</v>
      </c>
      <c r="C4984" s="26" t="s">
        <v>2603</v>
      </c>
      <c r="D4984" s="26">
        <v>5</v>
      </c>
      <c r="E4984" s="17" t="s">
        <v>5273</v>
      </c>
      <c r="F4984" s="24">
        <v>5587</v>
      </c>
      <c r="G4984" s="24"/>
      <c r="H4984" s="24"/>
      <c r="I4984" s="26" t="s">
        <v>1259</v>
      </c>
      <c r="J4984" s="26" t="s">
        <v>2603</v>
      </c>
      <c r="K4984" s="34" t="s">
        <v>4273</v>
      </c>
    </row>
    <row r="4985" spans="1:11" ht="15.75" thickBot="1" x14ac:dyDescent="0.3">
      <c r="A4985" s="32" t="s">
        <v>851</v>
      </c>
      <c r="B4985" s="24" t="s">
        <v>327</v>
      </c>
      <c r="C4985" s="26" t="s">
        <v>2603</v>
      </c>
      <c r="D4985" s="26">
        <v>5</v>
      </c>
      <c r="E4985" s="17" t="s">
        <v>5274</v>
      </c>
      <c r="F4985" s="24">
        <v>6376</v>
      </c>
      <c r="G4985" s="24"/>
      <c r="H4985" s="24"/>
      <c r="I4985" s="26" t="s">
        <v>1259</v>
      </c>
      <c r="J4985" s="26" t="s">
        <v>2603</v>
      </c>
      <c r="K4985" s="34" t="s">
        <v>4273</v>
      </c>
    </row>
    <row r="4986" spans="1:11" ht="15.75" thickBot="1" x14ac:dyDescent="0.3">
      <c r="A4986" s="32" t="s">
        <v>851</v>
      </c>
      <c r="B4986" s="24" t="s">
        <v>327</v>
      </c>
      <c r="C4986" s="26" t="s">
        <v>1027</v>
      </c>
      <c r="D4986" s="26">
        <v>5</v>
      </c>
      <c r="E4986" s="17" t="s">
        <v>5275</v>
      </c>
      <c r="F4986" s="24">
        <v>5171</v>
      </c>
      <c r="G4986" s="24"/>
      <c r="H4986" s="24"/>
      <c r="I4986" s="26" t="s">
        <v>1029</v>
      </c>
      <c r="J4986" s="26" t="s">
        <v>1029</v>
      </c>
      <c r="K4986" s="34" t="s">
        <v>1099</v>
      </c>
    </row>
    <row r="4987" spans="1:11" ht="15.75" thickBot="1" x14ac:dyDescent="0.3">
      <c r="A4987" s="32" t="s">
        <v>851</v>
      </c>
      <c r="B4987" s="24" t="s">
        <v>327</v>
      </c>
      <c r="C4987" s="26" t="s">
        <v>1137</v>
      </c>
      <c r="D4987" s="26">
        <v>1</v>
      </c>
      <c r="E4987" s="17" t="s">
        <v>5276</v>
      </c>
      <c r="F4987" s="24">
        <v>4075</v>
      </c>
      <c r="G4987" s="24"/>
      <c r="H4987" s="24"/>
      <c r="I4987" s="26" t="s">
        <v>1142</v>
      </c>
      <c r="J4987" s="26" t="s">
        <v>2465</v>
      </c>
      <c r="K4987" s="34" t="s">
        <v>3593</v>
      </c>
    </row>
    <row r="4988" spans="1:11" ht="15.75" thickBot="1" x14ac:dyDescent="0.3">
      <c r="A4988" s="32" t="s">
        <v>851</v>
      </c>
      <c r="B4988" s="24" t="s">
        <v>327</v>
      </c>
      <c r="C4988" s="26" t="s">
        <v>1137</v>
      </c>
      <c r="D4988" s="26">
        <v>1</v>
      </c>
      <c r="E4988" s="17" t="s">
        <v>5276</v>
      </c>
      <c r="F4988" s="24">
        <v>5503</v>
      </c>
      <c r="G4988" s="24"/>
      <c r="H4988" s="24"/>
      <c r="I4988" s="26" t="s">
        <v>1142</v>
      </c>
      <c r="J4988" s="26" t="s">
        <v>2465</v>
      </c>
      <c r="K4988" s="34" t="s">
        <v>3593</v>
      </c>
    </row>
    <row r="4989" spans="1:11" ht="15.75" thickBot="1" x14ac:dyDescent="0.3">
      <c r="A4989" s="32" t="s">
        <v>851</v>
      </c>
      <c r="B4989" s="24" t="s">
        <v>327</v>
      </c>
      <c r="C4989" s="26" t="s">
        <v>1137</v>
      </c>
      <c r="D4989" s="26">
        <v>1</v>
      </c>
      <c r="E4989" s="17" t="s">
        <v>5277</v>
      </c>
      <c r="F4989" s="24">
        <v>4070</v>
      </c>
      <c r="G4989" s="24"/>
      <c r="H4989" s="24"/>
      <c r="I4989" s="26" t="s">
        <v>1142</v>
      </c>
      <c r="J4989" s="26" t="s">
        <v>2465</v>
      </c>
      <c r="K4989" s="34" t="s">
        <v>4349</v>
      </c>
    </row>
    <row r="4990" spans="1:11" ht="15.75" thickBot="1" x14ac:dyDescent="0.3">
      <c r="A4990" s="32" t="s">
        <v>851</v>
      </c>
      <c r="B4990" s="24" t="s">
        <v>327</v>
      </c>
      <c r="C4990" s="26" t="s">
        <v>1137</v>
      </c>
      <c r="D4990" s="26">
        <v>1</v>
      </c>
      <c r="E4990" s="17" t="s">
        <v>5277</v>
      </c>
      <c r="F4990" s="24">
        <v>5336</v>
      </c>
      <c r="G4990" s="24"/>
      <c r="H4990" s="24"/>
      <c r="I4990" s="26" t="s">
        <v>1142</v>
      </c>
      <c r="J4990" s="26" t="s">
        <v>2465</v>
      </c>
      <c r="K4990" s="34" t="s">
        <v>4349</v>
      </c>
    </row>
    <row r="4991" spans="1:11" ht="15.75" thickBot="1" x14ac:dyDescent="0.3">
      <c r="A4991" s="32" t="s">
        <v>851</v>
      </c>
      <c r="B4991" s="24" t="s">
        <v>327</v>
      </c>
      <c r="C4991" s="26" t="s">
        <v>1137</v>
      </c>
      <c r="D4991" s="26">
        <v>1</v>
      </c>
      <c r="E4991" s="17" t="s">
        <v>5278</v>
      </c>
      <c r="F4991" s="24">
        <v>4071</v>
      </c>
      <c r="G4991" s="24"/>
      <c r="H4991" s="24"/>
      <c r="I4991" s="26" t="s">
        <v>1142</v>
      </c>
      <c r="J4991" s="26" t="s">
        <v>2465</v>
      </c>
      <c r="K4991" s="34" t="s">
        <v>4347</v>
      </c>
    </row>
    <row r="4992" spans="1:11" ht="15.75" thickBot="1" x14ac:dyDescent="0.3">
      <c r="A4992" s="32" t="s">
        <v>851</v>
      </c>
      <c r="B4992" s="24" t="s">
        <v>327</v>
      </c>
      <c r="C4992" s="26" t="s">
        <v>1137</v>
      </c>
      <c r="D4992" s="26">
        <v>1</v>
      </c>
      <c r="E4992" s="17" t="s">
        <v>5278</v>
      </c>
      <c r="F4992" s="24">
        <v>5515</v>
      </c>
      <c r="G4992" s="24"/>
      <c r="H4992" s="24"/>
      <c r="I4992" s="26" t="s">
        <v>1142</v>
      </c>
      <c r="J4992" s="26" t="s">
        <v>2465</v>
      </c>
      <c r="K4992" s="34" t="s">
        <v>4347</v>
      </c>
    </row>
    <row r="4993" spans="1:11" ht="15.75" thickBot="1" x14ac:dyDescent="0.3">
      <c r="A4993" s="32" t="s">
        <v>851</v>
      </c>
      <c r="B4993" s="24" t="s">
        <v>327</v>
      </c>
      <c r="C4993" s="26" t="s">
        <v>1137</v>
      </c>
      <c r="D4993" s="26">
        <v>2</v>
      </c>
      <c r="E4993" s="17" t="s">
        <v>5279</v>
      </c>
      <c r="F4993" s="24">
        <v>4069</v>
      </c>
      <c r="G4993" s="24"/>
      <c r="H4993" s="24"/>
      <c r="I4993" s="26" t="s">
        <v>1142</v>
      </c>
      <c r="J4993" s="26" t="s">
        <v>1137</v>
      </c>
      <c r="K4993" s="34" t="s">
        <v>1137</v>
      </c>
    </row>
    <row r="4994" spans="1:11" ht="15.75" thickBot="1" x14ac:dyDescent="0.3">
      <c r="A4994" s="32" t="s">
        <v>851</v>
      </c>
      <c r="B4994" s="24" t="s">
        <v>327</v>
      </c>
      <c r="C4994" s="26" t="s">
        <v>1137</v>
      </c>
      <c r="D4994" s="26">
        <v>2</v>
      </c>
      <c r="E4994" s="17" t="s">
        <v>5280</v>
      </c>
      <c r="F4994" s="24">
        <v>6456</v>
      </c>
      <c r="G4994" s="24"/>
      <c r="H4994" s="24"/>
      <c r="I4994" s="26" t="s">
        <v>1142</v>
      </c>
      <c r="J4994" s="26" t="s">
        <v>1137</v>
      </c>
      <c r="K4994" s="34" t="s">
        <v>1137</v>
      </c>
    </row>
    <row r="4995" spans="1:11" ht="15.75" thickBot="1" x14ac:dyDescent="0.3">
      <c r="A4995" s="32" t="s">
        <v>851</v>
      </c>
      <c r="B4995" s="24" t="s">
        <v>327</v>
      </c>
      <c r="C4995" s="26" t="s">
        <v>1137</v>
      </c>
      <c r="D4995" s="26">
        <v>2</v>
      </c>
      <c r="E4995" s="17" t="s">
        <v>5281</v>
      </c>
      <c r="F4995" s="24">
        <v>4073</v>
      </c>
      <c r="G4995" s="24"/>
      <c r="H4995" s="24"/>
      <c r="I4995" s="26" t="s">
        <v>1142</v>
      </c>
      <c r="J4995" s="26" t="s">
        <v>1137</v>
      </c>
      <c r="K4995" s="34" t="s">
        <v>1137</v>
      </c>
    </row>
    <row r="4996" spans="1:11" ht="15.75" thickBot="1" x14ac:dyDescent="0.3">
      <c r="A4996" s="32" t="s">
        <v>851</v>
      </c>
      <c r="B4996" s="24" t="s">
        <v>327</v>
      </c>
      <c r="C4996" s="26" t="s">
        <v>1137</v>
      </c>
      <c r="D4996" s="26">
        <v>2</v>
      </c>
      <c r="E4996" s="17" t="s">
        <v>5282</v>
      </c>
      <c r="F4996" s="24">
        <v>4859</v>
      </c>
      <c r="G4996" s="24"/>
      <c r="H4996" s="24"/>
      <c r="I4996" s="26" t="s">
        <v>1142</v>
      </c>
      <c r="J4996" s="26" t="s">
        <v>1137</v>
      </c>
      <c r="K4996" s="34" t="s">
        <v>1137</v>
      </c>
    </row>
    <row r="4997" spans="1:11" ht="15.75" thickBot="1" x14ac:dyDescent="0.3">
      <c r="A4997" s="32" t="s">
        <v>851</v>
      </c>
      <c r="B4997" s="24" t="s">
        <v>327</v>
      </c>
      <c r="C4997" s="26" t="s">
        <v>1137</v>
      </c>
      <c r="D4997" s="26">
        <v>3</v>
      </c>
      <c r="E4997" s="17" t="s">
        <v>5283</v>
      </c>
      <c r="F4997" s="24">
        <v>5155</v>
      </c>
      <c r="G4997" s="24"/>
      <c r="H4997" s="24"/>
      <c r="I4997" s="26" t="s">
        <v>1142</v>
      </c>
      <c r="J4997" s="26" t="s">
        <v>1137</v>
      </c>
      <c r="K4997" s="34" t="s">
        <v>4345</v>
      </c>
    </row>
    <row r="4998" spans="1:11" ht="15.75" thickBot="1" x14ac:dyDescent="0.3">
      <c r="A4998" s="32" t="s">
        <v>851</v>
      </c>
      <c r="B4998" s="24" t="s">
        <v>327</v>
      </c>
      <c r="C4998" s="26" t="s">
        <v>1137</v>
      </c>
      <c r="D4998" s="26">
        <v>3</v>
      </c>
      <c r="E4998" s="17" t="s">
        <v>5284</v>
      </c>
      <c r="F4998" s="24">
        <v>4074</v>
      </c>
      <c r="G4998" s="24"/>
      <c r="H4998" s="24"/>
      <c r="I4998" s="26" t="s">
        <v>1142</v>
      </c>
      <c r="J4998" s="26" t="s">
        <v>1137</v>
      </c>
      <c r="K4998" s="34" t="s">
        <v>4373</v>
      </c>
    </row>
    <row r="4999" spans="1:11" ht="15.75" thickBot="1" x14ac:dyDescent="0.3">
      <c r="A4999" s="32" t="s">
        <v>851</v>
      </c>
      <c r="B4999" s="24" t="s">
        <v>327</v>
      </c>
      <c r="C4999" s="26" t="s">
        <v>1137</v>
      </c>
      <c r="D4999" s="26">
        <v>4</v>
      </c>
      <c r="E4999" s="17" t="s">
        <v>5285</v>
      </c>
      <c r="F4999" s="24">
        <v>6215</v>
      </c>
      <c r="G4999" s="24"/>
      <c r="H4999" s="24"/>
      <c r="I4999" s="26" t="s">
        <v>1142</v>
      </c>
      <c r="J4999" s="26" t="s">
        <v>1137</v>
      </c>
      <c r="K4999" s="34" t="s">
        <v>1375</v>
      </c>
    </row>
    <row r="5000" spans="1:11" ht="15.75" thickBot="1" x14ac:dyDescent="0.3">
      <c r="A5000" s="32" t="s">
        <v>851</v>
      </c>
      <c r="B5000" s="24" t="s">
        <v>327</v>
      </c>
      <c r="C5000" s="26" t="s">
        <v>1137</v>
      </c>
      <c r="D5000" s="26">
        <v>5</v>
      </c>
      <c r="E5000" s="17" t="s">
        <v>5286</v>
      </c>
      <c r="F5000" s="24">
        <v>5156</v>
      </c>
      <c r="G5000" s="24"/>
      <c r="H5000" s="24"/>
      <c r="I5000" s="26" t="s">
        <v>1142</v>
      </c>
      <c r="J5000" s="26" t="s">
        <v>1137</v>
      </c>
      <c r="K5000" s="34" t="s">
        <v>1143</v>
      </c>
    </row>
    <row r="5001" spans="1:11" ht="15.75" thickBot="1" x14ac:dyDescent="0.3">
      <c r="A5001" s="32" t="s">
        <v>851</v>
      </c>
      <c r="B5001" s="24" t="s">
        <v>327</v>
      </c>
      <c r="C5001" s="26" t="s">
        <v>1137</v>
      </c>
      <c r="D5001" s="26">
        <v>5</v>
      </c>
      <c r="E5001" s="17" t="s">
        <v>5287</v>
      </c>
      <c r="F5001" s="24">
        <v>5154</v>
      </c>
      <c r="G5001" s="24"/>
      <c r="H5001" s="24"/>
      <c r="I5001" s="26" t="s">
        <v>1142</v>
      </c>
      <c r="J5001" s="26" t="s">
        <v>1137</v>
      </c>
      <c r="K5001" s="34" t="s">
        <v>4396</v>
      </c>
    </row>
    <row r="5002" spans="1:11" ht="15.75" thickBot="1" x14ac:dyDescent="0.3">
      <c r="A5002" s="32" t="s">
        <v>851</v>
      </c>
      <c r="B5002" s="24" t="s">
        <v>327</v>
      </c>
      <c r="C5002" s="26" t="s">
        <v>1137</v>
      </c>
      <c r="D5002" s="26">
        <v>8</v>
      </c>
      <c r="E5002" s="17" t="s">
        <v>5288</v>
      </c>
      <c r="F5002" s="24">
        <v>4072</v>
      </c>
      <c r="G5002" s="24"/>
      <c r="H5002" s="24"/>
      <c r="I5002" s="26" t="s">
        <v>1142</v>
      </c>
      <c r="J5002" s="26" t="s">
        <v>1137</v>
      </c>
      <c r="K5002" s="34" t="s">
        <v>4414</v>
      </c>
    </row>
    <row r="5003" spans="1:11" ht="15.75" thickBot="1" x14ac:dyDescent="0.3">
      <c r="A5003" s="32" t="s">
        <v>851</v>
      </c>
      <c r="B5003" s="24" t="s">
        <v>329</v>
      </c>
      <c r="C5003" s="26" t="s">
        <v>852</v>
      </c>
      <c r="D5003" s="26">
        <v>1</v>
      </c>
      <c r="E5003" s="17" t="s">
        <v>5289</v>
      </c>
      <c r="F5003" s="24">
        <v>5748</v>
      </c>
      <c r="G5003" s="24"/>
      <c r="H5003" s="24"/>
      <c r="I5003" s="26" t="s">
        <v>859</v>
      </c>
      <c r="J5003" s="26" t="s">
        <v>1382</v>
      </c>
      <c r="K5003" s="34" t="s">
        <v>1382</v>
      </c>
    </row>
    <row r="5004" spans="1:11" ht="15.75" thickBot="1" x14ac:dyDescent="0.3">
      <c r="A5004" s="32" t="s">
        <v>851</v>
      </c>
      <c r="B5004" s="24" t="s">
        <v>329</v>
      </c>
      <c r="C5004" s="26" t="s">
        <v>852</v>
      </c>
      <c r="D5004" s="26">
        <v>1</v>
      </c>
      <c r="E5004" s="17" t="s">
        <v>5289</v>
      </c>
      <c r="F5004" s="24">
        <v>5777</v>
      </c>
      <c r="G5004" s="24"/>
      <c r="H5004" s="24"/>
      <c r="I5004" s="26" t="s">
        <v>859</v>
      </c>
      <c r="J5004" s="26" t="s">
        <v>1382</v>
      </c>
      <c r="K5004" s="34" t="s">
        <v>1382</v>
      </c>
    </row>
    <row r="5005" spans="1:11" ht="15.75" thickBot="1" x14ac:dyDescent="0.3">
      <c r="A5005" s="32" t="s">
        <v>851</v>
      </c>
      <c r="B5005" s="24" t="s">
        <v>329</v>
      </c>
      <c r="C5005" s="26" t="s">
        <v>852</v>
      </c>
      <c r="D5005" s="26">
        <v>2</v>
      </c>
      <c r="E5005" s="17" t="s">
        <v>5290</v>
      </c>
      <c r="F5005" s="24">
        <v>4231</v>
      </c>
      <c r="G5005" s="24"/>
      <c r="H5005" s="24"/>
      <c r="I5005" s="26" t="s">
        <v>859</v>
      </c>
      <c r="J5005" s="26" t="s">
        <v>1382</v>
      </c>
      <c r="K5005" s="34" t="s">
        <v>1400</v>
      </c>
    </row>
    <row r="5006" spans="1:11" ht="15.75" thickBot="1" x14ac:dyDescent="0.3">
      <c r="A5006" s="32" t="s">
        <v>851</v>
      </c>
      <c r="B5006" s="24" t="s">
        <v>329</v>
      </c>
      <c r="C5006" s="26" t="s">
        <v>852</v>
      </c>
      <c r="D5006" s="26">
        <v>2</v>
      </c>
      <c r="E5006" s="17" t="s">
        <v>5290</v>
      </c>
      <c r="F5006" s="24">
        <v>5545</v>
      </c>
      <c r="G5006" s="24"/>
      <c r="H5006" s="24"/>
      <c r="I5006" s="26" t="s">
        <v>859</v>
      </c>
      <c r="J5006" s="26" t="s">
        <v>1382</v>
      </c>
      <c r="K5006" s="34" t="s">
        <v>1400</v>
      </c>
    </row>
    <row r="5007" spans="1:11" ht="15.75" thickBot="1" x14ac:dyDescent="0.3">
      <c r="A5007" s="32" t="s">
        <v>851</v>
      </c>
      <c r="B5007" s="24" t="s">
        <v>329</v>
      </c>
      <c r="C5007" s="26" t="s">
        <v>852</v>
      </c>
      <c r="D5007" s="26">
        <v>4</v>
      </c>
      <c r="E5007" s="17" t="s">
        <v>5291</v>
      </c>
      <c r="F5007" s="24">
        <v>4230</v>
      </c>
      <c r="G5007" s="24"/>
      <c r="H5007" s="24"/>
      <c r="I5007" s="26" t="s">
        <v>859</v>
      </c>
      <c r="J5007" s="26" t="s">
        <v>1417</v>
      </c>
      <c r="K5007" s="34" t="s">
        <v>1417</v>
      </c>
    </row>
    <row r="5008" spans="1:11" ht="15.75" thickBot="1" x14ac:dyDescent="0.3">
      <c r="A5008" s="32" t="s">
        <v>851</v>
      </c>
      <c r="B5008" s="24" t="s">
        <v>329</v>
      </c>
      <c r="C5008" s="26" t="s">
        <v>852</v>
      </c>
      <c r="D5008" s="26">
        <v>4</v>
      </c>
      <c r="E5008" s="17" t="s">
        <v>5291</v>
      </c>
      <c r="F5008" s="24">
        <v>5428</v>
      </c>
      <c r="G5008" s="24"/>
      <c r="H5008" s="24"/>
      <c r="I5008" s="26" t="s">
        <v>859</v>
      </c>
      <c r="J5008" s="26" t="s">
        <v>1417</v>
      </c>
      <c r="K5008" s="34" t="s">
        <v>1417</v>
      </c>
    </row>
    <row r="5009" spans="1:11" ht="15.75" thickBot="1" x14ac:dyDescent="0.3">
      <c r="A5009" s="32" t="s">
        <v>851</v>
      </c>
      <c r="B5009" s="24" t="s">
        <v>329</v>
      </c>
      <c r="C5009" s="26" t="s">
        <v>852</v>
      </c>
      <c r="D5009" s="26">
        <v>5</v>
      </c>
      <c r="E5009" s="17" t="s">
        <v>5292</v>
      </c>
      <c r="F5009" s="24">
        <v>4229</v>
      </c>
      <c r="G5009" s="24"/>
      <c r="H5009" s="24"/>
      <c r="I5009" s="26" t="s">
        <v>859</v>
      </c>
      <c r="J5009" s="26" t="s">
        <v>1451</v>
      </c>
      <c r="K5009" s="34" t="s">
        <v>1455</v>
      </c>
    </row>
    <row r="5010" spans="1:11" ht="15.75" thickBot="1" x14ac:dyDescent="0.3">
      <c r="A5010" s="32" t="s">
        <v>851</v>
      </c>
      <c r="B5010" s="24" t="s">
        <v>329</v>
      </c>
      <c r="C5010" s="26" t="s">
        <v>852</v>
      </c>
      <c r="D5010" s="26">
        <v>5</v>
      </c>
      <c r="E5010" s="17" t="s">
        <v>5292</v>
      </c>
      <c r="F5010" s="24">
        <v>5429</v>
      </c>
      <c r="G5010" s="24"/>
      <c r="H5010" s="24"/>
      <c r="I5010" s="26" t="s">
        <v>859</v>
      </c>
      <c r="J5010" s="26" t="s">
        <v>1451</v>
      </c>
      <c r="K5010" s="34" t="s">
        <v>1455</v>
      </c>
    </row>
    <row r="5011" spans="1:11" ht="15.75" thickBot="1" x14ac:dyDescent="0.3">
      <c r="A5011" s="32" t="s">
        <v>851</v>
      </c>
      <c r="B5011" s="24" t="s">
        <v>329</v>
      </c>
      <c r="C5011" s="26" t="s">
        <v>1008</v>
      </c>
      <c r="D5011" s="26">
        <v>1</v>
      </c>
      <c r="E5011" s="17" t="s">
        <v>5293</v>
      </c>
      <c r="F5011" s="24">
        <v>6105</v>
      </c>
      <c r="G5011" s="24"/>
      <c r="H5011" s="24"/>
      <c r="I5011" s="26" t="s">
        <v>1008</v>
      </c>
      <c r="J5011" s="26" t="s">
        <v>1008</v>
      </c>
      <c r="K5011" s="34" t="s">
        <v>1484</v>
      </c>
    </row>
    <row r="5012" spans="1:11" ht="15.75" thickBot="1" x14ac:dyDescent="0.3">
      <c r="A5012" s="32" t="s">
        <v>851</v>
      </c>
      <c r="B5012" s="24" t="s">
        <v>329</v>
      </c>
      <c r="C5012" s="26" t="s">
        <v>1008</v>
      </c>
      <c r="D5012" s="26">
        <v>1</v>
      </c>
      <c r="E5012" s="17" t="s">
        <v>5294</v>
      </c>
      <c r="F5012" s="24">
        <v>4171</v>
      </c>
      <c r="G5012" s="24"/>
      <c r="H5012" s="24"/>
      <c r="I5012" s="26" t="s">
        <v>1008</v>
      </c>
      <c r="J5012" s="26" t="s">
        <v>1008</v>
      </c>
      <c r="K5012" s="34" t="s">
        <v>1008</v>
      </c>
    </row>
    <row r="5013" spans="1:11" ht="15.75" thickBot="1" x14ac:dyDescent="0.3">
      <c r="A5013" s="32" t="s">
        <v>851</v>
      </c>
      <c r="B5013" s="24" t="s">
        <v>329</v>
      </c>
      <c r="C5013" s="26" t="s">
        <v>1008</v>
      </c>
      <c r="D5013" s="26">
        <v>1</v>
      </c>
      <c r="E5013" s="17" t="s">
        <v>5295</v>
      </c>
      <c r="F5013" s="24">
        <v>4844</v>
      </c>
      <c r="G5013" s="24"/>
      <c r="H5013" s="24"/>
      <c r="I5013" s="26" t="s">
        <v>1008</v>
      </c>
      <c r="J5013" s="26" t="s">
        <v>1008</v>
      </c>
      <c r="K5013" s="34" t="s">
        <v>1008</v>
      </c>
    </row>
    <row r="5014" spans="1:11" ht="15.75" thickBot="1" x14ac:dyDescent="0.3">
      <c r="A5014" s="32" t="s">
        <v>851</v>
      </c>
      <c r="B5014" s="24" t="s">
        <v>329</v>
      </c>
      <c r="C5014" s="26" t="s">
        <v>1008</v>
      </c>
      <c r="D5014" s="26">
        <v>2</v>
      </c>
      <c r="E5014" s="17" t="s">
        <v>5296</v>
      </c>
      <c r="F5014" s="24">
        <v>6033</v>
      </c>
      <c r="G5014" s="24"/>
      <c r="H5014" s="24"/>
      <c r="I5014" s="26" t="s">
        <v>1008</v>
      </c>
      <c r="J5014" s="26" t="s">
        <v>1008</v>
      </c>
      <c r="K5014" s="34" t="s">
        <v>1215</v>
      </c>
    </row>
    <row r="5015" spans="1:11" ht="15.75" thickBot="1" x14ac:dyDescent="0.3">
      <c r="A5015" s="32" t="s">
        <v>851</v>
      </c>
      <c r="B5015" s="24" t="s">
        <v>329</v>
      </c>
      <c r="C5015" s="26" t="s">
        <v>1008</v>
      </c>
      <c r="D5015" s="26">
        <v>3</v>
      </c>
      <c r="E5015" s="17" t="s">
        <v>5297</v>
      </c>
      <c r="F5015" s="24">
        <v>6041</v>
      </c>
      <c r="G5015" s="24"/>
      <c r="H5015" s="24"/>
      <c r="I5015" s="26" t="s">
        <v>1008</v>
      </c>
      <c r="J5015" s="26" t="s">
        <v>1008</v>
      </c>
      <c r="K5015" s="34" t="s">
        <v>1516</v>
      </c>
    </row>
    <row r="5016" spans="1:11" ht="15.75" thickBot="1" x14ac:dyDescent="0.3">
      <c r="A5016" s="32" t="s">
        <v>851</v>
      </c>
      <c r="B5016" s="24" t="s">
        <v>329</v>
      </c>
      <c r="C5016" s="26" t="s">
        <v>1008</v>
      </c>
      <c r="D5016" s="26">
        <v>3</v>
      </c>
      <c r="E5016" s="17" t="s">
        <v>5297</v>
      </c>
      <c r="F5016" s="24">
        <v>6507</v>
      </c>
      <c r="G5016" s="24"/>
      <c r="H5016" s="24"/>
      <c r="I5016" s="26" t="s">
        <v>1008</v>
      </c>
      <c r="J5016" s="26" t="s">
        <v>1008</v>
      </c>
      <c r="K5016" s="34" t="s">
        <v>1516</v>
      </c>
    </row>
    <row r="5017" spans="1:11" ht="15.75" thickBot="1" x14ac:dyDescent="0.3">
      <c r="A5017" s="32" t="s">
        <v>851</v>
      </c>
      <c r="B5017" s="24" t="s">
        <v>329</v>
      </c>
      <c r="C5017" s="26" t="s">
        <v>1008</v>
      </c>
      <c r="D5017" s="26">
        <v>4</v>
      </c>
      <c r="E5017" s="17" t="s">
        <v>5298</v>
      </c>
      <c r="F5017" s="24">
        <v>6635</v>
      </c>
      <c r="G5017" s="24"/>
      <c r="H5017" s="24"/>
      <c r="I5017" s="26" t="s">
        <v>1008</v>
      </c>
      <c r="J5017" s="26" t="s">
        <v>1008</v>
      </c>
      <c r="K5017" s="34" t="s">
        <v>1010</v>
      </c>
    </row>
    <row r="5018" spans="1:11" ht="15.75" thickBot="1" x14ac:dyDescent="0.3">
      <c r="A5018" s="32" t="s">
        <v>851</v>
      </c>
      <c r="B5018" s="24" t="s">
        <v>329</v>
      </c>
      <c r="C5018" s="26" t="s">
        <v>1008</v>
      </c>
      <c r="D5018" s="26">
        <v>6</v>
      </c>
      <c r="E5018" s="17" t="s">
        <v>5299</v>
      </c>
      <c r="F5018" s="24">
        <v>6506</v>
      </c>
      <c r="G5018" s="24"/>
      <c r="H5018" s="24"/>
      <c r="I5018" s="26" t="s">
        <v>1008</v>
      </c>
      <c r="J5018" s="26" t="s">
        <v>1225</v>
      </c>
      <c r="K5018" s="34" t="s">
        <v>1571</v>
      </c>
    </row>
    <row r="5019" spans="1:11" ht="15.75" thickBot="1" x14ac:dyDescent="0.3">
      <c r="A5019" s="32" t="s">
        <v>851</v>
      </c>
      <c r="B5019" s="24" t="s">
        <v>329</v>
      </c>
      <c r="C5019" s="26" t="s">
        <v>1008</v>
      </c>
      <c r="D5019" s="26">
        <v>7</v>
      </c>
      <c r="E5019" s="17" t="s">
        <v>5300</v>
      </c>
      <c r="F5019" s="24">
        <v>6508</v>
      </c>
      <c r="G5019" s="24"/>
      <c r="H5019" s="24"/>
      <c r="I5019" s="26" t="s">
        <v>1008</v>
      </c>
      <c r="J5019" s="26" t="s">
        <v>1220</v>
      </c>
      <c r="K5019" s="34" t="s">
        <v>1010</v>
      </c>
    </row>
    <row r="5020" spans="1:11" ht="15.75" thickBot="1" x14ac:dyDescent="0.3">
      <c r="A5020" s="32" t="s">
        <v>851</v>
      </c>
      <c r="B5020" s="24" t="s">
        <v>329</v>
      </c>
      <c r="C5020" s="26" t="s">
        <v>1008</v>
      </c>
      <c r="D5020" s="26">
        <v>8</v>
      </c>
      <c r="E5020" s="17" t="s">
        <v>5301</v>
      </c>
      <c r="F5020" s="24">
        <v>6547</v>
      </c>
      <c r="G5020" s="24"/>
      <c r="H5020" s="24"/>
      <c r="I5020" s="26" t="s">
        <v>1008</v>
      </c>
      <c r="J5020" s="26" t="s">
        <v>1601</v>
      </c>
      <c r="K5020" s="34" t="s">
        <v>1601</v>
      </c>
    </row>
    <row r="5021" spans="1:11" ht="15.75" thickBot="1" x14ac:dyDescent="0.3">
      <c r="A5021" s="32" t="s">
        <v>851</v>
      </c>
      <c r="B5021" s="24" t="s">
        <v>329</v>
      </c>
      <c r="C5021" s="26" t="s">
        <v>1008</v>
      </c>
      <c r="D5021" s="26">
        <v>8</v>
      </c>
      <c r="E5021" s="17" t="s">
        <v>5302</v>
      </c>
      <c r="F5021" s="24">
        <v>6537</v>
      </c>
      <c r="G5021" s="24"/>
      <c r="H5021" s="24"/>
      <c r="I5021" s="26" t="s">
        <v>1008</v>
      </c>
      <c r="J5021" s="26" t="s">
        <v>1601</v>
      </c>
      <c r="K5021" s="34" t="s">
        <v>1625</v>
      </c>
    </row>
    <row r="5022" spans="1:11" ht="15.75" thickBot="1" x14ac:dyDescent="0.3">
      <c r="A5022" s="32" t="s">
        <v>851</v>
      </c>
      <c r="B5022" s="24" t="s">
        <v>329</v>
      </c>
      <c r="C5022" s="26" t="s">
        <v>1008</v>
      </c>
      <c r="D5022" s="26">
        <v>9</v>
      </c>
      <c r="E5022" s="17" t="s">
        <v>5303</v>
      </c>
      <c r="F5022" s="24">
        <v>4172</v>
      </c>
      <c r="G5022" s="24"/>
      <c r="H5022" s="24"/>
      <c r="I5022" s="26" t="s">
        <v>1008</v>
      </c>
      <c r="J5022" s="26" t="s">
        <v>1223</v>
      </c>
      <c r="K5022" s="34" t="s">
        <v>1223</v>
      </c>
    </row>
    <row r="5023" spans="1:11" ht="15.75" thickBot="1" x14ac:dyDescent="0.3">
      <c r="A5023" s="32" t="s">
        <v>851</v>
      </c>
      <c r="B5023" s="24" t="s">
        <v>329</v>
      </c>
      <c r="C5023" s="26" t="s">
        <v>1008</v>
      </c>
      <c r="D5023" s="26">
        <v>9</v>
      </c>
      <c r="E5023" s="17" t="s">
        <v>5303</v>
      </c>
      <c r="F5023" s="24">
        <v>4461</v>
      </c>
      <c r="G5023" s="24"/>
      <c r="H5023" s="24"/>
      <c r="I5023" s="26" t="s">
        <v>1008</v>
      </c>
      <c r="J5023" s="26" t="s">
        <v>1223</v>
      </c>
      <c r="K5023" s="34" t="s">
        <v>1223</v>
      </c>
    </row>
    <row r="5024" spans="1:11" ht="15.75" thickBot="1" x14ac:dyDescent="0.3">
      <c r="A5024" s="32" t="s">
        <v>851</v>
      </c>
      <c r="B5024" s="24" t="s">
        <v>329</v>
      </c>
      <c r="C5024" s="26" t="s">
        <v>1008</v>
      </c>
      <c r="D5024" s="26">
        <v>9</v>
      </c>
      <c r="E5024" s="17" t="s">
        <v>5304</v>
      </c>
      <c r="F5024" s="24">
        <v>4173</v>
      </c>
      <c r="G5024" s="24"/>
      <c r="H5024" s="24"/>
      <c r="I5024" s="26" t="s">
        <v>1008</v>
      </c>
      <c r="J5024" s="26" t="s">
        <v>1632</v>
      </c>
      <c r="K5024" s="34" t="s">
        <v>1632</v>
      </c>
    </row>
    <row r="5025" spans="1:11" ht="15.75" thickBot="1" x14ac:dyDescent="0.3">
      <c r="A5025" s="32" t="s">
        <v>851</v>
      </c>
      <c r="B5025" s="24" t="s">
        <v>329</v>
      </c>
      <c r="C5025" s="26" t="s">
        <v>1226</v>
      </c>
      <c r="D5025" s="26">
        <v>1</v>
      </c>
      <c r="E5025" s="17" t="s">
        <v>5305</v>
      </c>
      <c r="F5025" s="24">
        <v>6538</v>
      </c>
      <c r="G5025" s="24"/>
      <c r="H5025" s="24"/>
      <c r="I5025" s="26" t="s">
        <v>1002</v>
      </c>
      <c r="J5025" s="26" t="s">
        <v>1226</v>
      </c>
      <c r="K5025" s="34" t="s">
        <v>1226</v>
      </c>
    </row>
    <row r="5026" spans="1:11" ht="15.75" thickBot="1" x14ac:dyDescent="0.3">
      <c r="A5026" s="32" t="s">
        <v>851</v>
      </c>
      <c r="B5026" s="24" t="s">
        <v>329</v>
      </c>
      <c r="C5026" s="26" t="s">
        <v>1226</v>
      </c>
      <c r="D5026" s="26">
        <v>2</v>
      </c>
      <c r="E5026" s="17" t="s">
        <v>5306</v>
      </c>
      <c r="F5026" s="24">
        <v>4207</v>
      </c>
      <c r="G5026" s="24"/>
      <c r="H5026" s="24"/>
      <c r="I5026" s="26" t="s">
        <v>1002</v>
      </c>
      <c r="J5026" s="26" t="s">
        <v>1706</v>
      </c>
      <c r="K5026" s="34" t="s">
        <v>1708</v>
      </c>
    </row>
    <row r="5027" spans="1:11" ht="15.75" thickBot="1" x14ac:dyDescent="0.3">
      <c r="A5027" s="32" t="s">
        <v>851</v>
      </c>
      <c r="B5027" s="24" t="s">
        <v>329</v>
      </c>
      <c r="C5027" s="26" t="s">
        <v>1226</v>
      </c>
      <c r="D5027" s="26">
        <v>2</v>
      </c>
      <c r="E5027" s="17" t="s">
        <v>5306</v>
      </c>
      <c r="F5027" s="24">
        <v>4728</v>
      </c>
      <c r="G5027" s="24"/>
      <c r="H5027" s="24"/>
      <c r="I5027" s="26" t="s">
        <v>1002</v>
      </c>
      <c r="J5027" s="26" t="s">
        <v>1706</v>
      </c>
      <c r="K5027" s="34" t="s">
        <v>1708</v>
      </c>
    </row>
    <row r="5028" spans="1:11" ht="15.75" thickBot="1" x14ac:dyDescent="0.3">
      <c r="A5028" s="32" t="s">
        <v>851</v>
      </c>
      <c r="B5028" s="24" t="s">
        <v>329</v>
      </c>
      <c r="C5028" s="26" t="s">
        <v>1226</v>
      </c>
      <c r="D5028" s="26">
        <v>3</v>
      </c>
      <c r="E5028" s="17" t="s">
        <v>5307</v>
      </c>
      <c r="F5028" s="24">
        <v>6034</v>
      </c>
      <c r="G5028" s="24"/>
      <c r="H5028" s="24"/>
      <c r="I5028" s="26" t="s">
        <v>1002</v>
      </c>
      <c r="J5028" s="26" t="s">
        <v>1720</v>
      </c>
      <c r="K5028" s="34" t="s">
        <v>1726</v>
      </c>
    </row>
    <row r="5029" spans="1:11" ht="15.75" thickBot="1" x14ac:dyDescent="0.3">
      <c r="A5029" s="32" t="s">
        <v>851</v>
      </c>
      <c r="B5029" s="24" t="s">
        <v>329</v>
      </c>
      <c r="C5029" s="26" t="s">
        <v>1142</v>
      </c>
      <c r="D5029" s="26">
        <v>2</v>
      </c>
      <c r="E5029" s="17" t="s">
        <v>5308</v>
      </c>
      <c r="F5029" s="24">
        <v>6503</v>
      </c>
      <c r="G5029" s="24"/>
      <c r="H5029" s="24"/>
      <c r="I5029" s="26" t="s">
        <v>1142</v>
      </c>
      <c r="J5029" s="26" t="s">
        <v>1142</v>
      </c>
      <c r="K5029" s="34" t="s">
        <v>1801</v>
      </c>
    </row>
    <row r="5030" spans="1:11" ht="15.75" thickBot="1" x14ac:dyDescent="0.3">
      <c r="A5030" s="32" t="s">
        <v>851</v>
      </c>
      <c r="B5030" s="24" t="s">
        <v>329</v>
      </c>
      <c r="C5030" s="26" t="s">
        <v>1142</v>
      </c>
      <c r="D5030" s="26">
        <v>4</v>
      </c>
      <c r="E5030" s="17" t="s">
        <v>5309</v>
      </c>
      <c r="F5030" s="24">
        <v>4185</v>
      </c>
      <c r="G5030" s="24"/>
      <c r="H5030" s="24"/>
      <c r="I5030" s="26" t="s">
        <v>1142</v>
      </c>
      <c r="J5030" s="26" t="s">
        <v>1844</v>
      </c>
      <c r="K5030" s="34" t="s">
        <v>1845</v>
      </c>
    </row>
    <row r="5031" spans="1:11" ht="15.75" thickBot="1" x14ac:dyDescent="0.3">
      <c r="A5031" s="32" t="s">
        <v>851</v>
      </c>
      <c r="B5031" s="24" t="s">
        <v>329</v>
      </c>
      <c r="C5031" s="26" t="s">
        <v>1142</v>
      </c>
      <c r="D5031" s="26">
        <v>4</v>
      </c>
      <c r="E5031" s="17" t="s">
        <v>5309</v>
      </c>
      <c r="F5031" s="24">
        <v>5635</v>
      </c>
      <c r="G5031" s="24"/>
      <c r="H5031" s="24"/>
      <c r="I5031" s="26" t="s">
        <v>1142</v>
      </c>
      <c r="J5031" s="26" t="s">
        <v>1844</v>
      </c>
      <c r="K5031" s="34" t="s">
        <v>1845</v>
      </c>
    </row>
    <row r="5032" spans="1:11" ht="15.75" thickBot="1" x14ac:dyDescent="0.3">
      <c r="A5032" s="32" t="s">
        <v>851</v>
      </c>
      <c r="B5032" s="24" t="s">
        <v>329</v>
      </c>
      <c r="C5032" s="26" t="s">
        <v>1142</v>
      </c>
      <c r="D5032" s="26">
        <v>4</v>
      </c>
      <c r="E5032" s="17" t="s">
        <v>5310</v>
      </c>
      <c r="F5032" s="24">
        <v>6533</v>
      </c>
      <c r="G5032" s="24"/>
      <c r="H5032" s="24"/>
      <c r="I5032" s="26" t="s">
        <v>1142</v>
      </c>
      <c r="J5032" s="26" t="s">
        <v>1240</v>
      </c>
      <c r="K5032" s="34" t="s">
        <v>1010</v>
      </c>
    </row>
    <row r="5033" spans="1:11" ht="15.75" thickBot="1" x14ac:dyDescent="0.3">
      <c r="A5033" s="32" t="s">
        <v>851</v>
      </c>
      <c r="B5033" s="24" t="s">
        <v>329</v>
      </c>
      <c r="C5033" s="26" t="s">
        <v>1142</v>
      </c>
      <c r="D5033" s="26">
        <v>5</v>
      </c>
      <c r="E5033" s="17" t="s">
        <v>5311</v>
      </c>
      <c r="F5033" s="24">
        <v>6534</v>
      </c>
      <c r="G5033" s="24"/>
      <c r="H5033" s="24"/>
      <c r="I5033" s="26" t="s">
        <v>1142</v>
      </c>
      <c r="J5033" s="26" t="s">
        <v>1874</v>
      </c>
      <c r="K5033" s="34" t="s">
        <v>1883</v>
      </c>
    </row>
    <row r="5034" spans="1:11" ht="15.75" thickBot="1" x14ac:dyDescent="0.3">
      <c r="A5034" s="32" t="s">
        <v>851</v>
      </c>
      <c r="B5034" s="24" t="s">
        <v>329</v>
      </c>
      <c r="C5034" s="26" t="s">
        <v>1142</v>
      </c>
      <c r="D5034" s="26">
        <v>6</v>
      </c>
      <c r="E5034" s="17" t="s">
        <v>5312</v>
      </c>
      <c r="F5034" s="24">
        <v>4573</v>
      </c>
      <c r="G5034" s="24"/>
      <c r="H5034" s="24"/>
      <c r="I5034" s="26" t="s">
        <v>1142</v>
      </c>
      <c r="J5034" s="26" t="s">
        <v>1242</v>
      </c>
      <c r="K5034" s="34" t="s">
        <v>1888</v>
      </c>
    </row>
    <row r="5035" spans="1:11" ht="15.75" thickBot="1" x14ac:dyDescent="0.3">
      <c r="A5035" s="32" t="s">
        <v>851</v>
      </c>
      <c r="B5035" s="24" t="s">
        <v>329</v>
      </c>
      <c r="C5035" s="26" t="s">
        <v>1142</v>
      </c>
      <c r="D5035" s="26">
        <v>6</v>
      </c>
      <c r="E5035" s="17" t="s">
        <v>5312</v>
      </c>
      <c r="F5035" s="24">
        <v>5082</v>
      </c>
      <c r="G5035" s="24"/>
      <c r="H5035" s="24"/>
      <c r="I5035" s="26" t="s">
        <v>1142</v>
      </c>
      <c r="J5035" s="26" t="s">
        <v>1242</v>
      </c>
      <c r="K5035" s="34" t="s">
        <v>1888</v>
      </c>
    </row>
    <row r="5036" spans="1:11" ht="15.75" thickBot="1" x14ac:dyDescent="0.3">
      <c r="A5036" s="32" t="s">
        <v>851</v>
      </c>
      <c r="B5036" s="24" t="s">
        <v>329</v>
      </c>
      <c r="C5036" s="26" t="s">
        <v>1142</v>
      </c>
      <c r="D5036" s="26">
        <v>7</v>
      </c>
      <c r="E5036" s="17" t="s">
        <v>5313</v>
      </c>
      <c r="F5036" s="24">
        <v>6032</v>
      </c>
      <c r="G5036" s="24"/>
      <c r="H5036" s="24"/>
      <c r="I5036" s="26" t="s">
        <v>1142</v>
      </c>
      <c r="J5036" s="26" t="s">
        <v>1142</v>
      </c>
      <c r="K5036" s="34" t="s">
        <v>1910</v>
      </c>
    </row>
    <row r="5037" spans="1:11" ht="15.75" thickBot="1" x14ac:dyDescent="0.3">
      <c r="A5037" s="32" t="s">
        <v>851</v>
      </c>
      <c r="B5037" s="24" t="s">
        <v>329</v>
      </c>
      <c r="C5037" s="26" t="s">
        <v>1142</v>
      </c>
      <c r="D5037" s="26">
        <v>8</v>
      </c>
      <c r="E5037" s="17" t="s">
        <v>5314</v>
      </c>
      <c r="F5037" s="24">
        <v>6581</v>
      </c>
      <c r="G5037" s="24"/>
      <c r="H5037" s="24"/>
      <c r="I5037" s="26" t="s">
        <v>1142</v>
      </c>
      <c r="J5037" s="26" t="s">
        <v>1874</v>
      </c>
      <c r="K5037" s="34" t="s">
        <v>1924</v>
      </c>
    </row>
    <row r="5038" spans="1:11" ht="15.75" thickBot="1" x14ac:dyDescent="0.3">
      <c r="A5038" s="32" t="s">
        <v>851</v>
      </c>
      <c r="B5038" s="24" t="s">
        <v>329</v>
      </c>
      <c r="C5038" s="26" t="s">
        <v>857</v>
      </c>
      <c r="D5038" s="26">
        <v>1</v>
      </c>
      <c r="E5038" s="17" t="s">
        <v>5315</v>
      </c>
      <c r="F5038" s="24">
        <v>4214</v>
      </c>
      <c r="G5038" s="24"/>
      <c r="H5038" s="24"/>
      <c r="I5038" s="26" t="s">
        <v>859</v>
      </c>
      <c r="J5038" s="26" t="s">
        <v>860</v>
      </c>
      <c r="K5038" s="34" t="s">
        <v>860</v>
      </c>
    </row>
    <row r="5039" spans="1:11" ht="15.75" thickBot="1" x14ac:dyDescent="0.3">
      <c r="A5039" s="32" t="s">
        <v>851</v>
      </c>
      <c r="B5039" s="24" t="s">
        <v>329</v>
      </c>
      <c r="C5039" s="26" t="s">
        <v>857</v>
      </c>
      <c r="D5039" s="26">
        <v>1</v>
      </c>
      <c r="E5039" s="17" t="s">
        <v>5315</v>
      </c>
      <c r="F5039" s="24">
        <v>4764</v>
      </c>
      <c r="G5039" s="24"/>
      <c r="H5039" s="24"/>
      <c r="I5039" s="26" t="s">
        <v>859</v>
      </c>
      <c r="J5039" s="26" t="s">
        <v>860</v>
      </c>
      <c r="K5039" s="34" t="s">
        <v>860</v>
      </c>
    </row>
    <row r="5040" spans="1:11" ht="15.75" thickBot="1" x14ac:dyDescent="0.3">
      <c r="A5040" s="32" t="s">
        <v>851</v>
      </c>
      <c r="B5040" s="24" t="s">
        <v>329</v>
      </c>
      <c r="C5040" s="26" t="s">
        <v>857</v>
      </c>
      <c r="D5040" s="26">
        <v>3</v>
      </c>
      <c r="E5040" s="17" t="s">
        <v>5316</v>
      </c>
      <c r="F5040" s="24">
        <v>4220</v>
      </c>
      <c r="G5040" s="24"/>
      <c r="H5040" s="24"/>
      <c r="I5040" s="26" t="s">
        <v>859</v>
      </c>
      <c r="J5040" s="26" t="s">
        <v>860</v>
      </c>
      <c r="K5040" s="34" t="s">
        <v>861</v>
      </c>
    </row>
    <row r="5041" spans="1:11" ht="15.75" thickBot="1" x14ac:dyDescent="0.3">
      <c r="A5041" s="32" t="s">
        <v>851</v>
      </c>
      <c r="B5041" s="24" t="s">
        <v>329</v>
      </c>
      <c r="C5041" s="26" t="s">
        <v>857</v>
      </c>
      <c r="D5041" s="26">
        <v>3</v>
      </c>
      <c r="E5041" s="17" t="s">
        <v>5316</v>
      </c>
      <c r="F5041" s="24">
        <v>4769</v>
      </c>
      <c r="G5041" s="24"/>
      <c r="H5041" s="24"/>
      <c r="I5041" s="26" t="s">
        <v>859</v>
      </c>
      <c r="J5041" s="26" t="s">
        <v>860</v>
      </c>
      <c r="K5041" s="34" t="s">
        <v>861</v>
      </c>
    </row>
    <row r="5042" spans="1:11" ht="15.75" thickBot="1" x14ac:dyDescent="0.3">
      <c r="A5042" s="32" t="s">
        <v>851</v>
      </c>
      <c r="B5042" s="24" t="s">
        <v>329</v>
      </c>
      <c r="C5042" s="26" t="s">
        <v>857</v>
      </c>
      <c r="D5042" s="26">
        <v>4</v>
      </c>
      <c r="E5042" s="17" t="s">
        <v>5317</v>
      </c>
      <c r="F5042" s="24">
        <v>4217</v>
      </c>
      <c r="G5042" s="24"/>
      <c r="H5042" s="24"/>
      <c r="I5042" s="26" t="s">
        <v>859</v>
      </c>
      <c r="J5042" s="26" t="s">
        <v>860</v>
      </c>
      <c r="K5042" s="34" t="s">
        <v>2003</v>
      </c>
    </row>
    <row r="5043" spans="1:11" ht="15.75" thickBot="1" x14ac:dyDescent="0.3">
      <c r="A5043" s="32" t="s">
        <v>851</v>
      </c>
      <c r="B5043" s="24" t="s">
        <v>329</v>
      </c>
      <c r="C5043" s="26" t="s">
        <v>857</v>
      </c>
      <c r="D5043" s="26">
        <v>4</v>
      </c>
      <c r="E5043" s="17" t="s">
        <v>5317</v>
      </c>
      <c r="F5043" s="24">
        <v>5571</v>
      </c>
      <c r="G5043" s="24"/>
      <c r="H5043" s="24"/>
      <c r="I5043" s="26" t="s">
        <v>859</v>
      </c>
      <c r="J5043" s="26" t="s">
        <v>860</v>
      </c>
      <c r="K5043" s="34" t="s">
        <v>2003</v>
      </c>
    </row>
    <row r="5044" spans="1:11" ht="15.75" thickBot="1" x14ac:dyDescent="0.3">
      <c r="A5044" s="32" t="s">
        <v>851</v>
      </c>
      <c r="B5044" s="24" t="s">
        <v>329</v>
      </c>
      <c r="C5044" s="26" t="s">
        <v>857</v>
      </c>
      <c r="D5044" s="26">
        <v>5</v>
      </c>
      <c r="E5044" s="17" t="s">
        <v>5318</v>
      </c>
      <c r="F5044" s="24">
        <v>4215</v>
      </c>
      <c r="G5044" s="24"/>
      <c r="H5044" s="24"/>
      <c r="I5044" s="26" t="s">
        <v>859</v>
      </c>
      <c r="J5044" s="26" t="s">
        <v>864</v>
      </c>
      <c r="K5044" s="34" t="s">
        <v>2027</v>
      </c>
    </row>
    <row r="5045" spans="1:11" ht="15.75" thickBot="1" x14ac:dyDescent="0.3">
      <c r="A5045" s="32" t="s">
        <v>851</v>
      </c>
      <c r="B5045" s="24" t="s">
        <v>329</v>
      </c>
      <c r="C5045" s="26" t="s">
        <v>857</v>
      </c>
      <c r="D5045" s="26">
        <v>5</v>
      </c>
      <c r="E5045" s="17" t="s">
        <v>5318</v>
      </c>
      <c r="F5045" s="24">
        <v>4763</v>
      </c>
      <c r="G5045" s="24"/>
      <c r="H5045" s="24"/>
      <c r="I5045" s="26" t="s">
        <v>859</v>
      </c>
      <c r="J5045" s="26" t="s">
        <v>864</v>
      </c>
      <c r="K5045" s="34" t="s">
        <v>2027</v>
      </c>
    </row>
    <row r="5046" spans="1:11" ht="15.75" thickBot="1" x14ac:dyDescent="0.3">
      <c r="A5046" s="32" t="s">
        <v>851</v>
      </c>
      <c r="B5046" s="24" t="s">
        <v>329</v>
      </c>
      <c r="C5046" s="26" t="s">
        <v>857</v>
      </c>
      <c r="D5046" s="26">
        <v>6</v>
      </c>
      <c r="E5046" s="17" t="s">
        <v>5319</v>
      </c>
      <c r="F5046" s="24">
        <v>4216</v>
      </c>
      <c r="G5046" s="24"/>
      <c r="H5046" s="24"/>
      <c r="I5046" s="26" t="s">
        <v>859</v>
      </c>
      <c r="J5046" s="26" t="s">
        <v>864</v>
      </c>
      <c r="K5046" s="34" t="s">
        <v>2043</v>
      </c>
    </row>
    <row r="5047" spans="1:11" ht="15.75" thickBot="1" x14ac:dyDescent="0.3">
      <c r="A5047" s="32" t="s">
        <v>851</v>
      </c>
      <c r="B5047" s="24" t="s">
        <v>329</v>
      </c>
      <c r="C5047" s="26" t="s">
        <v>857</v>
      </c>
      <c r="D5047" s="26">
        <v>6</v>
      </c>
      <c r="E5047" s="17" t="s">
        <v>5319</v>
      </c>
      <c r="F5047" s="24">
        <v>5479</v>
      </c>
      <c r="G5047" s="24"/>
      <c r="H5047" s="24"/>
      <c r="I5047" s="26" t="s">
        <v>859</v>
      </c>
      <c r="J5047" s="26" t="s">
        <v>864</v>
      </c>
      <c r="K5047" s="34" t="s">
        <v>2043</v>
      </c>
    </row>
    <row r="5048" spans="1:11" ht="15.75" thickBot="1" x14ac:dyDescent="0.3">
      <c r="A5048" s="32" t="s">
        <v>851</v>
      </c>
      <c r="B5048" s="24" t="s">
        <v>329</v>
      </c>
      <c r="C5048" s="26" t="s">
        <v>857</v>
      </c>
      <c r="D5048" s="26">
        <v>10</v>
      </c>
      <c r="E5048" s="17" t="s">
        <v>5320</v>
      </c>
      <c r="F5048" s="24">
        <v>4218</v>
      </c>
      <c r="G5048" s="24"/>
      <c r="H5048" s="24"/>
      <c r="I5048" s="26" t="s">
        <v>859</v>
      </c>
      <c r="J5048" s="26" t="s">
        <v>867</v>
      </c>
      <c r="K5048" s="34" t="s">
        <v>2158</v>
      </c>
    </row>
    <row r="5049" spans="1:11" ht="15.75" thickBot="1" x14ac:dyDescent="0.3">
      <c r="A5049" s="32" t="s">
        <v>851</v>
      </c>
      <c r="B5049" s="24" t="s">
        <v>329</v>
      </c>
      <c r="C5049" s="26" t="s">
        <v>857</v>
      </c>
      <c r="D5049" s="26">
        <v>10</v>
      </c>
      <c r="E5049" s="17" t="s">
        <v>5320</v>
      </c>
      <c r="F5049" s="24">
        <v>4767</v>
      </c>
      <c r="G5049" s="24"/>
      <c r="H5049" s="24"/>
      <c r="I5049" s="26" t="s">
        <v>859</v>
      </c>
      <c r="J5049" s="26" t="s">
        <v>867</v>
      </c>
      <c r="K5049" s="34" t="s">
        <v>2158</v>
      </c>
    </row>
    <row r="5050" spans="1:11" ht="15.75" thickBot="1" x14ac:dyDescent="0.3">
      <c r="A5050" s="32" t="s">
        <v>851</v>
      </c>
      <c r="B5050" s="24" t="s">
        <v>329</v>
      </c>
      <c r="C5050" s="26" t="s">
        <v>857</v>
      </c>
      <c r="D5050" s="26">
        <v>12</v>
      </c>
      <c r="E5050" s="17" t="s">
        <v>5321</v>
      </c>
      <c r="F5050" s="24">
        <v>6576</v>
      </c>
      <c r="G5050" s="24"/>
      <c r="H5050" s="24"/>
      <c r="I5050" s="26" t="s">
        <v>859</v>
      </c>
      <c r="J5050" s="26" t="s">
        <v>864</v>
      </c>
      <c r="K5050" s="34" t="s">
        <v>2091</v>
      </c>
    </row>
    <row r="5051" spans="1:11" ht="15.75" thickBot="1" x14ac:dyDescent="0.3">
      <c r="A5051" s="32" t="s">
        <v>851</v>
      </c>
      <c r="B5051" s="24" t="s">
        <v>329</v>
      </c>
      <c r="C5051" s="26" t="s">
        <v>857</v>
      </c>
      <c r="D5051" s="26">
        <v>12</v>
      </c>
      <c r="E5051" s="17" t="s">
        <v>5321</v>
      </c>
      <c r="F5051" s="24">
        <v>6758</v>
      </c>
      <c r="G5051" s="24"/>
      <c r="H5051" s="24"/>
      <c r="I5051" s="26" t="s">
        <v>859</v>
      </c>
      <c r="J5051" s="26" t="s">
        <v>864</v>
      </c>
      <c r="K5051" s="34" t="s">
        <v>2091</v>
      </c>
    </row>
    <row r="5052" spans="1:11" ht="15.75" thickBot="1" x14ac:dyDescent="0.3">
      <c r="A5052" s="32" t="s">
        <v>851</v>
      </c>
      <c r="B5052" s="24" t="s">
        <v>329</v>
      </c>
      <c r="C5052" s="26" t="s">
        <v>1215</v>
      </c>
      <c r="D5052" s="26">
        <v>1</v>
      </c>
      <c r="E5052" s="17" t="s">
        <v>5322</v>
      </c>
      <c r="F5052" s="24">
        <v>5366</v>
      </c>
      <c r="G5052" s="24"/>
      <c r="H5052" s="24"/>
      <c r="I5052" s="26" t="s">
        <v>854</v>
      </c>
      <c r="J5052" s="26" t="s">
        <v>1215</v>
      </c>
      <c r="K5052" s="34" t="s">
        <v>2190</v>
      </c>
    </row>
    <row r="5053" spans="1:11" ht="15.75" thickBot="1" x14ac:dyDescent="0.3">
      <c r="A5053" s="32" t="s">
        <v>851</v>
      </c>
      <c r="B5053" s="24" t="s">
        <v>329</v>
      </c>
      <c r="C5053" s="26" t="s">
        <v>1215</v>
      </c>
      <c r="D5053" s="26">
        <v>1</v>
      </c>
      <c r="E5053" s="17" t="s">
        <v>5323</v>
      </c>
      <c r="F5053" s="24">
        <v>4158</v>
      </c>
      <c r="G5053" s="24"/>
      <c r="H5053" s="24"/>
      <c r="I5053" s="26" t="s">
        <v>854</v>
      </c>
      <c r="J5053" s="26" t="s">
        <v>1215</v>
      </c>
      <c r="K5053" s="34" t="s">
        <v>2186</v>
      </c>
    </row>
    <row r="5054" spans="1:11" ht="15.75" thickBot="1" x14ac:dyDescent="0.3">
      <c r="A5054" s="32" t="s">
        <v>851</v>
      </c>
      <c r="B5054" s="24" t="s">
        <v>329</v>
      </c>
      <c r="C5054" s="26" t="s">
        <v>1215</v>
      </c>
      <c r="D5054" s="26">
        <v>1</v>
      </c>
      <c r="E5054" s="17" t="s">
        <v>5323</v>
      </c>
      <c r="F5054" s="24">
        <v>4378</v>
      </c>
      <c r="G5054" s="24"/>
      <c r="H5054" s="24"/>
      <c r="I5054" s="26" t="s">
        <v>854</v>
      </c>
      <c r="J5054" s="26" t="s">
        <v>1215</v>
      </c>
      <c r="K5054" s="34" t="s">
        <v>2186</v>
      </c>
    </row>
    <row r="5055" spans="1:11" ht="15.75" thickBot="1" x14ac:dyDescent="0.3">
      <c r="A5055" s="32" t="s">
        <v>851</v>
      </c>
      <c r="B5055" s="24" t="s">
        <v>329</v>
      </c>
      <c r="C5055" s="26" t="s">
        <v>1215</v>
      </c>
      <c r="D5055" s="26">
        <v>1</v>
      </c>
      <c r="E5055" s="17" t="s">
        <v>5324</v>
      </c>
      <c r="F5055" s="24">
        <v>6527</v>
      </c>
      <c r="G5055" s="24"/>
      <c r="H5055" s="24"/>
      <c r="I5055" s="26" t="s">
        <v>854</v>
      </c>
      <c r="J5055" s="26" t="s">
        <v>1215</v>
      </c>
      <c r="K5055" s="34" t="s">
        <v>2190</v>
      </c>
    </row>
    <row r="5056" spans="1:11" ht="15.75" thickBot="1" x14ac:dyDescent="0.3">
      <c r="A5056" s="32" t="s">
        <v>851</v>
      </c>
      <c r="B5056" s="24" t="s">
        <v>329</v>
      </c>
      <c r="C5056" s="26" t="s">
        <v>1215</v>
      </c>
      <c r="D5056" s="26">
        <v>2</v>
      </c>
      <c r="E5056" s="17" t="s">
        <v>5325</v>
      </c>
      <c r="F5056" s="24">
        <v>6104</v>
      </c>
      <c r="G5056" s="24"/>
      <c r="H5056" s="24"/>
      <c r="I5056" s="26" t="s">
        <v>854</v>
      </c>
      <c r="J5056" s="26" t="s">
        <v>1215</v>
      </c>
      <c r="K5056" s="34" t="s">
        <v>2211</v>
      </c>
    </row>
    <row r="5057" spans="1:11" ht="15.75" thickBot="1" x14ac:dyDescent="0.3">
      <c r="A5057" s="32" t="s">
        <v>851</v>
      </c>
      <c r="B5057" s="24" t="s">
        <v>329</v>
      </c>
      <c r="C5057" s="26" t="s">
        <v>1215</v>
      </c>
      <c r="D5057" s="26">
        <v>2</v>
      </c>
      <c r="E5057" s="17" t="s">
        <v>5326</v>
      </c>
      <c r="F5057" s="24">
        <v>6574</v>
      </c>
      <c r="G5057" s="24"/>
      <c r="H5057" s="24"/>
      <c r="I5057" s="26" t="s">
        <v>854</v>
      </c>
      <c r="J5057" s="26" t="s">
        <v>1215</v>
      </c>
      <c r="K5057" s="34" t="s">
        <v>1247</v>
      </c>
    </row>
    <row r="5058" spans="1:11" ht="15.75" thickBot="1" x14ac:dyDescent="0.3">
      <c r="A5058" s="32" t="s">
        <v>851</v>
      </c>
      <c r="B5058" s="24" t="s">
        <v>329</v>
      </c>
      <c r="C5058" s="26" t="s">
        <v>1215</v>
      </c>
      <c r="D5058" s="26">
        <v>3</v>
      </c>
      <c r="E5058" s="17" t="s">
        <v>5327</v>
      </c>
      <c r="F5058" s="24">
        <v>6583</v>
      </c>
      <c r="G5058" s="24"/>
      <c r="H5058" s="24"/>
      <c r="I5058" s="26" t="s">
        <v>854</v>
      </c>
      <c r="J5058" s="26" t="s">
        <v>2204</v>
      </c>
      <c r="K5058" s="34" t="s">
        <v>2226</v>
      </c>
    </row>
    <row r="5059" spans="1:11" ht="15.75" thickBot="1" x14ac:dyDescent="0.3">
      <c r="A5059" s="32" t="s">
        <v>851</v>
      </c>
      <c r="B5059" s="24" t="s">
        <v>329</v>
      </c>
      <c r="C5059" s="26" t="s">
        <v>1215</v>
      </c>
      <c r="D5059" s="26">
        <v>3</v>
      </c>
      <c r="E5059" s="17" t="s">
        <v>5328</v>
      </c>
      <c r="F5059" s="24">
        <v>6531</v>
      </c>
      <c r="G5059" s="24"/>
      <c r="H5059" s="24"/>
      <c r="I5059" s="26" t="s">
        <v>854</v>
      </c>
      <c r="J5059" s="26" t="s">
        <v>2204</v>
      </c>
      <c r="K5059" s="34" t="s">
        <v>2205</v>
      </c>
    </row>
    <row r="5060" spans="1:11" ht="15.75" thickBot="1" x14ac:dyDescent="0.3">
      <c r="A5060" s="32" t="s">
        <v>851</v>
      </c>
      <c r="B5060" s="24" t="s">
        <v>329</v>
      </c>
      <c r="C5060" s="26" t="s">
        <v>1215</v>
      </c>
      <c r="D5060" s="26">
        <v>4</v>
      </c>
      <c r="E5060" s="17" t="s">
        <v>5329</v>
      </c>
      <c r="F5060" s="24">
        <v>4160</v>
      </c>
      <c r="G5060" s="24"/>
      <c r="H5060" s="24"/>
      <c r="I5060" s="26" t="s">
        <v>854</v>
      </c>
      <c r="J5060" s="26" t="s">
        <v>1215</v>
      </c>
      <c r="K5060" s="34" t="s">
        <v>1820</v>
      </c>
    </row>
    <row r="5061" spans="1:11" ht="15.75" thickBot="1" x14ac:dyDescent="0.3">
      <c r="A5061" s="32" t="s">
        <v>851</v>
      </c>
      <c r="B5061" s="24" t="s">
        <v>329</v>
      </c>
      <c r="C5061" s="26" t="s">
        <v>1215</v>
      </c>
      <c r="D5061" s="26">
        <v>4</v>
      </c>
      <c r="E5061" s="17" t="s">
        <v>5330</v>
      </c>
      <c r="F5061" s="24">
        <v>4161</v>
      </c>
      <c r="G5061" s="24"/>
      <c r="H5061" s="24"/>
      <c r="I5061" s="26" t="s">
        <v>1142</v>
      </c>
      <c r="J5061" s="26" t="s">
        <v>1142</v>
      </c>
      <c r="K5061" s="34" t="s">
        <v>1906</v>
      </c>
    </row>
    <row r="5062" spans="1:11" ht="15.75" thickBot="1" x14ac:dyDescent="0.3">
      <c r="A5062" s="32" t="s">
        <v>851</v>
      </c>
      <c r="B5062" s="24" t="s">
        <v>329</v>
      </c>
      <c r="C5062" s="26" t="s">
        <v>1215</v>
      </c>
      <c r="D5062" s="26">
        <v>5</v>
      </c>
      <c r="E5062" s="17" t="s">
        <v>5331</v>
      </c>
      <c r="F5062" s="24">
        <v>4162</v>
      </c>
      <c r="G5062" s="24"/>
      <c r="H5062" s="24"/>
      <c r="I5062" s="26" t="s">
        <v>854</v>
      </c>
      <c r="J5062" s="26" t="s">
        <v>1419</v>
      </c>
      <c r="K5062" s="34" t="s">
        <v>2274</v>
      </c>
    </row>
    <row r="5063" spans="1:11" ht="15.75" thickBot="1" x14ac:dyDescent="0.3">
      <c r="A5063" s="32" t="s">
        <v>851</v>
      </c>
      <c r="B5063" s="24" t="s">
        <v>329</v>
      </c>
      <c r="C5063" s="26" t="s">
        <v>1215</v>
      </c>
      <c r="D5063" s="26">
        <v>5</v>
      </c>
      <c r="E5063" s="17" t="s">
        <v>5331</v>
      </c>
      <c r="F5063" s="24">
        <v>4368</v>
      </c>
      <c r="G5063" s="24"/>
      <c r="H5063" s="24"/>
      <c r="I5063" s="26" t="s">
        <v>854</v>
      </c>
      <c r="J5063" s="26" t="s">
        <v>1419</v>
      </c>
      <c r="K5063" s="34" t="s">
        <v>2274</v>
      </c>
    </row>
    <row r="5064" spans="1:11" ht="15.75" thickBot="1" x14ac:dyDescent="0.3">
      <c r="A5064" s="32" t="s">
        <v>851</v>
      </c>
      <c r="B5064" s="24" t="s">
        <v>329</v>
      </c>
      <c r="C5064" s="26" t="s">
        <v>1215</v>
      </c>
      <c r="D5064" s="26">
        <v>7</v>
      </c>
      <c r="E5064" s="17" t="s">
        <v>5332</v>
      </c>
      <c r="F5064" s="24">
        <v>4159</v>
      </c>
      <c r="G5064" s="24"/>
      <c r="H5064" s="24"/>
      <c r="I5064" s="26" t="s">
        <v>854</v>
      </c>
      <c r="J5064" s="26" t="s">
        <v>1215</v>
      </c>
      <c r="K5064" s="34" t="s">
        <v>1215</v>
      </c>
    </row>
    <row r="5065" spans="1:11" ht="15.75" thickBot="1" x14ac:dyDescent="0.3">
      <c r="A5065" s="32" t="s">
        <v>851</v>
      </c>
      <c r="B5065" s="24" t="s">
        <v>329</v>
      </c>
      <c r="C5065" s="26" t="s">
        <v>1215</v>
      </c>
      <c r="D5065" s="26">
        <v>7</v>
      </c>
      <c r="E5065" s="17" t="s">
        <v>5333</v>
      </c>
      <c r="F5065" s="24">
        <v>6582</v>
      </c>
      <c r="G5065" s="24"/>
      <c r="H5065" s="24"/>
      <c r="I5065" s="26" t="s">
        <v>854</v>
      </c>
      <c r="J5065" s="26" t="s">
        <v>1215</v>
      </c>
      <c r="K5065" s="34" t="s">
        <v>1254</v>
      </c>
    </row>
    <row r="5066" spans="1:11" ht="15.75" thickBot="1" x14ac:dyDescent="0.3">
      <c r="A5066" s="32" t="s">
        <v>851</v>
      </c>
      <c r="B5066" s="24" t="s">
        <v>329</v>
      </c>
      <c r="C5066" s="26" t="s">
        <v>905</v>
      </c>
      <c r="D5066" s="26">
        <v>1</v>
      </c>
      <c r="E5066" s="17" t="s">
        <v>5334</v>
      </c>
      <c r="F5066" s="24">
        <v>4425</v>
      </c>
      <c r="G5066" s="24"/>
      <c r="H5066" s="24"/>
      <c r="I5066" s="26" t="s">
        <v>859</v>
      </c>
      <c r="J5066" s="26" t="s">
        <v>878</v>
      </c>
      <c r="K5066" s="34" t="s">
        <v>878</v>
      </c>
    </row>
    <row r="5067" spans="1:11" ht="15.75" thickBot="1" x14ac:dyDescent="0.3">
      <c r="A5067" s="32" t="s">
        <v>851</v>
      </c>
      <c r="B5067" s="24" t="s">
        <v>329</v>
      </c>
      <c r="C5067" s="26" t="s">
        <v>905</v>
      </c>
      <c r="D5067" s="26">
        <v>1</v>
      </c>
      <c r="E5067" s="17" t="s">
        <v>5335</v>
      </c>
      <c r="F5067" s="24">
        <v>4170</v>
      </c>
      <c r="G5067" s="24"/>
      <c r="H5067" s="24"/>
      <c r="I5067" s="26" t="s">
        <v>859</v>
      </c>
      <c r="J5067" s="26" t="s">
        <v>878</v>
      </c>
      <c r="K5067" s="34" t="s">
        <v>878</v>
      </c>
    </row>
    <row r="5068" spans="1:11" ht="15.75" thickBot="1" x14ac:dyDescent="0.3">
      <c r="A5068" s="32" t="s">
        <v>851</v>
      </c>
      <c r="B5068" s="24" t="s">
        <v>329</v>
      </c>
      <c r="C5068" s="26" t="s">
        <v>905</v>
      </c>
      <c r="D5068" s="26">
        <v>7</v>
      </c>
      <c r="E5068" s="17" t="s">
        <v>5336</v>
      </c>
      <c r="F5068" s="24">
        <v>4213</v>
      </c>
      <c r="G5068" s="24"/>
      <c r="H5068" s="24"/>
      <c r="I5068" s="26" t="s">
        <v>859</v>
      </c>
      <c r="J5068" s="26" t="s">
        <v>928</v>
      </c>
      <c r="K5068" s="34" t="s">
        <v>929</v>
      </c>
    </row>
    <row r="5069" spans="1:11" ht="15.75" thickBot="1" x14ac:dyDescent="0.3">
      <c r="A5069" s="32" t="s">
        <v>851</v>
      </c>
      <c r="B5069" s="24" t="s">
        <v>329</v>
      </c>
      <c r="C5069" s="26" t="s">
        <v>905</v>
      </c>
      <c r="D5069" s="26">
        <v>7</v>
      </c>
      <c r="E5069" s="17" t="s">
        <v>5336</v>
      </c>
      <c r="F5069" s="24">
        <v>4762</v>
      </c>
      <c r="G5069" s="24"/>
      <c r="H5069" s="24"/>
      <c r="I5069" s="26" t="s">
        <v>859</v>
      </c>
      <c r="J5069" s="26" t="s">
        <v>928</v>
      </c>
      <c r="K5069" s="34" t="s">
        <v>929</v>
      </c>
    </row>
    <row r="5070" spans="1:11" ht="15.75" thickBot="1" x14ac:dyDescent="0.3">
      <c r="A5070" s="32" t="s">
        <v>851</v>
      </c>
      <c r="B5070" s="24" t="s">
        <v>329</v>
      </c>
      <c r="C5070" s="26" t="s">
        <v>1256</v>
      </c>
      <c r="D5070" s="26">
        <v>1</v>
      </c>
      <c r="E5070" s="17" t="s">
        <v>5337</v>
      </c>
      <c r="F5070" s="24">
        <v>5264</v>
      </c>
      <c r="G5070" s="24"/>
      <c r="H5070" s="24"/>
      <c r="I5070" s="26" t="s">
        <v>1029</v>
      </c>
      <c r="J5070" s="26" t="s">
        <v>1258</v>
      </c>
      <c r="K5070" s="34" t="s">
        <v>1256</v>
      </c>
    </row>
    <row r="5071" spans="1:11" ht="15.75" thickBot="1" x14ac:dyDescent="0.3">
      <c r="A5071" s="32" t="s">
        <v>851</v>
      </c>
      <c r="B5071" s="24" t="s">
        <v>329</v>
      </c>
      <c r="C5071" s="26" t="s">
        <v>1256</v>
      </c>
      <c r="D5071" s="26">
        <v>1</v>
      </c>
      <c r="E5071" s="17" t="s">
        <v>5338</v>
      </c>
      <c r="F5071" s="24">
        <v>4227</v>
      </c>
      <c r="G5071" s="24"/>
      <c r="H5071" s="24"/>
      <c r="I5071" s="26" t="s">
        <v>1029</v>
      </c>
      <c r="J5071" s="26" t="s">
        <v>1258</v>
      </c>
      <c r="K5071" s="34" t="s">
        <v>1256</v>
      </c>
    </row>
    <row r="5072" spans="1:11" ht="15.75" thickBot="1" x14ac:dyDescent="0.3">
      <c r="A5072" s="32" t="s">
        <v>851</v>
      </c>
      <c r="B5072" s="24" t="s">
        <v>329</v>
      </c>
      <c r="C5072" s="26" t="s">
        <v>1256</v>
      </c>
      <c r="D5072" s="26">
        <v>4</v>
      </c>
      <c r="E5072" s="17" t="s">
        <v>5339</v>
      </c>
      <c r="F5072" s="24">
        <v>4228</v>
      </c>
      <c r="G5072" s="24"/>
      <c r="H5072" s="24"/>
      <c r="I5072" s="26" t="s">
        <v>1029</v>
      </c>
      <c r="J5072" s="26" t="s">
        <v>2517</v>
      </c>
      <c r="K5072" s="34" t="s">
        <v>2517</v>
      </c>
    </row>
    <row r="5073" spans="1:11" ht="15.75" thickBot="1" x14ac:dyDescent="0.3">
      <c r="A5073" s="32" t="s">
        <v>851</v>
      </c>
      <c r="B5073" s="24" t="s">
        <v>329</v>
      </c>
      <c r="C5073" s="26" t="s">
        <v>1256</v>
      </c>
      <c r="D5073" s="26">
        <v>4</v>
      </c>
      <c r="E5073" s="17" t="s">
        <v>5339</v>
      </c>
      <c r="F5073" s="24">
        <v>4803</v>
      </c>
      <c r="G5073" s="24"/>
      <c r="H5073" s="24"/>
      <c r="I5073" s="26" t="s">
        <v>1029</v>
      </c>
      <c r="J5073" s="26" t="s">
        <v>2517</v>
      </c>
      <c r="K5073" s="34" t="s">
        <v>2517</v>
      </c>
    </row>
    <row r="5074" spans="1:11" ht="15.75" thickBot="1" x14ac:dyDescent="0.3">
      <c r="A5074" s="32" t="s">
        <v>851</v>
      </c>
      <c r="B5074" s="24" t="s">
        <v>329</v>
      </c>
      <c r="C5074" s="26" t="s">
        <v>1256</v>
      </c>
      <c r="D5074" s="26">
        <v>6</v>
      </c>
      <c r="E5074" s="17" t="s">
        <v>5340</v>
      </c>
      <c r="F5074" s="24">
        <v>6584</v>
      </c>
      <c r="G5074" s="24"/>
      <c r="H5074" s="24"/>
      <c r="I5074" s="26" t="s">
        <v>1029</v>
      </c>
      <c r="J5074" s="26" t="s">
        <v>1258</v>
      </c>
      <c r="K5074" s="34" t="s">
        <v>2478</v>
      </c>
    </row>
    <row r="5075" spans="1:11" ht="15.75" thickBot="1" x14ac:dyDescent="0.3">
      <c r="A5075" s="32" t="s">
        <v>851</v>
      </c>
      <c r="B5075" s="24" t="s">
        <v>329</v>
      </c>
      <c r="C5075" s="26" t="s">
        <v>1256</v>
      </c>
      <c r="D5075" s="26">
        <v>8</v>
      </c>
      <c r="E5075" s="17" t="s">
        <v>5341</v>
      </c>
      <c r="F5075" s="24">
        <v>6580</v>
      </c>
      <c r="G5075" s="24"/>
      <c r="H5075" s="24"/>
      <c r="I5075" s="26" t="s">
        <v>1029</v>
      </c>
      <c r="J5075" s="26" t="s">
        <v>1258</v>
      </c>
      <c r="K5075" s="34" t="s">
        <v>2478</v>
      </c>
    </row>
    <row r="5076" spans="1:11" ht="15.75" thickBot="1" x14ac:dyDescent="0.3">
      <c r="A5076" s="32" t="s">
        <v>851</v>
      </c>
      <c r="B5076" s="24" t="s">
        <v>329</v>
      </c>
      <c r="C5076" s="26" t="s">
        <v>1259</v>
      </c>
      <c r="D5076" s="26">
        <v>1</v>
      </c>
      <c r="E5076" s="17" t="s">
        <v>5342</v>
      </c>
      <c r="F5076" s="24">
        <v>4191</v>
      </c>
      <c r="G5076" s="24"/>
      <c r="H5076" s="24"/>
      <c r="I5076" s="26" t="s">
        <v>1259</v>
      </c>
      <c r="J5076" s="26" t="s">
        <v>1259</v>
      </c>
      <c r="K5076" s="34" t="s">
        <v>1259</v>
      </c>
    </row>
    <row r="5077" spans="1:11" ht="15.75" thickBot="1" x14ac:dyDescent="0.3">
      <c r="A5077" s="32" t="s">
        <v>851</v>
      </c>
      <c r="B5077" s="24" t="s">
        <v>329</v>
      </c>
      <c r="C5077" s="26" t="s">
        <v>1259</v>
      </c>
      <c r="D5077" s="26">
        <v>2</v>
      </c>
      <c r="E5077" s="17" t="s">
        <v>5343</v>
      </c>
      <c r="F5077" s="24">
        <v>6526</v>
      </c>
      <c r="G5077" s="24"/>
      <c r="H5077" s="24"/>
      <c r="I5077" s="26" t="s">
        <v>1259</v>
      </c>
      <c r="J5077" s="26" t="s">
        <v>1259</v>
      </c>
      <c r="K5077" s="34" t="s">
        <v>1611</v>
      </c>
    </row>
    <row r="5078" spans="1:11" ht="15.75" thickBot="1" x14ac:dyDescent="0.3">
      <c r="A5078" s="32" t="s">
        <v>851</v>
      </c>
      <c r="B5078" s="24" t="s">
        <v>329</v>
      </c>
      <c r="C5078" s="26" t="s">
        <v>1259</v>
      </c>
      <c r="D5078" s="26">
        <v>4</v>
      </c>
      <c r="E5078" s="17" t="s">
        <v>5344</v>
      </c>
      <c r="F5078" s="24">
        <v>6504</v>
      </c>
      <c r="G5078" s="24"/>
      <c r="H5078" s="24"/>
      <c r="I5078" s="26" t="s">
        <v>1259</v>
      </c>
      <c r="J5078" s="26" t="s">
        <v>1266</v>
      </c>
      <c r="K5078" s="34" t="s">
        <v>1221</v>
      </c>
    </row>
    <row r="5079" spans="1:11" ht="15.75" thickBot="1" x14ac:dyDescent="0.3">
      <c r="A5079" s="32" t="s">
        <v>851</v>
      </c>
      <c r="B5079" s="24" t="s">
        <v>329</v>
      </c>
      <c r="C5079" s="26" t="s">
        <v>1259</v>
      </c>
      <c r="D5079" s="26">
        <v>5</v>
      </c>
      <c r="E5079" s="17" t="s">
        <v>5345</v>
      </c>
      <c r="F5079" s="24">
        <v>6639</v>
      </c>
      <c r="G5079" s="24"/>
      <c r="H5079" s="24"/>
      <c r="I5079" s="26" t="s">
        <v>1259</v>
      </c>
      <c r="J5079" s="26" t="s">
        <v>1268</v>
      </c>
      <c r="K5079" s="34" t="s">
        <v>1247</v>
      </c>
    </row>
    <row r="5080" spans="1:11" ht="15.75" thickBot="1" x14ac:dyDescent="0.3">
      <c r="A5080" s="32" t="s">
        <v>851</v>
      </c>
      <c r="B5080" s="24" t="s">
        <v>329</v>
      </c>
      <c r="C5080" s="26" t="s">
        <v>1259</v>
      </c>
      <c r="D5080" s="26">
        <v>5</v>
      </c>
      <c r="E5080" s="17" t="s">
        <v>5346</v>
      </c>
      <c r="F5080" s="24">
        <v>6525</v>
      </c>
      <c r="G5080" s="24"/>
      <c r="H5080" s="24"/>
      <c r="I5080" s="26" t="s">
        <v>1259</v>
      </c>
      <c r="J5080" s="26" t="s">
        <v>1268</v>
      </c>
      <c r="K5080" s="34" t="s">
        <v>1732</v>
      </c>
    </row>
    <row r="5081" spans="1:11" ht="15.75" thickBot="1" x14ac:dyDescent="0.3">
      <c r="A5081" s="32" t="s">
        <v>851</v>
      </c>
      <c r="B5081" s="24" t="s">
        <v>329</v>
      </c>
      <c r="C5081" s="26" t="s">
        <v>1259</v>
      </c>
      <c r="D5081" s="26">
        <v>6</v>
      </c>
      <c r="E5081" s="17" t="s">
        <v>5347</v>
      </c>
      <c r="F5081" s="24">
        <v>6524</v>
      </c>
      <c r="G5081" s="24"/>
      <c r="H5081" s="24"/>
      <c r="I5081" s="26" t="s">
        <v>1259</v>
      </c>
      <c r="J5081" s="26" t="s">
        <v>1272</v>
      </c>
      <c r="K5081" s="34" t="s">
        <v>854</v>
      </c>
    </row>
    <row r="5082" spans="1:11" ht="15.75" thickBot="1" x14ac:dyDescent="0.3">
      <c r="A5082" s="32" t="s">
        <v>851</v>
      </c>
      <c r="B5082" s="24" t="s">
        <v>329</v>
      </c>
      <c r="C5082" s="26" t="s">
        <v>1259</v>
      </c>
      <c r="D5082" s="26">
        <v>7</v>
      </c>
      <c r="E5082" s="17" t="s">
        <v>5348</v>
      </c>
      <c r="F5082" s="24">
        <v>6633</v>
      </c>
      <c r="G5082" s="24"/>
      <c r="H5082" s="24"/>
      <c r="I5082" s="26" t="s">
        <v>1259</v>
      </c>
      <c r="J5082" s="26" t="s">
        <v>1274</v>
      </c>
      <c r="K5082" s="34" t="s">
        <v>2707</v>
      </c>
    </row>
    <row r="5083" spans="1:11" ht="15.75" thickBot="1" x14ac:dyDescent="0.3">
      <c r="A5083" s="32" t="s">
        <v>851</v>
      </c>
      <c r="B5083" s="24" t="s">
        <v>329</v>
      </c>
      <c r="C5083" s="26" t="s">
        <v>1259</v>
      </c>
      <c r="D5083" s="26">
        <v>7</v>
      </c>
      <c r="E5083" s="17" t="s">
        <v>5349</v>
      </c>
      <c r="F5083" s="24">
        <v>4190</v>
      </c>
      <c r="G5083" s="24"/>
      <c r="H5083" s="24"/>
      <c r="I5083" s="26" t="s">
        <v>1259</v>
      </c>
      <c r="J5083" s="26" t="s">
        <v>1276</v>
      </c>
      <c r="K5083" s="34" t="s">
        <v>1277</v>
      </c>
    </row>
    <row r="5084" spans="1:11" ht="15.75" thickBot="1" x14ac:dyDescent="0.3">
      <c r="A5084" s="32" t="s">
        <v>851</v>
      </c>
      <c r="B5084" s="24" t="s">
        <v>329</v>
      </c>
      <c r="C5084" s="26" t="s">
        <v>1259</v>
      </c>
      <c r="D5084" s="26">
        <v>7</v>
      </c>
      <c r="E5084" s="17" t="s">
        <v>5349</v>
      </c>
      <c r="F5084" s="24">
        <v>4902</v>
      </c>
      <c r="G5084" s="24"/>
      <c r="H5084" s="24"/>
      <c r="I5084" s="26" t="s">
        <v>1259</v>
      </c>
      <c r="J5084" s="26" t="s">
        <v>1276</v>
      </c>
      <c r="K5084" s="34" t="s">
        <v>1277</v>
      </c>
    </row>
    <row r="5085" spans="1:11" ht="15.75" thickBot="1" x14ac:dyDescent="0.3">
      <c r="A5085" s="32" t="s">
        <v>851</v>
      </c>
      <c r="B5085" s="24" t="s">
        <v>329</v>
      </c>
      <c r="C5085" s="26" t="s">
        <v>1259</v>
      </c>
      <c r="D5085" s="26">
        <v>7</v>
      </c>
      <c r="E5085" s="17" t="s">
        <v>5350</v>
      </c>
      <c r="F5085" s="24">
        <v>4192</v>
      </c>
      <c r="G5085" s="24"/>
      <c r="H5085" s="24"/>
      <c r="I5085" s="26" t="s">
        <v>1259</v>
      </c>
      <c r="J5085" s="26" t="s">
        <v>1259</v>
      </c>
      <c r="K5085" s="34" t="s">
        <v>2633</v>
      </c>
    </row>
    <row r="5086" spans="1:11" ht="15.75" thickBot="1" x14ac:dyDescent="0.3">
      <c r="A5086" s="32" t="s">
        <v>851</v>
      </c>
      <c r="B5086" s="24" t="s">
        <v>329</v>
      </c>
      <c r="C5086" s="26" t="s">
        <v>1259</v>
      </c>
      <c r="D5086" s="26">
        <v>7</v>
      </c>
      <c r="E5086" s="17" t="s">
        <v>5350</v>
      </c>
      <c r="F5086" s="24">
        <v>4625</v>
      </c>
      <c r="G5086" s="24"/>
      <c r="H5086" s="24"/>
      <c r="I5086" s="26" t="s">
        <v>1259</v>
      </c>
      <c r="J5086" s="26" t="s">
        <v>1259</v>
      </c>
      <c r="K5086" s="34" t="s">
        <v>2633</v>
      </c>
    </row>
    <row r="5087" spans="1:11" ht="15.75" thickBot="1" x14ac:dyDescent="0.3">
      <c r="A5087" s="32" t="s">
        <v>851</v>
      </c>
      <c r="B5087" s="24" t="s">
        <v>329</v>
      </c>
      <c r="C5087" s="26" t="s">
        <v>1278</v>
      </c>
      <c r="D5087" s="26">
        <v>1</v>
      </c>
      <c r="E5087" s="17" t="s">
        <v>5351</v>
      </c>
      <c r="F5087" s="24">
        <v>5615</v>
      </c>
      <c r="G5087" s="24"/>
      <c r="H5087" s="24"/>
      <c r="I5087" s="26" t="s">
        <v>1002</v>
      </c>
      <c r="J5087" s="26" t="s">
        <v>2716</v>
      </c>
      <c r="K5087" s="34" t="s">
        <v>2716</v>
      </c>
    </row>
    <row r="5088" spans="1:11" ht="15.75" thickBot="1" x14ac:dyDescent="0.3">
      <c r="A5088" s="32" t="s">
        <v>851</v>
      </c>
      <c r="B5088" s="24" t="s">
        <v>329</v>
      </c>
      <c r="C5088" s="26" t="s">
        <v>1278</v>
      </c>
      <c r="D5088" s="26">
        <v>1</v>
      </c>
      <c r="E5088" s="17" t="s">
        <v>5351</v>
      </c>
      <c r="F5088" s="24">
        <v>6578</v>
      </c>
      <c r="G5088" s="24"/>
      <c r="H5088" s="24"/>
      <c r="I5088" s="26" t="s">
        <v>1002</v>
      </c>
      <c r="J5088" s="26" t="s">
        <v>2716</v>
      </c>
      <c r="K5088" s="34" t="s">
        <v>2716</v>
      </c>
    </row>
    <row r="5089" spans="1:11" ht="15.75" thickBot="1" x14ac:dyDescent="0.3">
      <c r="A5089" s="32" t="s">
        <v>851</v>
      </c>
      <c r="B5089" s="24" t="s">
        <v>329</v>
      </c>
      <c r="C5089" s="26" t="s">
        <v>1278</v>
      </c>
      <c r="D5089" s="26">
        <v>2</v>
      </c>
      <c r="E5089" s="17" t="s">
        <v>5352</v>
      </c>
      <c r="F5089" s="24">
        <v>4194</v>
      </c>
      <c r="G5089" s="24"/>
      <c r="H5089" s="24"/>
      <c r="I5089" s="26" t="s">
        <v>1002</v>
      </c>
      <c r="J5089" s="26" t="s">
        <v>1278</v>
      </c>
      <c r="K5089" s="34" t="s">
        <v>1278</v>
      </c>
    </row>
    <row r="5090" spans="1:11" ht="15.75" thickBot="1" x14ac:dyDescent="0.3">
      <c r="A5090" s="32" t="s">
        <v>851</v>
      </c>
      <c r="B5090" s="24" t="s">
        <v>329</v>
      </c>
      <c r="C5090" s="26" t="s">
        <v>1278</v>
      </c>
      <c r="D5090" s="26">
        <v>2</v>
      </c>
      <c r="E5090" s="17" t="s">
        <v>5352</v>
      </c>
      <c r="F5090" s="24">
        <v>4681</v>
      </c>
      <c r="G5090" s="24"/>
      <c r="H5090" s="24"/>
      <c r="I5090" s="26" t="s">
        <v>1002</v>
      </c>
      <c r="J5090" s="26" t="s">
        <v>1278</v>
      </c>
      <c r="K5090" s="34" t="s">
        <v>1278</v>
      </c>
    </row>
    <row r="5091" spans="1:11" ht="15.75" thickBot="1" x14ac:dyDescent="0.3">
      <c r="A5091" s="32" t="s">
        <v>851</v>
      </c>
      <c r="B5091" s="24" t="s">
        <v>329</v>
      </c>
      <c r="C5091" s="26" t="s">
        <v>1278</v>
      </c>
      <c r="D5091" s="26">
        <v>3</v>
      </c>
      <c r="E5091" s="17" t="s">
        <v>5353</v>
      </c>
      <c r="F5091" s="24">
        <v>4195</v>
      </c>
      <c r="G5091" s="24"/>
      <c r="H5091" s="24"/>
      <c r="I5091" s="26" t="s">
        <v>1002</v>
      </c>
      <c r="J5091" s="26" t="s">
        <v>2743</v>
      </c>
      <c r="K5091" s="34" t="s">
        <v>2749</v>
      </c>
    </row>
    <row r="5092" spans="1:11" ht="15.75" thickBot="1" x14ac:dyDescent="0.3">
      <c r="A5092" s="32" t="s">
        <v>851</v>
      </c>
      <c r="B5092" s="24" t="s">
        <v>329</v>
      </c>
      <c r="C5092" s="26" t="s">
        <v>1278</v>
      </c>
      <c r="D5092" s="26">
        <v>3</v>
      </c>
      <c r="E5092" s="17" t="s">
        <v>5354</v>
      </c>
      <c r="F5092" s="24">
        <v>4906</v>
      </c>
      <c r="G5092" s="24"/>
      <c r="H5092" s="24"/>
      <c r="I5092" s="26" t="s">
        <v>1002</v>
      </c>
      <c r="J5092" s="26" t="s">
        <v>2743</v>
      </c>
      <c r="K5092" s="34" t="s">
        <v>2749</v>
      </c>
    </row>
    <row r="5093" spans="1:11" ht="15.75" thickBot="1" x14ac:dyDescent="0.3">
      <c r="A5093" s="32" t="s">
        <v>851</v>
      </c>
      <c r="B5093" s="24" t="s">
        <v>329</v>
      </c>
      <c r="C5093" s="26" t="s">
        <v>1029</v>
      </c>
      <c r="D5093" s="26">
        <v>1</v>
      </c>
      <c r="E5093" s="17" t="s">
        <v>5355</v>
      </c>
      <c r="F5093" s="24">
        <v>4221</v>
      </c>
      <c r="G5093" s="24"/>
      <c r="H5093" s="24"/>
      <c r="I5093" s="26" t="s">
        <v>1029</v>
      </c>
      <c r="J5093" s="26" t="s">
        <v>1029</v>
      </c>
      <c r="K5093" s="34" t="s">
        <v>1029</v>
      </c>
    </row>
    <row r="5094" spans="1:11" ht="15.75" thickBot="1" x14ac:dyDescent="0.3">
      <c r="A5094" s="32" t="s">
        <v>851</v>
      </c>
      <c r="B5094" s="24" t="s">
        <v>329</v>
      </c>
      <c r="C5094" s="26" t="s">
        <v>1029</v>
      </c>
      <c r="D5094" s="26">
        <v>3</v>
      </c>
      <c r="E5094" s="17" t="s">
        <v>5356</v>
      </c>
      <c r="F5094" s="24">
        <v>4224</v>
      </c>
      <c r="G5094" s="24"/>
      <c r="H5094" s="24"/>
      <c r="I5094" s="26" t="s">
        <v>1029</v>
      </c>
      <c r="J5094" s="26" t="s">
        <v>1029</v>
      </c>
      <c r="K5094" s="34" t="s">
        <v>1099</v>
      </c>
    </row>
    <row r="5095" spans="1:11" ht="15.75" thickBot="1" x14ac:dyDescent="0.3">
      <c r="A5095" s="32" t="s">
        <v>851</v>
      </c>
      <c r="B5095" s="24" t="s">
        <v>329</v>
      </c>
      <c r="C5095" s="26" t="s">
        <v>1029</v>
      </c>
      <c r="D5095" s="26">
        <v>4</v>
      </c>
      <c r="E5095" s="17" t="s">
        <v>5357</v>
      </c>
      <c r="F5095" s="24">
        <v>4226</v>
      </c>
      <c r="G5095" s="24"/>
      <c r="H5095" s="24"/>
      <c r="I5095" s="26" t="s">
        <v>1029</v>
      </c>
      <c r="J5095" s="26" t="s">
        <v>1123</v>
      </c>
      <c r="K5095" s="34" t="s">
        <v>1123</v>
      </c>
    </row>
    <row r="5096" spans="1:11" ht="15.75" thickBot="1" x14ac:dyDescent="0.3">
      <c r="A5096" s="32" t="s">
        <v>851</v>
      </c>
      <c r="B5096" s="24" t="s">
        <v>329</v>
      </c>
      <c r="C5096" s="26" t="s">
        <v>1029</v>
      </c>
      <c r="D5096" s="26">
        <v>4</v>
      </c>
      <c r="E5096" s="17" t="s">
        <v>5357</v>
      </c>
      <c r="F5096" s="24">
        <v>4787</v>
      </c>
      <c r="G5096" s="24"/>
      <c r="H5096" s="24"/>
      <c r="I5096" s="26" t="s">
        <v>1029</v>
      </c>
      <c r="J5096" s="26" t="s">
        <v>1123</v>
      </c>
      <c r="K5096" s="34" t="s">
        <v>1123</v>
      </c>
    </row>
    <row r="5097" spans="1:11" ht="15.75" thickBot="1" x14ac:dyDescent="0.3">
      <c r="A5097" s="32" t="s">
        <v>851</v>
      </c>
      <c r="B5097" s="24" t="s">
        <v>329</v>
      </c>
      <c r="C5097" s="26" t="s">
        <v>1029</v>
      </c>
      <c r="D5097" s="26">
        <v>7</v>
      </c>
      <c r="E5097" s="17" t="s">
        <v>5358</v>
      </c>
      <c r="F5097" s="24">
        <v>6579</v>
      </c>
      <c r="G5097" s="24"/>
      <c r="H5097" s="24"/>
      <c r="I5097" s="26" t="s">
        <v>1029</v>
      </c>
      <c r="J5097" s="26" t="s">
        <v>1029</v>
      </c>
      <c r="K5097" s="34" t="s">
        <v>2915</v>
      </c>
    </row>
    <row r="5098" spans="1:11" ht="15.75" thickBot="1" x14ac:dyDescent="0.3">
      <c r="A5098" s="32" t="s">
        <v>851</v>
      </c>
      <c r="B5098" s="24" t="s">
        <v>329</v>
      </c>
      <c r="C5098" s="26" t="s">
        <v>1029</v>
      </c>
      <c r="D5098" s="26">
        <v>9</v>
      </c>
      <c r="E5098" s="17" t="s">
        <v>5359</v>
      </c>
      <c r="F5098" s="24">
        <v>4222</v>
      </c>
      <c r="G5098" s="24"/>
      <c r="H5098" s="24"/>
      <c r="I5098" s="26" t="s">
        <v>1029</v>
      </c>
      <c r="J5098" s="26" t="s">
        <v>1118</v>
      </c>
      <c r="K5098" s="34" t="s">
        <v>1132</v>
      </c>
    </row>
    <row r="5099" spans="1:11" ht="15.75" thickBot="1" x14ac:dyDescent="0.3">
      <c r="A5099" s="32" t="s">
        <v>851</v>
      </c>
      <c r="B5099" s="24" t="s">
        <v>329</v>
      </c>
      <c r="C5099" s="26" t="s">
        <v>1029</v>
      </c>
      <c r="D5099" s="26">
        <v>9</v>
      </c>
      <c r="E5099" s="17" t="s">
        <v>5359</v>
      </c>
      <c r="F5099" s="24">
        <v>4776</v>
      </c>
      <c r="G5099" s="24"/>
      <c r="H5099" s="24"/>
      <c r="I5099" s="26" t="s">
        <v>1029</v>
      </c>
      <c r="J5099" s="26" t="s">
        <v>1118</v>
      </c>
      <c r="K5099" s="34" t="s">
        <v>1132</v>
      </c>
    </row>
    <row r="5100" spans="1:11" ht="15.75" thickBot="1" x14ac:dyDescent="0.3">
      <c r="A5100" s="32" t="s">
        <v>851</v>
      </c>
      <c r="B5100" s="24" t="s">
        <v>329</v>
      </c>
      <c r="C5100" s="26" t="s">
        <v>2977</v>
      </c>
      <c r="D5100" s="26">
        <v>2</v>
      </c>
      <c r="E5100" s="17" t="s">
        <v>5360</v>
      </c>
      <c r="F5100" s="24">
        <v>4186</v>
      </c>
      <c r="G5100" s="24"/>
      <c r="H5100" s="24"/>
      <c r="I5100" s="26" t="s">
        <v>854</v>
      </c>
      <c r="J5100" s="26" t="s">
        <v>1385</v>
      </c>
      <c r="K5100" s="34" t="s">
        <v>1386</v>
      </c>
    </row>
    <row r="5101" spans="1:11" ht="15.75" thickBot="1" x14ac:dyDescent="0.3">
      <c r="A5101" s="32" t="s">
        <v>851</v>
      </c>
      <c r="B5101" s="24" t="s">
        <v>329</v>
      </c>
      <c r="C5101" s="26" t="s">
        <v>2977</v>
      </c>
      <c r="D5101" s="26">
        <v>3</v>
      </c>
      <c r="E5101" s="17" t="s">
        <v>5361</v>
      </c>
      <c r="F5101" s="24">
        <v>4188</v>
      </c>
      <c r="G5101" s="24"/>
      <c r="H5101" s="24"/>
      <c r="I5101" s="26" t="s">
        <v>854</v>
      </c>
      <c r="J5101" s="26" t="s">
        <v>2250</v>
      </c>
      <c r="K5101" s="34" t="s">
        <v>1270</v>
      </c>
    </row>
    <row r="5102" spans="1:11" ht="15.75" thickBot="1" x14ac:dyDescent="0.3">
      <c r="A5102" s="32" t="s">
        <v>851</v>
      </c>
      <c r="B5102" s="24" t="s">
        <v>329</v>
      </c>
      <c r="C5102" s="26" t="s">
        <v>1000</v>
      </c>
      <c r="D5102" s="26">
        <v>1</v>
      </c>
      <c r="E5102" s="17" t="s">
        <v>5362</v>
      </c>
      <c r="F5102" s="24">
        <v>4198</v>
      </c>
      <c r="G5102" s="24"/>
      <c r="H5102" s="24"/>
      <c r="I5102" s="26" t="s">
        <v>1002</v>
      </c>
      <c r="J5102" s="26" t="s">
        <v>1000</v>
      </c>
      <c r="K5102" s="34" t="s">
        <v>1000</v>
      </c>
    </row>
    <row r="5103" spans="1:11" ht="15.75" thickBot="1" x14ac:dyDescent="0.3">
      <c r="A5103" s="32" t="s">
        <v>851</v>
      </c>
      <c r="B5103" s="24" t="s">
        <v>329</v>
      </c>
      <c r="C5103" s="26" t="s">
        <v>1000</v>
      </c>
      <c r="D5103" s="26">
        <v>1</v>
      </c>
      <c r="E5103" s="17" t="s">
        <v>5362</v>
      </c>
      <c r="F5103" s="24">
        <v>4697</v>
      </c>
      <c r="G5103" s="24"/>
      <c r="H5103" s="24"/>
      <c r="I5103" s="26" t="s">
        <v>1002</v>
      </c>
      <c r="J5103" s="26" t="s">
        <v>1000</v>
      </c>
      <c r="K5103" s="34" t="s">
        <v>1000</v>
      </c>
    </row>
    <row r="5104" spans="1:11" ht="15.75" thickBot="1" x14ac:dyDescent="0.3">
      <c r="A5104" s="32" t="s">
        <v>851</v>
      </c>
      <c r="B5104" s="24" t="s">
        <v>329</v>
      </c>
      <c r="C5104" s="26" t="s">
        <v>1000</v>
      </c>
      <c r="D5104" s="26">
        <v>3</v>
      </c>
      <c r="E5104" s="17" t="s">
        <v>5363</v>
      </c>
      <c r="F5104" s="24">
        <v>6189</v>
      </c>
      <c r="G5104" s="24"/>
      <c r="H5104" s="24"/>
      <c r="I5104" s="26" t="s">
        <v>1002</v>
      </c>
      <c r="J5104" s="26" t="s">
        <v>1000</v>
      </c>
      <c r="K5104" s="34" t="s">
        <v>3059</v>
      </c>
    </row>
    <row r="5105" spans="1:11" ht="15.75" thickBot="1" x14ac:dyDescent="0.3">
      <c r="A5105" s="32" t="s">
        <v>851</v>
      </c>
      <c r="B5105" s="24" t="s">
        <v>329</v>
      </c>
      <c r="C5105" s="26" t="s">
        <v>1000</v>
      </c>
      <c r="D5105" s="26">
        <v>3</v>
      </c>
      <c r="E5105" s="17" t="s">
        <v>5364</v>
      </c>
      <c r="F5105" s="24">
        <v>6640</v>
      </c>
      <c r="G5105" s="24"/>
      <c r="H5105" s="24"/>
      <c r="I5105" s="26" t="s">
        <v>1002</v>
      </c>
      <c r="J5105" s="26" t="s">
        <v>1000</v>
      </c>
      <c r="K5105" s="34" t="s">
        <v>3059</v>
      </c>
    </row>
    <row r="5106" spans="1:11" ht="15.75" thickBot="1" x14ac:dyDescent="0.3">
      <c r="A5106" s="32" t="s">
        <v>851</v>
      </c>
      <c r="B5106" s="24" t="s">
        <v>329</v>
      </c>
      <c r="C5106" s="26" t="s">
        <v>1000</v>
      </c>
      <c r="D5106" s="26">
        <v>3</v>
      </c>
      <c r="E5106" s="17" t="s">
        <v>5365</v>
      </c>
      <c r="F5106" s="24">
        <v>4199</v>
      </c>
      <c r="G5106" s="24"/>
      <c r="H5106" s="24"/>
      <c r="I5106" s="26" t="s">
        <v>1002</v>
      </c>
      <c r="J5106" s="26" t="s">
        <v>1000</v>
      </c>
      <c r="K5106" s="34" t="s">
        <v>1003</v>
      </c>
    </row>
    <row r="5107" spans="1:11" ht="15.75" thickBot="1" x14ac:dyDescent="0.3">
      <c r="A5107" s="32" t="s">
        <v>851</v>
      </c>
      <c r="B5107" s="24" t="s">
        <v>329</v>
      </c>
      <c r="C5107" s="26" t="s">
        <v>1000</v>
      </c>
      <c r="D5107" s="26">
        <v>3</v>
      </c>
      <c r="E5107" s="17" t="s">
        <v>5365</v>
      </c>
      <c r="F5107" s="24">
        <v>5597</v>
      </c>
      <c r="G5107" s="24"/>
      <c r="H5107" s="24"/>
      <c r="I5107" s="26" t="s">
        <v>1002</v>
      </c>
      <c r="J5107" s="26" t="s">
        <v>1000</v>
      </c>
      <c r="K5107" s="34" t="s">
        <v>1003</v>
      </c>
    </row>
    <row r="5108" spans="1:11" ht="15.75" thickBot="1" x14ac:dyDescent="0.3">
      <c r="A5108" s="32" t="s">
        <v>851</v>
      </c>
      <c r="B5108" s="24" t="s">
        <v>329</v>
      </c>
      <c r="C5108" s="26" t="s">
        <v>1000</v>
      </c>
      <c r="D5108" s="26">
        <v>4</v>
      </c>
      <c r="E5108" s="17" t="s">
        <v>5366</v>
      </c>
      <c r="F5108" s="24">
        <v>4200</v>
      </c>
      <c r="G5108" s="24"/>
      <c r="H5108" s="24"/>
      <c r="I5108" s="26" t="s">
        <v>1002</v>
      </c>
      <c r="J5108" s="26" t="s">
        <v>1000</v>
      </c>
      <c r="K5108" s="34" t="s">
        <v>1218</v>
      </c>
    </row>
    <row r="5109" spans="1:11" ht="15.75" thickBot="1" x14ac:dyDescent="0.3">
      <c r="A5109" s="32" t="s">
        <v>851</v>
      </c>
      <c r="B5109" s="24" t="s">
        <v>329</v>
      </c>
      <c r="C5109" s="26" t="s">
        <v>1000</v>
      </c>
      <c r="D5109" s="26">
        <v>4</v>
      </c>
      <c r="E5109" s="17" t="s">
        <v>5366</v>
      </c>
      <c r="F5109" s="24">
        <v>6191</v>
      </c>
      <c r="G5109" s="24"/>
      <c r="H5109" s="24"/>
      <c r="I5109" s="26" t="s">
        <v>1002</v>
      </c>
      <c r="J5109" s="26" t="s">
        <v>1000</v>
      </c>
      <c r="K5109" s="34" t="s">
        <v>1218</v>
      </c>
    </row>
    <row r="5110" spans="1:11" ht="15.75" thickBot="1" x14ac:dyDescent="0.3">
      <c r="A5110" s="32" t="s">
        <v>851</v>
      </c>
      <c r="B5110" s="24" t="s">
        <v>329</v>
      </c>
      <c r="C5110" s="26" t="s">
        <v>1000</v>
      </c>
      <c r="D5110" s="26">
        <v>5</v>
      </c>
      <c r="E5110" s="17" t="s">
        <v>5367</v>
      </c>
      <c r="F5110" s="24">
        <v>4197</v>
      </c>
      <c r="G5110" s="24"/>
      <c r="H5110" s="24"/>
      <c r="I5110" s="26" t="s">
        <v>1002</v>
      </c>
      <c r="J5110" s="26" t="s">
        <v>1005</v>
      </c>
      <c r="K5110" s="34" t="s">
        <v>1005</v>
      </c>
    </row>
    <row r="5111" spans="1:11" ht="15.75" thickBot="1" x14ac:dyDescent="0.3">
      <c r="A5111" s="32" t="s">
        <v>851</v>
      </c>
      <c r="B5111" s="24" t="s">
        <v>329</v>
      </c>
      <c r="C5111" s="26" t="s">
        <v>1000</v>
      </c>
      <c r="D5111" s="26">
        <v>5</v>
      </c>
      <c r="E5111" s="17" t="s">
        <v>5367</v>
      </c>
      <c r="F5111" s="24">
        <v>6333</v>
      </c>
      <c r="G5111" s="24"/>
      <c r="H5111" s="24"/>
      <c r="I5111" s="26" t="s">
        <v>1002</v>
      </c>
      <c r="J5111" s="26" t="s">
        <v>1005</v>
      </c>
      <c r="K5111" s="34" t="s">
        <v>1005</v>
      </c>
    </row>
    <row r="5112" spans="1:11" ht="15.75" thickBot="1" x14ac:dyDescent="0.3">
      <c r="A5112" s="32" t="s">
        <v>851</v>
      </c>
      <c r="B5112" s="24" t="s">
        <v>329</v>
      </c>
      <c r="C5112" s="26" t="s">
        <v>1000</v>
      </c>
      <c r="D5112" s="26">
        <v>7</v>
      </c>
      <c r="E5112" s="17" t="s">
        <v>5368</v>
      </c>
      <c r="F5112" s="24">
        <v>4196</v>
      </c>
      <c r="G5112" s="24"/>
      <c r="H5112" s="24"/>
      <c r="I5112" s="26" t="s">
        <v>1002</v>
      </c>
      <c r="J5112" s="26" t="s">
        <v>3111</v>
      </c>
      <c r="K5112" s="34" t="s">
        <v>3140</v>
      </c>
    </row>
    <row r="5113" spans="1:11" ht="15.75" thickBot="1" x14ac:dyDescent="0.3">
      <c r="A5113" s="32" t="s">
        <v>851</v>
      </c>
      <c r="B5113" s="24" t="s">
        <v>329</v>
      </c>
      <c r="C5113" s="26" t="s">
        <v>1000</v>
      </c>
      <c r="D5113" s="26">
        <v>7</v>
      </c>
      <c r="E5113" s="17" t="s">
        <v>5368</v>
      </c>
      <c r="F5113" s="24">
        <v>6190</v>
      </c>
      <c r="G5113" s="24"/>
      <c r="H5113" s="24"/>
      <c r="I5113" s="26" t="s">
        <v>1002</v>
      </c>
      <c r="J5113" s="26" t="s">
        <v>3111</v>
      </c>
      <c r="K5113" s="34" t="s">
        <v>3140</v>
      </c>
    </row>
    <row r="5114" spans="1:11" ht="15.75" thickBot="1" x14ac:dyDescent="0.3">
      <c r="A5114" s="32" t="s">
        <v>851</v>
      </c>
      <c r="B5114" s="24" t="s">
        <v>329</v>
      </c>
      <c r="C5114" s="26" t="s">
        <v>1007</v>
      </c>
      <c r="D5114" s="26">
        <v>1</v>
      </c>
      <c r="E5114" s="17" t="s">
        <v>5369</v>
      </c>
      <c r="F5114" s="24">
        <v>4232</v>
      </c>
      <c r="G5114" s="24"/>
      <c r="H5114" s="24"/>
      <c r="I5114" s="26" t="s">
        <v>1008</v>
      </c>
      <c r="J5114" s="26" t="s">
        <v>3169</v>
      </c>
      <c r="K5114" s="34" t="s">
        <v>3169</v>
      </c>
    </row>
    <row r="5115" spans="1:11" ht="15.75" thickBot="1" x14ac:dyDescent="0.3">
      <c r="A5115" s="32" t="s">
        <v>851</v>
      </c>
      <c r="B5115" s="24" t="s">
        <v>329</v>
      </c>
      <c r="C5115" s="26" t="s">
        <v>1007</v>
      </c>
      <c r="D5115" s="26">
        <v>1</v>
      </c>
      <c r="E5115" s="17" t="s">
        <v>5369</v>
      </c>
      <c r="F5115" s="24">
        <v>5433</v>
      </c>
      <c r="G5115" s="24"/>
      <c r="H5115" s="24"/>
      <c r="I5115" s="26" t="s">
        <v>1008</v>
      </c>
      <c r="J5115" s="26" t="s">
        <v>3169</v>
      </c>
      <c r="K5115" s="34" t="s">
        <v>3169</v>
      </c>
    </row>
    <row r="5116" spans="1:11" ht="15.75" thickBot="1" x14ac:dyDescent="0.3">
      <c r="A5116" s="32" t="s">
        <v>851</v>
      </c>
      <c r="B5116" s="24" t="s">
        <v>329</v>
      </c>
      <c r="C5116" s="26" t="s">
        <v>1007</v>
      </c>
      <c r="D5116" s="26">
        <v>5</v>
      </c>
      <c r="E5116" s="17" t="s">
        <v>5370</v>
      </c>
      <c r="F5116" s="24">
        <v>4181</v>
      </c>
      <c r="G5116" s="24"/>
      <c r="H5116" s="24"/>
      <c r="I5116" s="26" t="s">
        <v>1008</v>
      </c>
      <c r="J5116" s="26" t="s">
        <v>1009</v>
      </c>
      <c r="K5116" s="34" t="s">
        <v>1010</v>
      </c>
    </row>
    <row r="5117" spans="1:11" ht="15.75" thickBot="1" x14ac:dyDescent="0.3">
      <c r="A5117" s="32" t="s">
        <v>851</v>
      </c>
      <c r="B5117" s="24" t="s">
        <v>329</v>
      </c>
      <c r="C5117" s="26" t="s">
        <v>1007</v>
      </c>
      <c r="D5117" s="26">
        <v>5</v>
      </c>
      <c r="E5117" s="17" t="s">
        <v>5370</v>
      </c>
      <c r="F5117" s="24">
        <v>5625</v>
      </c>
      <c r="G5117" s="24"/>
      <c r="H5117" s="24"/>
      <c r="I5117" s="26" t="s">
        <v>1008</v>
      </c>
      <c r="J5117" s="26" t="s">
        <v>1009</v>
      </c>
      <c r="K5117" s="34" t="s">
        <v>1010</v>
      </c>
    </row>
    <row r="5118" spans="1:11" ht="15.75" thickBot="1" x14ac:dyDescent="0.3">
      <c r="A5118" s="32" t="s">
        <v>851</v>
      </c>
      <c r="B5118" s="24" t="s">
        <v>329</v>
      </c>
      <c r="C5118" s="26" t="s">
        <v>1281</v>
      </c>
      <c r="D5118" s="26">
        <v>1</v>
      </c>
      <c r="E5118" s="17" t="s">
        <v>5371</v>
      </c>
      <c r="F5118" s="24">
        <v>6535</v>
      </c>
      <c r="G5118" s="24"/>
      <c r="H5118" s="24"/>
      <c r="I5118" s="26" t="s">
        <v>1008</v>
      </c>
      <c r="J5118" s="26" t="s">
        <v>1283</v>
      </c>
      <c r="K5118" s="34" t="s">
        <v>1010</v>
      </c>
    </row>
    <row r="5119" spans="1:11" ht="15.75" thickBot="1" x14ac:dyDescent="0.3">
      <c r="A5119" s="32" t="s">
        <v>851</v>
      </c>
      <c r="B5119" s="24" t="s">
        <v>329</v>
      </c>
      <c r="C5119" s="26" t="s">
        <v>1281</v>
      </c>
      <c r="D5119" s="26">
        <v>3</v>
      </c>
      <c r="E5119" s="17" t="s">
        <v>5372</v>
      </c>
      <c r="F5119" s="24">
        <v>4174</v>
      </c>
      <c r="G5119" s="24"/>
      <c r="H5119" s="24"/>
      <c r="I5119" s="26" t="s">
        <v>1008</v>
      </c>
      <c r="J5119" s="26" t="s">
        <v>1283</v>
      </c>
      <c r="K5119" s="34" t="s">
        <v>3325</v>
      </c>
    </row>
    <row r="5120" spans="1:11" ht="15.75" thickBot="1" x14ac:dyDescent="0.3">
      <c r="A5120" s="32" t="s">
        <v>851</v>
      </c>
      <c r="B5120" s="24" t="s">
        <v>329</v>
      </c>
      <c r="C5120" s="26" t="s">
        <v>1281</v>
      </c>
      <c r="D5120" s="26">
        <v>3</v>
      </c>
      <c r="E5120" s="17" t="s">
        <v>5372</v>
      </c>
      <c r="F5120" s="24">
        <v>6280</v>
      </c>
      <c r="G5120" s="24"/>
      <c r="H5120" s="24"/>
      <c r="I5120" s="26" t="s">
        <v>1008</v>
      </c>
      <c r="J5120" s="26" t="s">
        <v>1283</v>
      </c>
      <c r="K5120" s="34" t="s">
        <v>3325</v>
      </c>
    </row>
    <row r="5121" spans="1:11" ht="15.75" thickBot="1" x14ac:dyDescent="0.3">
      <c r="A5121" s="32" t="s">
        <v>851</v>
      </c>
      <c r="B5121" s="24" t="s">
        <v>329</v>
      </c>
      <c r="C5121" s="26" t="s">
        <v>1281</v>
      </c>
      <c r="D5121" s="26">
        <v>4</v>
      </c>
      <c r="E5121" s="17" t="s">
        <v>5373</v>
      </c>
      <c r="F5121" s="24">
        <v>4175</v>
      </c>
      <c r="G5121" s="24"/>
      <c r="H5121" s="24"/>
      <c r="I5121" s="26" t="s">
        <v>1008</v>
      </c>
      <c r="J5121" s="26" t="s">
        <v>1288</v>
      </c>
      <c r="K5121" s="34" t="s">
        <v>1289</v>
      </c>
    </row>
    <row r="5122" spans="1:11" ht="15.75" thickBot="1" x14ac:dyDescent="0.3">
      <c r="A5122" s="32" t="s">
        <v>851</v>
      </c>
      <c r="B5122" s="24" t="s">
        <v>329</v>
      </c>
      <c r="C5122" s="26" t="s">
        <v>1281</v>
      </c>
      <c r="D5122" s="26">
        <v>4</v>
      </c>
      <c r="E5122" s="17" t="s">
        <v>5373</v>
      </c>
      <c r="F5122" s="24">
        <v>6055</v>
      </c>
      <c r="G5122" s="24"/>
      <c r="H5122" s="24"/>
      <c r="I5122" s="26" t="s">
        <v>1008</v>
      </c>
      <c r="J5122" s="26" t="s">
        <v>1288</v>
      </c>
      <c r="K5122" s="34" t="s">
        <v>1289</v>
      </c>
    </row>
    <row r="5123" spans="1:11" ht="15.75" thickBot="1" x14ac:dyDescent="0.3">
      <c r="A5123" s="32" t="s">
        <v>851</v>
      </c>
      <c r="B5123" s="24" t="s">
        <v>329</v>
      </c>
      <c r="C5123" s="26" t="s">
        <v>1281</v>
      </c>
      <c r="D5123" s="26">
        <v>5</v>
      </c>
      <c r="E5123" s="17" t="s">
        <v>5374</v>
      </c>
      <c r="F5123" s="24">
        <v>6536</v>
      </c>
      <c r="G5123" s="24"/>
      <c r="H5123" s="24"/>
      <c r="I5123" s="26" t="s">
        <v>1008</v>
      </c>
      <c r="J5123" s="26" t="s">
        <v>1291</v>
      </c>
      <c r="K5123" s="34" t="s">
        <v>3358</v>
      </c>
    </row>
    <row r="5124" spans="1:11" ht="15.75" thickBot="1" x14ac:dyDescent="0.3">
      <c r="A5124" s="32" t="s">
        <v>851</v>
      </c>
      <c r="B5124" s="24" t="s">
        <v>329</v>
      </c>
      <c r="C5124" s="26" t="s">
        <v>1281</v>
      </c>
      <c r="D5124" s="26">
        <v>6</v>
      </c>
      <c r="E5124" s="17" t="s">
        <v>5375</v>
      </c>
      <c r="F5124" s="24">
        <v>6502</v>
      </c>
      <c r="G5124" s="24"/>
      <c r="H5124" s="24"/>
      <c r="I5124" s="26" t="s">
        <v>1008</v>
      </c>
      <c r="J5124" s="26" t="s">
        <v>1293</v>
      </c>
      <c r="K5124" s="34" t="s">
        <v>3376</v>
      </c>
    </row>
    <row r="5125" spans="1:11" ht="15.75" thickBot="1" x14ac:dyDescent="0.3">
      <c r="A5125" s="32" t="s">
        <v>851</v>
      </c>
      <c r="B5125" s="24" t="s">
        <v>329</v>
      </c>
      <c r="C5125" s="26" t="s">
        <v>1281</v>
      </c>
      <c r="D5125" s="26">
        <v>7</v>
      </c>
      <c r="E5125" s="17" t="s">
        <v>5376</v>
      </c>
      <c r="F5125" s="24">
        <v>6549</v>
      </c>
      <c r="G5125" s="24"/>
      <c r="H5125" s="24"/>
      <c r="I5125" s="26" t="s">
        <v>1008</v>
      </c>
      <c r="J5125" s="26" t="s">
        <v>3383</v>
      </c>
      <c r="K5125" s="34" t="s">
        <v>3383</v>
      </c>
    </row>
    <row r="5126" spans="1:11" ht="15.75" thickBot="1" x14ac:dyDescent="0.3">
      <c r="A5126" s="32" t="s">
        <v>851</v>
      </c>
      <c r="B5126" s="24" t="s">
        <v>329</v>
      </c>
      <c r="C5126" s="26" t="s">
        <v>3429</v>
      </c>
      <c r="D5126" s="26">
        <v>1</v>
      </c>
      <c r="E5126" s="17" t="s">
        <v>5377</v>
      </c>
      <c r="F5126" s="24">
        <v>4210</v>
      </c>
      <c r="G5126" s="24"/>
      <c r="H5126" s="24"/>
      <c r="I5126" s="26" t="s">
        <v>859</v>
      </c>
      <c r="J5126" s="26" t="s">
        <v>859</v>
      </c>
      <c r="K5126" s="34" t="s">
        <v>3431</v>
      </c>
    </row>
    <row r="5127" spans="1:11" ht="15.75" thickBot="1" x14ac:dyDescent="0.3">
      <c r="A5127" s="32" t="s">
        <v>851</v>
      </c>
      <c r="B5127" s="24" t="s">
        <v>329</v>
      </c>
      <c r="C5127" s="26" t="s">
        <v>3429</v>
      </c>
      <c r="D5127" s="26">
        <v>1</v>
      </c>
      <c r="E5127" s="17" t="s">
        <v>5377</v>
      </c>
      <c r="F5127" s="24">
        <v>4750</v>
      </c>
      <c r="G5127" s="24"/>
      <c r="H5127" s="24"/>
      <c r="I5127" s="26" t="s">
        <v>859</v>
      </c>
      <c r="J5127" s="26" t="s">
        <v>859</v>
      </c>
      <c r="K5127" s="34" t="s">
        <v>3431</v>
      </c>
    </row>
    <row r="5128" spans="1:11" ht="15.75" thickBot="1" x14ac:dyDescent="0.3">
      <c r="A5128" s="32" t="s">
        <v>851</v>
      </c>
      <c r="B5128" s="24" t="s">
        <v>329</v>
      </c>
      <c r="C5128" s="26" t="s">
        <v>3429</v>
      </c>
      <c r="D5128" s="26">
        <v>2</v>
      </c>
      <c r="E5128" s="17" t="s">
        <v>5378</v>
      </c>
      <c r="F5128" s="24">
        <v>4211</v>
      </c>
      <c r="G5128" s="24"/>
      <c r="H5128" s="24"/>
      <c r="I5128" s="26" t="s">
        <v>859</v>
      </c>
      <c r="J5128" s="26" t="s">
        <v>859</v>
      </c>
      <c r="K5128" s="34" t="s">
        <v>3441</v>
      </c>
    </row>
    <row r="5129" spans="1:11" ht="15.75" thickBot="1" x14ac:dyDescent="0.3">
      <c r="A5129" s="32" t="s">
        <v>851</v>
      </c>
      <c r="B5129" s="24" t="s">
        <v>329</v>
      </c>
      <c r="C5129" s="26" t="s">
        <v>3429</v>
      </c>
      <c r="D5129" s="26">
        <v>2</v>
      </c>
      <c r="E5129" s="17" t="s">
        <v>5378</v>
      </c>
      <c r="F5129" s="24">
        <v>6305</v>
      </c>
      <c r="G5129" s="24"/>
      <c r="H5129" s="24"/>
      <c r="I5129" s="26" t="s">
        <v>859</v>
      </c>
      <c r="J5129" s="26" t="s">
        <v>859</v>
      </c>
      <c r="K5129" s="34" t="s">
        <v>3441</v>
      </c>
    </row>
    <row r="5130" spans="1:11" ht="15.75" thickBot="1" x14ac:dyDescent="0.3">
      <c r="A5130" s="32" t="s">
        <v>851</v>
      </c>
      <c r="B5130" s="24" t="s">
        <v>329</v>
      </c>
      <c r="C5130" s="26" t="s">
        <v>3429</v>
      </c>
      <c r="D5130" s="26">
        <v>4</v>
      </c>
      <c r="E5130" s="17" t="s">
        <v>5379</v>
      </c>
      <c r="F5130" s="24">
        <v>4208</v>
      </c>
      <c r="G5130" s="24"/>
      <c r="H5130" s="24"/>
      <c r="I5130" s="26" t="s">
        <v>859</v>
      </c>
      <c r="J5130" s="26" t="s">
        <v>859</v>
      </c>
      <c r="K5130" s="34" t="s">
        <v>3157</v>
      </c>
    </row>
    <row r="5131" spans="1:11" ht="15.75" thickBot="1" x14ac:dyDescent="0.3">
      <c r="A5131" s="32" t="s">
        <v>851</v>
      </c>
      <c r="B5131" s="24" t="s">
        <v>329</v>
      </c>
      <c r="C5131" s="26" t="s">
        <v>3429</v>
      </c>
      <c r="D5131" s="26">
        <v>4</v>
      </c>
      <c r="E5131" s="17" t="s">
        <v>5380</v>
      </c>
      <c r="F5131" s="24">
        <v>4752</v>
      </c>
      <c r="G5131" s="24"/>
      <c r="H5131" s="24"/>
      <c r="I5131" s="26" t="s">
        <v>859</v>
      </c>
      <c r="J5131" s="26" t="s">
        <v>859</v>
      </c>
      <c r="K5131" s="34" t="s">
        <v>3157</v>
      </c>
    </row>
    <row r="5132" spans="1:11" ht="15.75" thickBot="1" x14ac:dyDescent="0.3">
      <c r="A5132" s="32" t="s">
        <v>851</v>
      </c>
      <c r="B5132" s="24" t="s">
        <v>329</v>
      </c>
      <c r="C5132" s="26" t="s">
        <v>1016</v>
      </c>
      <c r="D5132" s="26">
        <v>2</v>
      </c>
      <c r="E5132" s="17" t="s">
        <v>5381</v>
      </c>
      <c r="F5132" s="24">
        <v>6382</v>
      </c>
      <c r="G5132" s="24"/>
      <c r="H5132" s="24"/>
      <c r="I5132" s="26" t="s">
        <v>854</v>
      </c>
      <c r="J5132" s="26" t="s">
        <v>1016</v>
      </c>
      <c r="K5132" s="34" t="s">
        <v>3479</v>
      </c>
    </row>
    <row r="5133" spans="1:11" ht="15.75" thickBot="1" x14ac:dyDescent="0.3">
      <c r="A5133" s="32" t="s">
        <v>851</v>
      </c>
      <c r="B5133" s="24" t="s">
        <v>329</v>
      </c>
      <c r="C5133" s="26" t="s">
        <v>1016</v>
      </c>
      <c r="D5133" s="26">
        <v>2</v>
      </c>
      <c r="E5133" s="17" t="s">
        <v>5381</v>
      </c>
      <c r="F5133" s="24">
        <v>6532</v>
      </c>
      <c r="G5133" s="24"/>
      <c r="H5133" s="24"/>
      <c r="I5133" s="26" t="s">
        <v>854</v>
      </c>
      <c r="J5133" s="26" t="s">
        <v>1016</v>
      </c>
      <c r="K5133" s="34" t="s">
        <v>3479</v>
      </c>
    </row>
    <row r="5134" spans="1:11" ht="15.75" thickBot="1" x14ac:dyDescent="0.3">
      <c r="A5134" s="32" t="s">
        <v>851</v>
      </c>
      <c r="B5134" s="24" t="s">
        <v>329</v>
      </c>
      <c r="C5134" s="26" t="s">
        <v>1016</v>
      </c>
      <c r="D5134" s="26">
        <v>3</v>
      </c>
      <c r="E5134" s="17" t="s">
        <v>5382</v>
      </c>
      <c r="F5134" s="24">
        <v>4166</v>
      </c>
      <c r="G5134" s="24"/>
      <c r="H5134" s="24"/>
      <c r="I5134" s="26" t="s">
        <v>854</v>
      </c>
      <c r="J5134" s="26" t="s">
        <v>1016</v>
      </c>
      <c r="K5134" s="34" t="s">
        <v>3515</v>
      </c>
    </row>
    <row r="5135" spans="1:11" ht="15.75" thickBot="1" x14ac:dyDescent="0.3">
      <c r="A5135" s="32" t="s">
        <v>851</v>
      </c>
      <c r="B5135" s="24" t="s">
        <v>329</v>
      </c>
      <c r="C5135" s="26" t="s">
        <v>1016</v>
      </c>
      <c r="D5135" s="26">
        <v>3</v>
      </c>
      <c r="E5135" s="17" t="s">
        <v>5382</v>
      </c>
      <c r="F5135" s="24">
        <v>4409</v>
      </c>
      <c r="G5135" s="24"/>
      <c r="H5135" s="24"/>
      <c r="I5135" s="26" t="s">
        <v>854</v>
      </c>
      <c r="J5135" s="26" t="s">
        <v>1016</v>
      </c>
      <c r="K5135" s="34" t="s">
        <v>3515</v>
      </c>
    </row>
    <row r="5136" spans="1:11" ht="15.75" thickBot="1" x14ac:dyDescent="0.3">
      <c r="A5136" s="32" t="s">
        <v>851</v>
      </c>
      <c r="B5136" s="24" t="s">
        <v>329</v>
      </c>
      <c r="C5136" s="26" t="s">
        <v>1016</v>
      </c>
      <c r="D5136" s="26">
        <v>5</v>
      </c>
      <c r="E5136" s="17" t="s">
        <v>5383</v>
      </c>
      <c r="F5136" s="24">
        <v>4169</v>
      </c>
      <c r="G5136" s="24"/>
      <c r="H5136" s="24"/>
      <c r="I5136" s="26" t="s">
        <v>854</v>
      </c>
      <c r="J5136" s="26" t="s">
        <v>1016</v>
      </c>
      <c r="K5136" s="34" t="s">
        <v>3553</v>
      </c>
    </row>
    <row r="5137" spans="1:11" ht="15.75" thickBot="1" x14ac:dyDescent="0.3">
      <c r="A5137" s="32" t="s">
        <v>851</v>
      </c>
      <c r="B5137" s="24" t="s">
        <v>329</v>
      </c>
      <c r="C5137" s="26" t="s">
        <v>1016</v>
      </c>
      <c r="D5137" s="26">
        <v>7</v>
      </c>
      <c r="E5137" s="17" t="s">
        <v>5384</v>
      </c>
      <c r="F5137" s="24">
        <v>4167</v>
      </c>
      <c r="G5137" s="24"/>
      <c r="H5137" s="24"/>
      <c r="I5137" s="26" t="s">
        <v>854</v>
      </c>
      <c r="J5137" s="26" t="s">
        <v>1016</v>
      </c>
      <c r="K5137" s="34" t="s">
        <v>3580</v>
      </c>
    </row>
    <row r="5138" spans="1:11" ht="15.75" thickBot="1" x14ac:dyDescent="0.3">
      <c r="A5138" s="32" t="s">
        <v>851</v>
      </c>
      <c r="B5138" s="24" t="s">
        <v>329</v>
      </c>
      <c r="C5138" s="26" t="s">
        <v>1016</v>
      </c>
      <c r="D5138" s="26">
        <v>7</v>
      </c>
      <c r="E5138" s="17" t="s">
        <v>5384</v>
      </c>
      <c r="F5138" s="24">
        <v>5381</v>
      </c>
      <c r="G5138" s="24"/>
      <c r="H5138" s="24"/>
      <c r="I5138" s="26" t="s">
        <v>854</v>
      </c>
      <c r="J5138" s="26" t="s">
        <v>1016</v>
      </c>
      <c r="K5138" s="34" t="s">
        <v>3580</v>
      </c>
    </row>
    <row r="5139" spans="1:11" ht="15.75" thickBot="1" x14ac:dyDescent="0.3">
      <c r="A5139" s="32" t="s">
        <v>851</v>
      </c>
      <c r="B5139" s="24" t="s">
        <v>329</v>
      </c>
      <c r="C5139" s="26" t="s">
        <v>1016</v>
      </c>
      <c r="D5139" s="26">
        <v>8</v>
      </c>
      <c r="E5139" s="17" t="s">
        <v>5385</v>
      </c>
      <c r="F5139" s="24">
        <v>4168</v>
      </c>
      <c r="G5139" s="24"/>
      <c r="H5139" s="24"/>
      <c r="I5139" s="26" t="s">
        <v>854</v>
      </c>
      <c r="J5139" s="26" t="s">
        <v>1016</v>
      </c>
      <c r="K5139" s="34" t="s">
        <v>3593</v>
      </c>
    </row>
    <row r="5140" spans="1:11" ht="15.75" thickBot="1" x14ac:dyDescent="0.3">
      <c r="A5140" s="32" t="s">
        <v>851</v>
      </c>
      <c r="B5140" s="24" t="s">
        <v>329</v>
      </c>
      <c r="C5140" s="26" t="s">
        <v>859</v>
      </c>
      <c r="D5140" s="26">
        <v>1</v>
      </c>
      <c r="E5140" s="17" t="s">
        <v>5386</v>
      </c>
      <c r="F5140" s="24">
        <v>4209</v>
      </c>
      <c r="G5140" s="24"/>
      <c r="H5140" s="24"/>
      <c r="I5140" s="26" t="s">
        <v>859</v>
      </c>
      <c r="J5140" s="26" t="s">
        <v>859</v>
      </c>
      <c r="K5140" s="34" t="s">
        <v>1297</v>
      </c>
    </row>
    <row r="5141" spans="1:11" ht="15.75" thickBot="1" x14ac:dyDescent="0.3">
      <c r="A5141" s="32" t="s">
        <v>851</v>
      </c>
      <c r="B5141" s="24" t="s">
        <v>329</v>
      </c>
      <c r="C5141" s="26" t="s">
        <v>859</v>
      </c>
      <c r="D5141" s="26">
        <v>1</v>
      </c>
      <c r="E5141" s="17" t="s">
        <v>5387</v>
      </c>
      <c r="F5141" s="24">
        <v>4732</v>
      </c>
      <c r="G5141" s="24"/>
      <c r="H5141" s="24"/>
      <c r="I5141" s="26" t="s">
        <v>859</v>
      </c>
      <c r="J5141" s="26" t="s">
        <v>859</v>
      </c>
      <c r="K5141" s="34" t="s">
        <v>1297</v>
      </c>
    </row>
    <row r="5142" spans="1:11" ht="15.75" thickBot="1" x14ac:dyDescent="0.3">
      <c r="A5142" s="32" t="s">
        <v>851</v>
      </c>
      <c r="B5142" s="24" t="s">
        <v>329</v>
      </c>
      <c r="C5142" s="26" t="s">
        <v>859</v>
      </c>
      <c r="D5142" s="26">
        <v>6</v>
      </c>
      <c r="E5142" s="17" t="s">
        <v>5388</v>
      </c>
      <c r="F5142" s="24">
        <v>4212</v>
      </c>
      <c r="G5142" s="24"/>
      <c r="H5142" s="24"/>
      <c r="I5142" s="26" t="s">
        <v>859</v>
      </c>
      <c r="J5142" s="26" t="s">
        <v>859</v>
      </c>
      <c r="K5142" s="34" t="s">
        <v>3687</v>
      </c>
    </row>
    <row r="5143" spans="1:11" ht="15.75" thickBot="1" x14ac:dyDescent="0.3">
      <c r="A5143" s="32" t="s">
        <v>851</v>
      </c>
      <c r="B5143" s="24" t="s">
        <v>329</v>
      </c>
      <c r="C5143" s="26" t="s">
        <v>859</v>
      </c>
      <c r="D5143" s="26">
        <v>6</v>
      </c>
      <c r="E5143" s="17" t="s">
        <v>5388</v>
      </c>
      <c r="F5143" s="24">
        <v>6654</v>
      </c>
      <c r="G5143" s="24"/>
      <c r="H5143" s="24"/>
      <c r="I5143" s="26" t="s">
        <v>859</v>
      </c>
      <c r="J5143" s="26" t="s">
        <v>859</v>
      </c>
      <c r="K5143" s="34" t="s">
        <v>3687</v>
      </c>
    </row>
    <row r="5144" spans="1:11" ht="15.75" thickBot="1" x14ac:dyDescent="0.3">
      <c r="A5144" s="32" t="s">
        <v>851</v>
      </c>
      <c r="B5144" s="24" t="s">
        <v>329</v>
      </c>
      <c r="C5144" s="26" t="s">
        <v>859</v>
      </c>
      <c r="D5144" s="26">
        <v>7</v>
      </c>
      <c r="E5144" s="17" t="s">
        <v>5389</v>
      </c>
      <c r="F5144" s="24">
        <v>6550</v>
      </c>
      <c r="G5144" s="24"/>
      <c r="H5144" s="24"/>
      <c r="I5144" s="26" t="s">
        <v>859</v>
      </c>
      <c r="J5144" s="26" t="s">
        <v>1302</v>
      </c>
      <c r="K5144" s="34" t="s">
        <v>1010</v>
      </c>
    </row>
    <row r="5145" spans="1:11" ht="15.75" thickBot="1" x14ac:dyDescent="0.3">
      <c r="A5145" s="32" t="s">
        <v>851</v>
      </c>
      <c r="B5145" s="24" t="s">
        <v>329</v>
      </c>
      <c r="C5145" s="26" t="s">
        <v>855</v>
      </c>
      <c r="D5145" s="26">
        <v>1</v>
      </c>
      <c r="E5145" s="17" t="s">
        <v>5390</v>
      </c>
      <c r="F5145" s="24">
        <v>4163</v>
      </c>
      <c r="G5145" s="24"/>
      <c r="H5145" s="24"/>
      <c r="I5145" s="26" t="s">
        <v>854</v>
      </c>
      <c r="J5145" s="26" t="s">
        <v>855</v>
      </c>
      <c r="K5145" s="34" t="s">
        <v>1877</v>
      </c>
    </row>
    <row r="5146" spans="1:11" ht="15.75" thickBot="1" x14ac:dyDescent="0.3">
      <c r="A5146" s="32" t="s">
        <v>851</v>
      </c>
      <c r="B5146" s="24" t="s">
        <v>329</v>
      </c>
      <c r="C5146" s="26" t="s">
        <v>855</v>
      </c>
      <c r="D5146" s="26">
        <v>1</v>
      </c>
      <c r="E5146" s="17" t="s">
        <v>5391</v>
      </c>
      <c r="F5146" s="24">
        <v>4389</v>
      </c>
      <c r="G5146" s="24"/>
      <c r="H5146" s="24"/>
      <c r="I5146" s="26" t="s">
        <v>854</v>
      </c>
      <c r="J5146" s="26" t="s">
        <v>855</v>
      </c>
      <c r="K5146" s="34" t="s">
        <v>1877</v>
      </c>
    </row>
    <row r="5147" spans="1:11" ht="15.75" thickBot="1" x14ac:dyDescent="0.3">
      <c r="A5147" s="32" t="s">
        <v>851</v>
      </c>
      <c r="B5147" s="24" t="s">
        <v>329</v>
      </c>
      <c r="C5147" s="26" t="s">
        <v>855</v>
      </c>
      <c r="D5147" s="26">
        <v>3</v>
      </c>
      <c r="E5147" s="17" t="s">
        <v>5392</v>
      </c>
      <c r="F5147" s="24">
        <v>4165</v>
      </c>
      <c r="G5147" s="24"/>
      <c r="H5147" s="24"/>
      <c r="I5147" s="26" t="s">
        <v>854</v>
      </c>
      <c r="J5147" s="26" t="s">
        <v>855</v>
      </c>
      <c r="K5147" s="34" t="s">
        <v>856</v>
      </c>
    </row>
    <row r="5148" spans="1:11" ht="15.75" thickBot="1" x14ac:dyDescent="0.3">
      <c r="A5148" s="32" t="s">
        <v>851</v>
      </c>
      <c r="B5148" s="24" t="s">
        <v>329</v>
      </c>
      <c r="C5148" s="26" t="s">
        <v>855</v>
      </c>
      <c r="D5148" s="26">
        <v>3</v>
      </c>
      <c r="E5148" s="17" t="s">
        <v>5392</v>
      </c>
      <c r="F5148" s="24">
        <v>5374</v>
      </c>
      <c r="G5148" s="24"/>
      <c r="H5148" s="24"/>
      <c r="I5148" s="26" t="s">
        <v>854</v>
      </c>
      <c r="J5148" s="26" t="s">
        <v>855</v>
      </c>
      <c r="K5148" s="34" t="s">
        <v>856</v>
      </c>
    </row>
    <row r="5149" spans="1:11" ht="15.75" thickBot="1" x14ac:dyDescent="0.3">
      <c r="A5149" s="32" t="s">
        <v>851</v>
      </c>
      <c r="B5149" s="24" t="s">
        <v>329</v>
      </c>
      <c r="C5149" s="26" t="s">
        <v>855</v>
      </c>
      <c r="D5149" s="26">
        <v>5</v>
      </c>
      <c r="E5149" s="17" t="s">
        <v>5393</v>
      </c>
      <c r="F5149" s="24">
        <v>6548</v>
      </c>
      <c r="G5149" s="24"/>
      <c r="H5149" s="24"/>
      <c r="I5149" s="26" t="s">
        <v>854</v>
      </c>
      <c r="J5149" s="26" t="s">
        <v>1025</v>
      </c>
      <c r="K5149" s="34" t="s">
        <v>3780</v>
      </c>
    </row>
    <row r="5150" spans="1:11" ht="15.75" thickBot="1" x14ac:dyDescent="0.3">
      <c r="A5150" s="32" t="s">
        <v>851</v>
      </c>
      <c r="B5150" s="24" t="s">
        <v>329</v>
      </c>
      <c r="C5150" s="26" t="s">
        <v>855</v>
      </c>
      <c r="D5150" s="26">
        <v>5</v>
      </c>
      <c r="E5150" s="17" t="s">
        <v>5394</v>
      </c>
      <c r="F5150" s="24">
        <v>6505</v>
      </c>
      <c r="G5150" s="24"/>
      <c r="H5150" s="24"/>
      <c r="I5150" s="26" t="s">
        <v>854</v>
      </c>
      <c r="J5150" s="26" t="s">
        <v>1419</v>
      </c>
      <c r="K5150" s="34" t="s">
        <v>2269</v>
      </c>
    </row>
    <row r="5151" spans="1:11" ht="15.75" thickBot="1" x14ac:dyDescent="0.3">
      <c r="A5151" s="32" t="s">
        <v>851</v>
      </c>
      <c r="B5151" s="24" t="s">
        <v>329</v>
      </c>
      <c r="C5151" s="26" t="s">
        <v>855</v>
      </c>
      <c r="D5151" s="26">
        <v>6</v>
      </c>
      <c r="E5151" s="17" t="s">
        <v>5395</v>
      </c>
      <c r="F5151" s="24">
        <v>4164</v>
      </c>
      <c r="G5151" s="24"/>
      <c r="H5151" s="24"/>
      <c r="I5151" s="26" t="s">
        <v>854</v>
      </c>
      <c r="J5151" s="26" t="s">
        <v>3795</v>
      </c>
      <c r="K5151" s="34" t="s">
        <v>1270</v>
      </c>
    </row>
    <row r="5152" spans="1:11" ht="15.75" thickBot="1" x14ac:dyDescent="0.3">
      <c r="A5152" s="32" t="s">
        <v>851</v>
      </c>
      <c r="B5152" s="24" t="s">
        <v>329</v>
      </c>
      <c r="C5152" s="26" t="s">
        <v>855</v>
      </c>
      <c r="D5152" s="26">
        <v>6</v>
      </c>
      <c r="E5152" s="17" t="s">
        <v>5395</v>
      </c>
      <c r="F5152" s="24">
        <v>5373</v>
      </c>
      <c r="G5152" s="24"/>
      <c r="H5152" s="24"/>
      <c r="I5152" s="26" t="s">
        <v>854</v>
      </c>
      <c r="J5152" s="26" t="s">
        <v>3795</v>
      </c>
      <c r="K5152" s="34" t="s">
        <v>1270</v>
      </c>
    </row>
    <row r="5153" spans="1:11" ht="15.75" thickBot="1" x14ac:dyDescent="0.3">
      <c r="A5153" s="32" t="s">
        <v>851</v>
      </c>
      <c r="B5153" s="24" t="s">
        <v>329</v>
      </c>
      <c r="C5153" s="26" t="s">
        <v>2979</v>
      </c>
      <c r="D5153" s="26">
        <v>1</v>
      </c>
      <c r="E5153" s="17" t="s">
        <v>5396</v>
      </c>
      <c r="F5153" s="24">
        <v>4178</v>
      </c>
      <c r="G5153" s="24"/>
      <c r="H5153" s="24"/>
      <c r="I5153" s="26" t="s">
        <v>1008</v>
      </c>
      <c r="J5153" s="26" t="s">
        <v>2979</v>
      </c>
      <c r="K5153" s="34" t="s">
        <v>3820</v>
      </c>
    </row>
    <row r="5154" spans="1:11" ht="15.75" thickBot="1" x14ac:dyDescent="0.3">
      <c r="A5154" s="32" t="s">
        <v>851</v>
      </c>
      <c r="B5154" s="24" t="s">
        <v>329</v>
      </c>
      <c r="C5154" s="26" t="s">
        <v>2979</v>
      </c>
      <c r="D5154" s="26">
        <v>1</v>
      </c>
      <c r="E5154" s="17" t="s">
        <v>5396</v>
      </c>
      <c r="F5154" s="24">
        <v>5626</v>
      </c>
      <c r="G5154" s="24"/>
      <c r="H5154" s="24"/>
      <c r="I5154" s="26" t="s">
        <v>1008</v>
      </c>
      <c r="J5154" s="26" t="s">
        <v>2979</v>
      </c>
      <c r="K5154" s="34" t="s">
        <v>3820</v>
      </c>
    </row>
    <row r="5155" spans="1:11" ht="15.75" thickBot="1" x14ac:dyDescent="0.3">
      <c r="A5155" s="32" t="s">
        <v>851</v>
      </c>
      <c r="B5155" s="24" t="s">
        <v>329</v>
      </c>
      <c r="C5155" s="26" t="s">
        <v>2979</v>
      </c>
      <c r="D5155" s="26">
        <v>2</v>
      </c>
      <c r="E5155" s="17" t="s">
        <v>5397</v>
      </c>
      <c r="F5155" s="24">
        <v>6577</v>
      </c>
      <c r="G5155" s="24"/>
      <c r="H5155" s="24"/>
      <c r="I5155" s="26" t="s">
        <v>1008</v>
      </c>
      <c r="J5155" s="26" t="s">
        <v>2979</v>
      </c>
      <c r="K5155" s="34" t="s">
        <v>3842</v>
      </c>
    </row>
    <row r="5156" spans="1:11" ht="15.75" thickBot="1" x14ac:dyDescent="0.3">
      <c r="A5156" s="32" t="s">
        <v>851</v>
      </c>
      <c r="B5156" s="24" t="s">
        <v>329</v>
      </c>
      <c r="C5156" s="26" t="s">
        <v>2979</v>
      </c>
      <c r="D5156" s="26">
        <v>2</v>
      </c>
      <c r="E5156" s="17" t="s">
        <v>5398</v>
      </c>
      <c r="F5156" s="24">
        <v>6641</v>
      </c>
      <c r="G5156" s="24"/>
      <c r="H5156" s="24"/>
      <c r="I5156" s="26" t="s">
        <v>1008</v>
      </c>
      <c r="J5156" s="26" t="s">
        <v>2979</v>
      </c>
      <c r="K5156" s="34" t="s">
        <v>3846</v>
      </c>
    </row>
    <row r="5157" spans="1:11" ht="15.75" thickBot="1" x14ac:dyDescent="0.3">
      <c r="A5157" s="32" t="s">
        <v>851</v>
      </c>
      <c r="B5157" s="24" t="s">
        <v>329</v>
      </c>
      <c r="C5157" s="26" t="s">
        <v>2979</v>
      </c>
      <c r="D5157" s="26">
        <v>3</v>
      </c>
      <c r="E5157" s="17" t="s">
        <v>5399</v>
      </c>
      <c r="F5157" s="24">
        <v>4183</v>
      </c>
      <c r="G5157" s="24"/>
      <c r="H5157" s="24"/>
      <c r="I5157" s="26" t="s">
        <v>1008</v>
      </c>
      <c r="J5157" s="26" t="s">
        <v>2979</v>
      </c>
      <c r="K5157" s="34" t="s">
        <v>3861</v>
      </c>
    </row>
    <row r="5158" spans="1:11" ht="15.75" thickBot="1" x14ac:dyDescent="0.3">
      <c r="A5158" s="32" t="s">
        <v>851</v>
      </c>
      <c r="B5158" s="24" t="s">
        <v>329</v>
      </c>
      <c r="C5158" s="26" t="s">
        <v>2979</v>
      </c>
      <c r="D5158" s="26">
        <v>4</v>
      </c>
      <c r="E5158" s="17" t="s">
        <v>5400</v>
      </c>
      <c r="F5158" s="24">
        <v>4176</v>
      </c>
      <c r="G5158" s="24"/>
      <c r="H5158" s="24"/>
      <c r="I5158" s="26" t="s">
        <v>1008</v>
      </c>
      <c r="J5158" s="26" t="s">
        <v>2979</v>
      </c>
      <c r="K5158" s="34" t="s">
        <v>3868</v>
      </c>
    </row>
    <row r="5159" spans="1:11" ht="15.75" thickBot="1" x14ac:dyDescent="0.3">
      <c r="A5159" s="32" t="s">
        <v>851</v>
      </c>
      <c r="B5159" s="24" t="s">
        <v>329</v>
      </c>
      <c r="C5159" s="26" t="s">
        <v>2979</v>
      </c>
      <c r="D5159" s="26">
        <v>4</v>
      </c>
      <c r="E5159" s="17" t="s">
        <v>5400</v>
      </c>
      <c r="F5159" s="24">
        <v>5396</v>
      </c>
      <c r="G5159" s="24"/>
      <c r="H5159" s="24"/>
      <c r="I5159" s="26" t="s">
        <v>1008</v>
      </c>
      <c r="J5159" s="26" t="s">
        <v>2979</v>
      </c>
      <c r="K5159" s="34" t="s">
        <v>3868</v>
      </c>
    </row>
    <row r="5160" spans="1:11" ht="15.75" thickBot="1" x14ac:dyDescent="0.3">
      <c r="A5160" s="32" t="s">
        <v>851</v>
      </c>
      <c r="B5160" s="24" t="s">
        <v>329</v>
      </c>
      <c r="C5160" s="26" t="s">
        <v>2979</v>
      </c>
      <c r="D5160" s="26">
        <v>5</v>
      </c>
      <c r="E5160" s="17" t="s">
        <v>5401</v>
      </c>
      <c r="F5160" s="24">
        <v>4180</v>
      </c>
      <c r="G5160" s="24"/>
      <c r="H5160" s="24"/>
      <c r="I5160" s="26" t="s">
        <v>1008</v>
      </c>
      <c r="J5160" s="26" t="s">
        <v>2979</v>
      </c>
      <c r="K5160" s="34" t="s">
        <v>3896</v>
      </c>
    </row>
    <row r="5161" spans="1:11" ht="15.75" thickBot="1" x14ac:dyDescent="0.3">
      <c r="A5161" s="32" t="s">
        <v>851</v>
      </c>
      <c r="B5161" s="24" t="s">
        <v>329</v>
      </c>
      <c r="C5161" s="26" t="s">
        <v>2979</v>
      </c>
      <c r="D5161" s="26">
        <v>5</v>
      </c>
      <c r="E5161" s="17" t="s">
        <v>5401</v>
      </c>
      <c r="F5161" s="24">
        <v>6759</v>
      </c>
      <c r="G5161" s="24"/>
      <c r="H5161" s="24"/>
      <c r="I5161" s="26" t="s">
        <v>1008</v>
      </c>
      <c r="J5161" s="26" t="s">
        <v>2979</v>
      </c>
      <c r="K5161" s="34" t="s">
        <v>3896</v>
      </c>
    </row>
    <row r="5162" spans="1:11" ht="15.75" thickBot="1" x14ac:dyDescent="0.3">
      <c r="A5162" s="32" t="s">
        <v>851</v>
      </c>
      <c r="B5162" s="24" t="s">
        <v>329</v>
      </c>
      <c r="C5162" s="26" t="s">
        <v>2979</v>
      </c>
      <c r="D5162" s="26">
        <v>6</v>
      </c>
      <c r="E5162" s="17" t="s">
        <v>5402</v>
      </c>
      <c r="F5162" s="24">
        <v>4179</v>
      </c>
      <c r="G5162" s="24"/>
      <c r="H5162" s="24"/>
      <c r="I5162" s="26" t="s">
        <v>1008</v>
      </c>
      <c r="J5162" s="26" t="s">
        <v>2979</v>
      </c>
      <c r="K5162" s="34" t="s">
        <v>3914</v>
      </c>
    </row>
    <row r="5163" spans="1:11" ht="15.75" thickBot="1" x14ac:dyDescent="0.3">
      <c r="A5163" s="32" t="s">
        <v>851</v>
      </c>
      <c r="B5163" s="24" t="s">
        <v>329</v>
      </c>
      <c r="C5163" s="26" t="s">
        <v>2979</v>
      </c>
      <c r="D5163" s="26">
        <v>6</v>
      </c>
      <c r="E5163" s="17" t="s">
        <v>5402</v>
      </c>
      <c r="F5163" s="24">
        <v>5792</v>
      </c>
      <c r="G5163" s="24"/>
      <c r="H5163" s="24"/>
      <c r="I5163" s="26" t="s">
        <v>1008</v>
      </c>
      <c r="J5163" s="26" t="s">
        <v>2979</v>
      </c>
      <c r="K5163" s="34" t="s">
        <v>3914</v>
      </c>
    </row>
    <row r="5164" spans="1:11" ht="15.75" thickBot="1" x14ac:dyDescent="0.3">
      <c r="A5164" s="32" t="s">
        <v>851</v>
      </c>
      <c r="B5164" s="24" t="s">
        <v>329</v>
      </c>
      <c r="C5164" s="26" t="s">
        <v>2979</v>
      </c>
      <c r="D5164" s="26">
        <v>8</v>
      </c>
      <c r="E5164" s="17" t="s">
        <v>5403</v>
      </c>
      <c r="F5164" s="24">
        <v>4182</v>
      </c>
      <c r="G5164" s="24"/>
      <c r="H5164" s="24"/>
      <c r="I5164" s="26" t="s">
        <v>1008</v>
      </c>
      <c r="J5164" s="26" t="s">
        <v>2979</v>
      </c>
      <c r="K5164" s="34" t="s">
        <v>3933</v>
      </c>
    </row>
    <row r="5165" spans="1:11" ht="15.75" thickBot="1" x14ac:dyDescent="0.3">
      <c r="A5165" s="32" t="s">
        <v>851</v>
      </c>
      <c r="B5165" s="24" t="s">
        <v>329</v>
      </c>
      <c r="C5165" s="26" t="s">
        <v>2979</v>
      </c>
      <c r="D5165" s="26">
        <v>8</v>
      </c>
      <c r="E5165" s="17" t="s">
        <v>5403</v>
      </c>
      <c r="F5165" s="24">
        <v>5793</v>
      </c>
      <c r="G5165" s="24"/>
      <c r="H5165" s="24"/>
      <c r="I5165" s="26" t="s">
        <v>1008</v>
      </c>
      <c r="J5165" s="26" t="s">
        <v>2979</v>
      </c>
      <c r="K5165" s="34" t="s">
        <v>3933</v>
      </c>
    </row>
    <row r="5166" spans="1:11" ht="15.75" thickBot="1" x14ac:dyDescent="0.3">
      <c r="A5166" s="32" t="s">
        <v>851</v>
      </c>
      <c r="B5166" s="24" t="s">
        <v>329</v>
      </c>
      <c r="C5166" s="26" t="s">
        <v>2979</v>
      </c>
      <c r="D5166" s="26">
        <v>9</v>
      </c>
      <c r="E5166" s="17" t="s">
        <v>5404</v>
      </c>
      <c r="F5166" s="24">
        <v>4177</v>
      </c>
      <c r="G5166" s="24"/>
      <c r="H5166" s="24"/>
      <c r="I5166" s="26" t="s">
        <v>1008</v>
      </c>
      <c r="J5166" s="26" t="s">
        <v>3226</v>
      </c>
      <c r="K5166" s="34" t="s">
        <v>3226</v>
      </c>
    </row>
    <row r="5167" spans="1:11" ht="15.75" thickBot="1" x14ac:dyDescent="0.3">
      <c r="A5167" s="32" t="s">
        <v>851</v>
      </c>
      <c r="B5167" s="24" t="s">
        <v>329</v>
      </c>
      <c r="C5167" s="26" t="s">
        <v>2979</v>
      </c>
      <c r="D5167" s="26">
        <v>9</v>
      </c>
      <c r="E5167" s="17" t="s">
        <v>5404</v>
      </c>
      <c r="F5167" s="24">
        <v>5710</v>
      </c>
      <c r="G5167" s="24"/>
      <c r="H5167" s="24"/>
      <c r="I5167" s="26" t="s">
        <v>1008</v>
      </c>
      <c r="J5167" s="26" t="s">
        <v>3226</v>
      </c>
      <c r="K5167" s="34" t="s">
        <v>3226</v>
      </c>
    </row>
    <row r="5168" spans="1:11" ht="15.75" thickBot="1" x14ac:dyDescent="0.3">
      <c r="A5168" s="32" t="s">
        <v>851</v>
      </c>
      <c r="B5168" s="24" t="s">
        <v>329</v>
      </c>
      <c r="C5168" s="26" t="s">
        <v>1304</v>
      </c>
      <c r="D5168" s="26">
        <v>1</v>
      </c>
      <c r="E5168" s="17" t="s">
        <v>5405</v>
      </c>
      <c r="F5168" s="24">
        <v>4157</v>
      </c>
      <c r="G5168" s="24"/>
      <c r="H5168" s="24"/>
      <c r="I5168" s="26" t="s">
        <v>854</v>
      </c>
      <c r="J5168" s="26" t="s">
        <v>854</v>
      </c>
      <c r="K5168" s="34" t="s">
        <v>1306</v>
      </c>
    </row>
    <row r="5169" spans="1:11" ht="15.75" thickBot="1" x14ac:dyDescent="0.3">
      <c r="A5169" s="32" t="s">
        <v>851</v>
      </c>
      <c r="B5169" s="24" t="s">
        <v>329</v>
      </c>
      <c r="C5169" s="26" t="s">
        <v>1304</v>
      </c>
      <c r="D5169" s="26">
        <v>4</v>
      </c>
      <c r="E5169" s="17" t="s">
        <v>5406</v>
      </c>
      <c r="F5169" s="24">
        <v>6130</v>
      </c>
      <c r="G5169" s="24"/>
      <c r="H5169" s="24"/>
      <c r="I5169" s="26" t="s">
        <v>854</v>
      </c>
      <c r="J5169" s="26" t="s">
        <v>1323</v>
      </c>
      <c r="K5169" s="34" t="s">
        <v>4077</v>
      </c>
    </row>
    <row r="5170" spans="1:11" ht="15.75" thickBot="1" x14ac:dyDescent="0.3">
      <c r="A5170" s="32" t="s">
        <v>851</v>
      </c>
      <c r="B5170" s="24" t="s">
        <v>329</v>
      </c>
      <c r="C5170" s="26" t="s">
        <v>1304</v>
      </c>
      <c r="D5170" s="26">
        <v>4</v>
      </c>
      <c r="E5170" s="17" t="s">
        <v>5407</v>
      </c>
      <c r="F5170" s="24">
        <v>6016</v>
      </c>
      <c r="G5170" s="24"/>
      <c r="H5170" s="24"/>
      <c r="I5170" s="26" t="s">
        <v>854</v>
      </c>
      <c r="J5170" s="26" t="s">
        <v>1323</v>
      </c>
      <c r="K5170" s="34" t="s">
        <v>4074</v>
      </c>
    </row>
    <row r="5171" spans="1:11" ht="15.75" thickBot="1" x14ac:dyDescent="0.3">
      <c r="A5171" s="32" t="s">
        <v>851</v>
      </c>
      <c r="B5171" s="24" t="s">
        <v>329</v>
      </c>
      <c r="C5171" s="26" t="s">
        <v>1304</v>
      </c>
      <c r="D5171" s="26">
        <v>4</v>
      </c>
      <c r="E5171" s="17" t="s">
        <v>5407</v>
      </c>
      <c r="F5171" s="24">
        <v>6150</v>
      </c>
      <c r="G5171" s="24"/>
      <c r="H5171" s="24"/>
      <c r="I5171" s="26" t="s">
        <v>854</v>
      </c>
      <c r="J5171" s="26" t="s">
        <v>1323</v>
      </c>
      <c r="K5171" s="34" t="s">
        <v>4074</v>
      </c>
    </row>
    <row r="5172" spans="1:11" ht="15.75" thickBot="1" x14ac:dyDescent="0.3">
      <c r="A5172" s="32" t="s">
        <v>851</v>
      </c>
      <c r="B5172" s="24" t="s">
        <v>329</v>
      </c>
      <c r="C5172" s="26" t="s">
        <v>1304</v>
      </c>
      <c r="D5172" s="26">
        <v>5</v>
      </c>
      <c r="E5172" s="17" t="s">
        <v>5408</v>
      </c>
      <c r="F5172" s="24">
        <v>6719</v>
      </c>
      <c r="G5172" s="24"/>
      <c r="H5172" s="24"/>
      <c r="I5172" s="26" t="s">
        <v>854</v>
      </c>
      <c r="J5172" s="26" t="s">
        <v>854</v>
      </c>
      <c r="K5172" s="34" t="s">
        <v>1325</v>
      </c>
    </row>
    <row r="5173" spans="1:11" ht="15.75" thickBot="1" x14ac:dyDescent="0.3">
      <c r="A5173" s="32" t="s">
        <v>851</v>
      </c>
      <c r="B5173" s="24" t="s">
        <v>329</v>
      </c>
      <c r="C5173" s="26" t="s">
        <v>1304</v>
      </c>
      <c r="D5173" s="26">
        <v>6</v>
      </c>
      <c r="E5173" s="17" t="s">
        <v>5409</v>
      </c>
      <c r="F5173" s="24">
        <v>6634</v>
      </c>
      <c r="G5173" s="24"/>
      <c r="H5173" s="24"/>
      <c r="I5173" s="26" t="s">
        <v>854</v>
      </c>
      <c r="J5173" s="26" t="s">
        <v>1330</v>
      </c>
      <c r="K5173" s="34" t="s">
        <v>1330</v>
      </c>
    </row>
    <row r="5174" spans="1:11" ht="15.75" thickBot="1" x14ac:dyDescent="0.3">
      <c r="A5174" s="32" t="s">
        <v>851</v>
      </c>
      <c r="B5174" s="24" t="s">
        <v>329</v>
      </c>
      <c r="C5174" s="26" t="s">
        <v>1337</v>
      </c>
      <c r="D5174" s="26">
        <v>1</v>
      </c>
      <c r="E5174" s="17" t="s">
        <v>5410</v>
      </c>
      <c r="F5174" s="24">
        <v>4155</v>
      </c>
      <c r="G5174" s="24"/>
      <c r="H5174" s="24"/>
      <c r="I5174" s="26" t="s">
        <v>854</v>
      </c>
      <c r="J5174" s="26" t="s">
        <v>1339</v>
      </c>
      <c r="K5174" s="34" t="s">
        <v>4105</v>
      </c>
    </row>
    <row r="5175" spans="1:11" ht="15.75" thickBot="1" x14ac:dyDescent="0.3">
      <c r="A5175" s="32" t="s">
        <v>851</v>
      </c>
      <c r="B5175" s="24" t="s">
        <v>329</v>
      </c>
      <c r="C5175" s="26" t="s">
        <v>1337</v>
      </c>
      <c r="D5175" s="26">
        <v>1</v>
      </c>
      <c r="E5175" s="17" t="s">
        <v>5410</v>
      </c>
      <c r="F5175" s="24">
        <v>4246</v>
      </c>
      <c r="G5175" s="24"/>
      <c r="H5175" s="24"/>
      <c r="I5175" s="26" t="s">
        <v>854</v>
      </c>
      <c r="J5175" s="26" t="s">
        <v>1339</v>
      </c>
      <c r="K5175" s="34" t="s">
        <v>4105</v>
      </c>
    </row>
    <row r="5176" spans="1:11" ht="15.75" thickBot="1" x14ac:dyDescent="0.3">
      <c r="A5176" s="32" t="s">
        <v>851</v>
      </c>
      <c r="B5176" s="24" t="s">
        <v>329</v>
      </c>
      <c r="C5176" s="26" t="s">
        <v>1337</v>
      </c>
      <c r="D5176" s="26">
        <v>2</v>
      </c>
      <c r="E5176" s="17" t="s">
        <v>5411</v>
      </c>
      <c r="F5176" s="24">
        <v>4329</v>
      </c>
      <c r="G5176" s="24"/>
      <c r="H5176" s="24"/>
      <c r="I5176" s="26" t="s">
        <v>854</v>
      </c>
      <c r="J5176" s="26" t="s">
        <v>1339</v>
      </c>
      <c r="K5176" s="34" t="s">
        <v>1341</v>
      </c>
    </row>
    <row r="5177" spans="1:11" ht="15.75" thickBot="1" x14ac:dyDescent="0.3">
      <c r="A5177" s="32" t="s">
        <v>851</v>
      </c>
      <c r="B5177" s="24" t="s">
        <v>329</v>
      </c>
      <c r="C5177" s="26" t="s">
        <v>1337</v>
      </c>
      <c r="D5177" s="26">
        <v>2</v>
      </c>
      <c r="E5177" s="17" t="s">
        <v>5411</v>
      </c>
      <c r="F5177" s="24">
        <v>6528</v>
      </c>
      <c r="G5177" s="24"/>
      <c r="H5177" s="24"/>
      <c r="I5177" s="26" t="s">
        <v>854</v>
      </c>
      <c r="J5177" s="26" t="s">
        <v>1339</v>
      </c>
      <c r="K5177" s="34" t="s">
        <v>1341</v>
      </c>
    </row>
    <row r="5178" spans="1:11" ht="15.75" thickBot="1" x14ac:dyDescent="0.3">
      <c r="A5178" s="32" t="s">
        <v>851</v>
      </c>
      <c r="B5178" s="24" t="s">
        <v>329</v>
      </c>
      <c r="C5178" s="26" t="s">
        <v>1337</v>
      </c>
      <c r="D5178" s="26">
        <v>5</v>
      </c>
      <c r="E5178" s="17" t="s">
        <v>5412</v>
      </c>
      <c r="F5178" s="24">
        <v>6529</v>
      </c>
      <c r="G5178" s="24"/>
      <c r="H5178" s="24"/>
      <c r="I5178" s="26" t="s">
        <v>854</v>
      </c>
      <c r="J5178" s="26" t="s">
        <v>1355</v>
      </c>
      <c r="K5178" s="34" t="s">
        <v>3361</v>
      </c>
    </row>
    <row r="5179" spans="1:11" ht="15.75" thickBot="1" x14ac:dyDescent="0.3">
      <c r="A5179" s="32" t="s">
        <v>851</v>
      </c>
      <c r="B5179" s="24" t="s">
        <v>329</v>
      </c>
      <c r="C5179" s="26" t="s">
        <v>1337</v>
      </c>
      <c r="D5179" s="26">
        <v>6</v>
      </c>
      <c r="E5179" s="17" t="s">
        <v>5413</v>
      </c>
      <c r="F5179" s="24">
        <v>6358</v>
      </c>
      <c r="G5179" s="24"/>
      <c r="H5179" s="24"/>
      <c r="I5179" s="26" t="s">
        <v>854</v>
      </c>
      <c r="J5179" s="26" t="s">
        <v>1358</v>
      </c>
      <c r="K5179" s="34" t="s">
        <v>4134</v>
      </c>
    </row>
    <row r="5180" spans="1:11" ht="15.75" thickBot="1" x14ac:dyDescent="0.3">
      <c r="A5180" s="32" t="s">
        <v>851</v>
      </c>
      <c r="B5180" s="24" t="s">
        <v>329</v>
      </c>
      <c r="C5180" s="26" t="s">
        <v>1361</v>
      </c>
      <c r="D5180" s="26">
        <v>1</v>
      </c>
      <c r="E5180" s="17" t="s">
        <v>5414</v>
      </c>
      <c r="F5180" s="24">
        <v>4156</v>
      </c>
      <c r="G5180" s="24"/>
      <c r="H5180" s="24"/>
      <c r="I5180" s="26" t="s">
        <v>854</v>
      </c>
      <c r="J5180" s="26" t="s">
        <v>854</v>
      </c>
      <c r="K5180" s="34" t="s">
        <v>4147</v>
      </c>
    </row>
    <row r="5181" spans="1:11" ht="15.75" thickBot="1" x14ac:dyDescent="0.3">
      <c r="A5181" s="32" t="s">
        <v>851</v>
      </c>
      <c r="B5181" s="24" t="s">
        <v>329</v>
      </c>
      <c r="C5181" s="26" t="s">
        <v>1361</v>
      </c>
      <c r="D5181" s="26">
        <v>2</v>
      </c>
      <c r="E5181" s="17" t="s">
        <v>5415</v>
      </c>
      <c r="F5181" s="24">
        <v>6530</v>
      </c>
      <c r="G5181" s="24"/>
      <c r="H5181" s="24"/>
      <c r="I5181" s="26" t="s">
        <v>854</v>
      </c>
      <c r="J5181" s="26" t="s">
        <v>854</v>
      </c>
      <c r="K5181" s="34" t="s">
        <v>1366</v>
      </c>
    </row>
    <row r="5182" spans="1:11" ht="15.75" thickBot="1" x14ac:dyDescent="0.3">
      <c r="A5182" s="32" t="s">
        <v>851</v>
      </c>
      <c r="B5182" s="24" t="s">
        <v>329</v>
      </c>
      <c r="C5182" s="26" t="s">
        <v>1361</v>
      </c>
      <c r="D5182" s="26">
        <v>3</v>
      </c>
      <c r="E5182" s="17" t="s">
        <v>5416</v>
      </c>
      <c r="F5182" s="24">
        <v>5818</v>
      </c>
      <c r="G5182" s="24"/>
      <c r="H5182" s="24"/>
      <c r="I5182" s="26" t="s">
        <v>854</v>
      </c>
      <c r="J5182" s="26" t="s">
        <v>1370</v>
      </c>
      <c r="K5182" s="34" t="s">
        <v>1370</v>
      </c>
    </row>
    <row r="5183" spans="1:11" ht="15.75" thickBot="1" x14ac:dyDescent="0.3">
      <c r="A5183" s="32" t="s">
        <v>851</v>
      </c>
      <c r="B5183" s="24" t="s">
        <v>329</v>
      </c>
      <c r="C5183" s="26" t="s">
        <v>1361</v>
      </c>
      <c r="D5183" s="26">
        <v>4</v>
      </c>
      <c r="E5183" s="17" t="s">
        <v>5417</v>
      </c>
      <c r="F5183" s="24">
        <v>5680</v>
      </c>
      <c r="G5183" s="24"/>
      <c r="H5183" s="24"/>
      <c r="I5183" s="26" t="s">
        <v>854</v>
      </c>
      <c r="J5183" s="26" t="s">
        <v>1372</v>
      </c>
      <c r="K5183" s="34" t="s">
        <v>4173</v>
      </c>
    </row>
    <row r="5184" spans="1:11" ht="15.75" thickBot="1" x14ac:dyDescent="0.3">
      <c r="A5184" s="32" t="s">
        <v>851</v>
      </c>
      <c r="B5184" s="24" t="s">
        <v>329</v>
      </c>
      <c r="C5184" s="26" t="s">
        <v>1361</v>
      </c>
      <c r="D5184" s="26">
        <v>5</v>
      </c>
      <c r="E5184" s="17" t="s">
        <v>5418</v>
      </c>
      <c r="F5184" s="24">
        <v>6718</v>
      </c>
      <c r="G5184" s="24"/>
      <c r="H5184" s="24"/>
      <c r="I5184" s="26" t="s">
        <v>854</v>
      </c>
      <c r="J5184" s="26" t="s">
        <v>854</v>
      </c>
      <c r="K5184" s="34" t="s">
        <v>1374</v>
      </c>
    </row>
    <row r="5185" spans="1:11" ht="15.75" thickBot="1" x14ac:dyDescent="0.3">
      <c r="A5185" s="32" t="s">
        <v>851</v>
      </c>
      <c r="B5185" s="24" t="s">
        <v>329</v>
      </c>
      <c r="C5185" s="26" t="s">
        <v>1375</v>
      </c>
      <c r="D5185" s="26">
        <v>2</v>
      </c>
      <c r="E5185" s="17" t="s">
        <v>5419</v>
      </c>
      <c r="F5185" s="24">
        <v>4202</v>
      </c>
      <c r="G5185" s="24"/>
      <c r="H5185" s="24"/>
      <c r="I5185" s="26" t="s">
        <v>1002</v>
      </c>
      <c r="J5185" s="26" t="s">
        <v>1375</v>
      </c>
      <c r="K5185" s="34" t="s">
        <v>4201</v>
      </c>
    </row>
    <row r="5186" spans="1:11" ht="15.75" thickBot="1" x14ac:dyDescent="0.3">
      <c r="A5186" s="32" t="s">
        <v>851</v>
      </c>
      <c r="B5186" s="24" t="s">
        <v>329</v>
      </c>
      <c r="C5186" s="26" t="s">
        <v>1375</v>
      </c>
      <c r="D5186" s="26">
        <v>2</v>
      </c>
      <c r="E5186" s="17" t="s">
        <v>5419</v>
      </c>
      <c r="F5186" s="24">
        <v>5446</v>
      </c>
      <c r="G5186" s="24"/>
      <c r="H5186" s="24"/>
      <c r="I5186" s="26" t="s">
        <v>1002</v>
      </c>
      <c r="J5186" s="26" t="s">
        <v>1375</v>
      </c>
      <c r="K5186" s="34" t="s">
        <v>4201</v>
      </c>
    </row>
    <row r="5187" spans="1:11" ht="15.75" thickBot="1" x14ac:dyDescent="0.3">
      <c r="A5187" s="32" t="s">
        <v>851</v>
      </c>
      <c r="B5187" s="24" t="s">
        <v>329</v>
      </c>
      <c r="C5187" s="26" t="s">
        <v>1375</v>
      </c>
      <c r="D5187" s="26">
        <v>3</v>
      </c>
      <c r="E5187" s="17" t="s">
        <v>5420</v>
      </c>
      <c r="F5187" s="24">
        <v>4205</v>
      </c>
      <c r="G5187" s="24"/>
      <c r="H5187" s="24"/>
      <c r="I5187" s="26" t="s">
        <v>1002</v>
      </c>
      <c r="J5187" s="26" t="s">
        <v>1375</v>
      </c>
      <c r="K5187" s="34" t="s">
        <v>4217</v>
      </c>
    </row>
    <row r="5188" spans="1:11" ht="15.75" thickBot="1" x14ac:dyDescent="0.3">
      <c r="A5188" s="32" t="s">
        <v>851</v>
      </c>
      <c r="B5188" s="24" t="s">
        <v>329</v>
      </c>
      <c r="C5188" s="26" t="s">
        <v>1375</v>
      </c>
      <c r="D5188" s="26">
        <v>3</v>
      </c>
      <c r="E5188" s="17" t="s">
        <v>5420</v>
      </c>
      <c r="F5188" s="24">
        <v>5410</v>
      </c>
      <c r="G5188" s="24"/>
      <c r="H5188" s="24"/>
      <c r="I5188" s="26" t="s">
        <v>1002</v>
      </c>
      <c r="J5188" s="26" t="s">
        <v>1375</v>
      </c>
      <c r="K5188" s="34" t="s">
        <v>4217</v>
      </c>
    </row>
    <row r="5189" spans="1:11" ht="15.75" thickBot="1" x14ac:dyDescent="0.3">
      <c r="A5189" s="32" t="s">
        <v>851</v>
      </c>
      <c r="B5189" s="24" t="s">
        <v>329</v>
      </c>
      <c r="C5189" s="26" t="s">
        <v>1375</v>
      </c>
      <c r="D5189" s="26">
        <v>5</v>
      </c>
      <c r="E5189" s="17" t="s">
        <v>5421</v>
      </c>
      <c r="F5189" s="24">
        <v>4201</v>
      </c>
      <c r="G5189" s="24"/>
      <c r="H5189" s="24"/>
      <c r="I5189" s="26" t="s">
        <v>1002</v>
      </c>
      <c r="J5189" s="26" t="s">
        <v>1378</v>
      </c>
      <c r="K5189" s="34" t="s">
        <v>1379</v>
      </c>
    </row>
    <row r="5190" spans="1:11" ht="15.75" thickBot="1" x14ac:dyDescent="0.3">
      <c r="A5190" s="32" t="s">
        <v>851</v>
      </c>
      <c r="B5190" s="24" t="s">
        <v>329</v>
      </c>
      <c r="C5190" s="26" t="s">
        <v>1375</v>
      </c>
      <c r="D5190" s="26">
        <v>5</v>
      </c>
      <c r="E5190" s="17" t="s">
        <v>5421</v>
      </c>
      <c r="F5190" s="24">
        <v>4715</v>
      </c>
      <c r="G5190" s="24"/>
      <c r="H5190" s="24"/>
      <c r="I5190" s="26" t="s">
        <v>1002</v>
      </c>
      <c r="J5190" s="26" t="s">
        <v>1378</v>
      </c>
      <c r="K5190" s="34" t="s">
        <v>1379</v>
      </c>
    </row>
    <row r="5191" spans="1:11" ht="15.75" thickBot="1" x14ac:dyDescent="0.3">
      <c r="A5191" s="32" t="s">
        <v>851</v>
      </c>
      <c r="B5191" s="24" t="s">
        <v>329</v>
      </c>
      <c r="C5191" s="26" t="s">
        <v>1375</v>
      </c>
      <c r="D5191" s="26">
        <v>6</v>
      </c>
      <c r="E5191" s="17" t="s">
        <v>5422</v>
      </c>
      <c r="F5191" s="24">
        <v>4206</v>
      </c>
      <c r="G5191" s="24"/>
      <c r="H5191" s="24"/>
      <c r="I5191" s="26" t="s">
        <v>1002</v>
      </c>
      <c r="J5191" s="26" t="s">
        <v>1378</v>
      </c>
      <c r="K5191" s="34" t="s">
        <v>4246</v>
      </c>
    </row>
    <row r="5192" spans="1:11" ht="15.75" thickBot="1" x14ac:dyDescent="0.3">
      <c r="A5192" s="32" t="s">
        <v>851</v>
      </c>
      <c r="B5192" s="24" t="s">
        <v>329</v>
      </c>
      <c r="C5192" s="26" t="s">
        <v>1375</v>
      </c>
      <c r="D5192" s="26">
        <v>6</v>
      </c>
      <c r="E5192" s="17" t="s">
        <v>5422</v>
      </c>
      <c r="F5192" s="24">
        <v>6177</v>
      </c>
      <c r="G5192" s="24"/>
      <c r="H5192" s="24"/>
      <c r="I5192" s="26" t="s">
        <v>1002</v>
      </c>
      <c r="J5192" s="26" t="s">
        <v>1378</v>
      </c>
      <c r="K5192" s="34" t="s">
        <v>4246</v>
      </c>
    </row>
    <row r="5193" spans="1:11" ht="15.75" thickBot="1" x14ac:dyDescent="0.3">
      <c r="A5193" s="32" t="s">
        <v>851</v>
      </c>
      <c r="B5193" s="24" t="s">
        <v>329</v>
      </c>
      <c r="C5193" s="26" t="s">
        <v>1375</v>
      </c>
      <c r="D5193" s="26">
        <v>7</v>
      </c>
      <c r="E5193" s="17" t="s">
        <v>5423</v>
      </c>
      <c r="F5193" s="24">
        <v>4203</v>
      </c>
      <c r="G5193" s="24"/>
      <c r="H5193" s="24"/>
      <c r="I5193" s="26" t="s">
        <v>1002</v>
      </c>
      <c r="J5193" s="26" t="s">
        <v>1375</v>
      </c>
      <c r="K5193" s="34" t="s">
        <v>1375</v>
      </c>
    </row>
    <row r="5194" spans="1:11" ht="15.75" thickBot="1" x14ac:dyDescent="0.3">
      <c r="A5194" s="32" t="s">
        <v>851</v>
      </c>
      <c r="B5194" s="24" t="s">
        <v>329</v>
      </c>
      <c r="C5194" s="26" t="s">
        <v>1375</v>
      </c>
      <c r="D5194" s="26">
        <v>7</v>
      </c>
      <c r="E5194" s="17" t="s">
        <v>5423</v>
      </c>
      <c r="F5194" s="24">
        <v>4709</v>
      </c>
      <c r="G5194" s="24"/>
      <c r="H5194" s="24"/>
      <c r="I5194" s="26" t="s">
        <v>1002</v>
      </c>
      <c r="J5194" s="26" t="s">
        <v>1375</v>
      </c>
      <c r="K5194" s="34" t="s">
        <v>1375</v>
      </c>
    </row>
    <row r="5195" spans="1:11" ht="15.75" thickBot="1" x14ac:dyDescent="0.3">
      <c r="A5195" s="32" t="s">
        <v>851</v>
      </c>
      <c r="B5195" s="24" t="s">
        <v>329</v>
      </c>
      <c r="C5195" s="26" t="s">
        <v>1375</v>
      </c>
      <c r="D5195" s="26">
        <v>7</v>
      </c>
      <c r="E5195" s="17" t="s">
        <v>5424</v>
      </c>
      <c r="F5195" s="24">
        <v>4204</v>
      </c>
      <c r="G5195" s="24"/>
      <c r="H5195" s="24"/>
      <c r="I5195" s="26" t="s">
        <v>1002</v>
      </c>
      <c r="J5195" s="26" t="s">
        <v>1375</v>
      </c>
      <c r="K5195" s="34" t="s">
        <v>4260</v>
      </c>
    </row>
    <row r="5196" spans="1:11" ht="15.75" thickBot="1" x14ac:dyDescent="0.3">
      <c r="A5196" s="32" t="s">
        <v>851</v>
      </c>
      <c r="B5196" s="24" t="s">
        <v>329</v>
      </c>
      <c r="C5196" s="26" t="s">
        <v>1375</v>
      </c>
      <c r="D5196" s="26">
        <v>7</v>
      </c>
      <c r="E5196" s="17" t="s">
        <v>5424</v>
      </c>
      <c r="F5196" s="24">
        <v>6379</v>
      </c>
      <c r="G5196" s="24"/>
      <c r="H5196" s="24"/>
      <c r="I5196" s="26" t="s">
        <v>1002</v>
      </c>
      <c r="J5196" s="26" t="s">
        <v>1375</v>
      </c>
      <c r="K5196" s="34" t="s">
        <v>4260</v>
      </c>
    </row>
    <row r="5197" spans="1:11" ht="15.75" thickBot="1" x14ac:dyDescent="0.3">
      <c r="A5197" s="32" t="s">
        <v>851</v>
      </c>
      <c r="B5197" s="24" t="s">
        <v>329</v>
      </c>
      <c r="C5197" s="26" t="s">
        <v>2603</v>
      </c>
      <c r="D5197" s="26">
        <v>3</v>
      </c>
      <c r="E5197" s="17" t="s">
        <v>5425</v>
      </c>
      <c r="F5197" s="24">
        <v>4193</v>
      </c>
      <c r="G5197" s="24"/>
      <c r="H5197" s="24"/>
      <c r="I5197" s="26" t="s">
        <v>1259</v>
      </c>
      <c r="J5197" s="26" t="s">
        <v>2603</v>
      </c>
      <c r="K5197" s="34" t="s">
        <v>4273</v>
      </c>
    </row>
    <row r="5198" spans="1:11" ht="15.75" thickBot="1" x14ac:dyDescent="0.3">
      <c r="A5198" s="32" t="s">
        <v>851</v>
      </c>
      <c r="B5198" s="24" t="s">
        <v>329</v>
      </c>
      <c r="C5198" s="26" t="s">
        <v>2603</v>
      </c>
      <c r="D5198" s="26">
        <v>3</v>
      </c>
      <c r="E5198" s="17" t="s">
        <v>5425</v>
      </c>
      <c r="F5198" s="24">
        <v>5639</v>
      </c>
      <c r="G5198" s="24"/>
      <c r="H5198" s="24"/>
      <c r="I5198" s="26" t="s">
        <v>1259</v>
      </c>
      <c r="J5198" s="26" t="s">
        <v>2603</v>
      </c>
      <c r="K5198" s="34" t="s">
        <v>4273</v>
      </c>
    </row>
    <row r="5199" spans="1:11" ht="15.75" thickBot="1" x14ac:dyDescent="0.3">
      <c r="A5199" s="32" t="s">
        <v>851</v>
      </c>
      <c r="B5199" s="24" t="s">
        <v>329</v>
      </c>
      <c r="C5199" s="26" t="s">
        <v>1027</v>
      </c>
      <c r="D5199" s="26">
        <v>1</v>
      </c>
      <c r="E5199" s="17" t="s">
        <v>5426</v>
      </c>
      <c r="F5199" s="24">
        <v>4223</v>
      </c>
      <c r="G5199" s="24"/>
      <c r="H5199" s="24"/>
      <c r="I5199" s="26" t="s">
        <v>1029</v>
      </c>
      <c r="J5199" s="26" t="s">
        <v>1030</v>
      </c>
      <c r="K5199" s="34" t="s">
        <v>1035</v>
      </c>
    </row>
    <row r="5200" spans="1:11" ht="15.75" thickBot="1" x14ac:dyDescent="0.3">
      <c r="A5200" s="32" t="s">
        <v>851</v>
      </c>
      <c r="B5200" s="24" t="s">
        <v>329</v>
      </c>
      <c r="C5200" s="26" t="s">
        <v>1027</v>
      </c>
      <c r="D5200" s="26">
        <v>1</v>
      </c>
      <c r="E5200" s="17" t="s">
        <v>5426</v>
      </c>
      <c r="F5200" s="24">
        <v>4789</v>
      </c>
      <c r="G5200" s="24"/>
      <c r="H5200" s="24"/>
      <c r="I5200" s="26" t="s">
        <v>1029</v>
      </c>
      <c r="J5200" s="26" t="s">
        <v>1030</v>
      </c>
      <c r="K5200" s="34" t="s">
        <v>1035</v>
      </c>
    </row>
    <row r="5201" spans="1:17" ht="15.75" thickBot="1" x14ac:dyDescent="0.3">
      <c r="A5201" s="32" t="s">
        <v>851</v>
      </c>
      <c r="B5201" s="24" t="s">
        <v>329</v>
      </c>
      <c r="C5201" s="26" t="s">
        <v>1137</v>
      </c>
      <c r="D5201" s="26">
        <v>3</v>
      </c>
      <c r="E5201" s="17" t="s">
        <v>5427</v>
      </c>
      <c r="F5201" s="24">
        <v>4189</v>
      </c>
      <c r="G5201" s="24"/>
      <c r="H5201" s="24"/>
      <c r="I5201" s="26" t="s">
        <v>1142</v>
      </c>
      <c r="J5201" s="26" t="s">
        <v>1137</v>
      </c>
      <c r="K5201" s="34" t="s">
        <v>4345</v>
      </c>
    </row>
    <row r="5202" spans="1:17" ht="15.75" thickBot="1" x14ac:dyDescent="0.3">
      <c r="A5202" s="32" t="s">
        <v>851</v>
      </c>
      <c r="B5202" s="24" t="s">
        <v>329</v>
      </c>
      <c r="C5202" s="26" t="s">
        <v>1137</v>
      </c>
      <c r="D5202" s="26">
        <v>3</v>
      </c>
      <c r="E5202" s="17" t="s">
        <v>5427</v>
      </c>
      <c r="F5202" s="24">
        <v>4594</v>
      </c>
      <c r="G5202" s="24"/>
      <c r="H5202" s="24"/>
      <c r="I5202" s="26" t="s">
        <v>1142</v>
      </c>
      <c r="J5202" s="26" t="s">
        <v>1137</v>
      </c>
      <c r="K5202" s="34" t="s">
        <v>4345</v>
      </c>
    </row>
    <row r="5203" spans="1:17" ht="39.75" thickBot="1" x14ac:dyDescent="0.3">
      <c r="A5203" s="32" t="s">
        <v>851</v>
      </c>
      <c r="B5203" s="32" t="s">
        <v>307</v>
      </c>
      <c r="C5203" s="38"/>
      <c r="D5203" s="26"/>
      <c r="E5203" s="17"/>
      <c r="F5203" s="26"/>
      <c r="G5203" s="44" t="s">
        <v>5428</v>
      </c>
      <c r="H5203" s="45" t="s">
        <v>307</v>
      </c>
      <c r="I5203" s="26"/>
      <c r="J5203" s="26"/>
      <c r="K5203" s="34"/>
      <c r="P5203" s="44"/>
      <c r="Q5203" s="45"/>
    </row>
    <row r="5204" spans="1:17" ht="27" thickBot="1" x14ac:dyDescent="0.3">
      <c r="A5204" s="32" t="s">
        <v>851</v>
      </c>
      <c r="B5204" s="32" t="s">
        <v>307</v>
      </c>
      <c r="C5204" s="38"/>
      <c r="D5204" s="26"/>
      <c r="E5204" s="17"/>
      <c r="F5204" s="26"/>
      <c r="G5204" s="50" t="s">
        <v>291</v>
      </c>
      <c r="H5204" s="51" t="s">
        <v>307</v>
      </c>
      <c r="I5204" s="26"/>
      <c r="J5204" s="26"/>
      <c r="K5204" s="34"/>
      <c r="P5204" s="50"/>
      <c r="Q5204" s="51"/>
    </row>
    <row r="5205" spans="1:17" ht="39.75" thickBot="1" x14ac:dyDescent="0.3">
      <c r="A5205" s="32" t="s">
        <v>851</v>
      </c>
      <c r="B5205" s="32" t="s">
        <v>307</v>
      </c>
      <c r="C5205" s="38"/>
      <c r="D5205" s="26"/>
      <c r="E5205" s="17"/>
      <c r="F5205" s="26"/>
      <c r="G5205" s="44" t="s">
        <v>5429</v>
      </c>
      <c r="H5205" s="45" t="s">
        <v>131</v>
      </c>
      <c r="I5205" s="26"/>
      <c r="J5205" s="26"/>
      <c r="K5205" s="34"/>
      <c r="P5205" s="44"/>
      <c r="Q5205" s="45"/>
    </row>
    <row r="5206" spans="1:17" ht="39.75" thickBot="1" x14ac:dyDescent="0.3">
      <c r="A5206" s="32" t="s">
        <v>851</v>
      </c>
      <c r="B5206" s="32" t="s">
        <v>307</v>
      </c>
      <c r="C5206" s="38"/>
      <c r="D5206" s="26"/>
      <c r="E5206" s="17"/>
      <c r="F5206" s="26"/>
      <c r="G5206" s="50" t="s">
        <v>5429</v>
      </c>
      <c r="H5206" s="51" t="s">
        <v>154</v>
      </c>
      <c r="I5206" s="26"/>
      <c r="J5206" s="26"/>
      <c r="K5206" s="34"/>
      <c r="P5206" s="50"/>
      <c r="Q5206" s="51"/>
    </row>
    <row r="5207" spans="1:17" ht="39.75" thickBot="1" x14ac:dyDescent="0.3">
      <c r="A5207" s="32" t="s">
        <v>851</v>
      </c>
      <c r="B5207" s="32" t="s">
        <v>307</v>
      </c>
      <c r="C5207" s="38"/>
      <c r="D5207" s="26"/>
      <c r="E5207" s="17"/>
      <c r="F5207" s="26"/>
      <c r="G5207" s="44" t="s">
        <v>5429</v>
      </c>
      <c r="H5207" s="45" t="s">
        <v>163</v>
      </c>
      <c r="I5207" s="26"/>
      <c r="J5207" s="26"/>
      <c r="K5207" s="34"/>
      <c r="P5207" s="44"/>
      <c r="Q5207" s="45"/>
    </row>
    <row r="5208" spans="1:17" ht="39.75" thickBot="1" x14ac:dyDescent="0.3">
      <c r="A5208" s="32" t="s">
        <v>851</v>
      </c>
      <c r="B5208" s="32" t="s">
        <v>307</v>
      </c>
      <c r="C5208" s="38"/>
      <c r="D5208" s="26"/>
      <c r="E5208" s="17"/>
      <c r="F5208" s="26"/>
      <c r="G5208" s="50" t="s">
        <v>5429</v>
      </c>
      <c r="H5208" s="51" t="s">
        <v>198</v>
      </c>
      <c r="I5208" s="26"/>
      <c r="J5208" s="26"/>
      <c r="K5208" s="34"/>
      <c r="P5208" s="50"/>
      <c r="Q5208" s="51"/>
    </row>
    <row r="5209" spans="1:17" ht="39.75" thickBot="1" x14ac:dyDescent="0.3">
      <c r="A5209" s="32" t="s">
        <v>851</v>
      </c>
      <c r="B5209" s="32" t="s">
        <v>307</v>
      </c>
      <c r="C5209" s="38"/>
      <c r="D5209" s="26"/>
      <c r="E5209" s="17"/>
      <c r="F5209" s="26"/>
      <c r="G5209" s="44" t="s">
        <v>5429</v>
      </c>
      <c r="H5209" s="45" t="s">
        <v>201</v>
      </c>
      <c r="I5209" s="26"/>
      <c r="J5209" s="26"/>
      <c r="K5209" s="34"/>
      <c r="P5209" s="44"/>
      <c r="Q5209" s="45"/>
    </row>
    <row r="5210" spans="1:17" ht="39.75" thickBot="1" x14ac:dyDescent="0.3">
      <c r="A5210" s="32" t="s">
        <v>851</v>
      </c>
      <c r="B5210" s="32" t="s">
        <v>307</v>
      </c>
      <c r="C5210" s="38"/>
      <c r="D5210" s="26"/>
      <c r="E5210" s="17"/>
      <c r="F5210" s="26"/>
      <c r="G5210" s="50" t="s">
        <v>5429</v>
      </c>
      <c r="H5210" s="51" t="s">
        <v>204</v>
      </c>
      <c r="I5210" s="26"/>
      <c r="J5210" s="26"/>
      <c r="K5210" s="34"/>
      <c r="P5210" s="50"/>
      <c r="Q5210" s="51"/>
    </row>
    <row r="5211" spans="1:17" ht="39.75" thickBot="1" x14ac:dyDescent="0.3">
      <c r="A5211" s="32" t="s">
        <v>851</v>
      </c>
      <c r="B5211" s="32" t="s">
        <v>307</v>
      </c>
      <c r="C5211" s="38"/>
      <c r="D5211" s="26"/>
      <c r="E5211" s="39"/>
      <c r="F5211" s="26"/>
      <c r="G5211" s="44" t="s">
        <v>5429</v>
      </c>
      <c r="H5211" s="45" t="s">
        <v>307</v>
      </c>
      <c r="I5211" s="26"/>
      <c r="J5211" s="26"/>
      <c r="K5211" s="34"/>
      <c r="P5211" s="44"/>
      <c r="Q5211" s="45"/>
    </row>
    <row r="5212" spans="1:17" ht="39.75" thickBot="1" x14ac:dyDescent="0.3">
      <c r="A5212" s="32" t="s">
        <v>851</v>
      </c>
      <c r="B5212" s="32" t="s">
        <v>307</v>
      </c>
      <c r="C5212" s="40"/>
      <c r="D5212" s="41"/>
      <c r="E5212" s="39"/>
      <c r="F5212" s="26"/>
      <c r="G5212" s="50" t="s">
        <v>5429</v>
      </c>
      <c r="H5212" s="51" t="s">
        <v>218</v>
      </c>
      <c r="I5212" s="26"/>
      <c r="J5212" s="26"/>
      <c r="K5212" s="34"/>
      <c r="P5212" s="50"/>
      <c r="Q5212" s="51"/>
    </row>
    <row r="5213" spans="1:17" ht="39.75" thickBot="1" x14ac:dyDescent="0.3">
      <c r="A5213" s="32" t="s">
        <v>851</v>
      </c>
      <c r="B5213" s="32" t="s">
        <v>307</v>
      </c>
      <c r="C5213" s="38"/>
      <c r="D5213" s="26"/>
      <c r="E5213" s="39"/>
      <c r="F5213" s="26"/>
      <c r="G5213" s="44" t="s">
        <v>5429</v>
      </c>
      <c r="H5213" s="45" t="s">
        <v>224</v>
      </c>
      <c r="I5213" s="26"/>
      <c r="J5213" s="26"/>
      <c r="K5213" s="34"/>
      <c r="P5213" s="44"/>
      <c r="Q5213" s="45"/>
    </row>
    <row r="5214" spans="1:17" ht="39.75" thickBot="1" x14ac:dyDescent="0.3">
      <c r="A5214" s="32" t="s">
        <v>851</v>
      </c>
      <c r="B5214" s="32" t="s">
        <v>307</v>
      </c>
      <c r="C5214" s="38"/>
      <c r="D5214" s="26"/>
      <c r="E5214" s="39"/>
      <c r="F5214" s="26"/>
      <c r="G5214" s="50" t="s">
        <v>5429</v>
      </c>
      <c r="H5214" s="51" t="s">
        <v>227</v>
      </c>
      <c r="I5214" s="26"/>
      <c r="J5214" s="26"/>
      <c r="K5214" s="34"/>
      <c r="P5214" s="50"/>
      <c r="Q5214" s="51"/>
    </row>
    <row r="5215" spans="1:17" ht="39.75" thickBot="1" x14ac:dyDescent="0.3">
      <c r="A5215" s="32" t="s">
        <v>851</v>
      </c>
      <c r="B5215" s="32" t="s">
        <v>307</v>
      </c>
      <c r="C5215" s="38"/>
      <c r="D5215" s="26"/>
      <c r="E5215" s="39"/>
      <c r="F5215" s="26"/>
      <c r="G5215" s="44" t="s">
        <v>5429</v>
      </c>
      <c r="H5215" s="45" t="s">
        <v>230</v>
      </c>
      <c r="I5215" s="26"/>
      <c r="J5215" s="26"/>
      <c r="K5215" s="34"/>
      <c r="P5215" s="44"/>
      <c r="Q5215" s="45"/>
    </row>
    <row r="5216" spans="1:17" ht="39.75" thickBot="1" x14ac:dyDescent="0.3">
      <c r="A5216" s="32" t="s">
        <v>851</v>
      </c>
      <c r="B5216" s="32" t="s">
        <v>307</v>
      </c>
      <c r="C5216" s="38"/>
      <c r="D5216" s="26"/>
      <c r="E5216" s="17"/>
      <c r="F5216" s="26"/>
      <c r="G5216" s="50" t="s">
        <v>5429</v>
      </c>
      <c r="H5216" s="51" t="s">
        <v>233</v>
      </c>
      <c r="I5216" s="26"/>
      <c r="J5216" s="26"/>
      <c r="K5216" s="34"/>
      <c r="P5216" s="50"/>
      <c r="Q5216" s="51"/>
    </row>
    <row r="5217" spans="1:17" ht="39.75" thickBot="1" x14ac:dyDescent="0.3">
      <c r="A5217" s="32" t="s">
        <v>851</v>
      </c>
      <c r="B5217" s="32" t="s">
        <v>307</v>
      </c>
      <c r="C5217" s="38"/>
      <c r="D5217" s="26"/>
      <c r="E5217" s="17"/>
      <c r="F5217" s="26"/>
      <c r="G5217" s="44" t="s">
        <v>5429</v>
      </c>
      <c r="H5217" s="45" t="s">
        <v>251</v>
      </c>
      <c r="I5217" s="26"/>
      <c r="J5217" s="26"/>
      <c r="K5217" s="34"/>
      <c r="P5217" s="44"/>
      <c r="Q5217" s="45"/>
    </row>
    <row r="5218" spans="1:17" ht="39.75" thickBot="1" x14ac:dyDescent="0.3">
      <c r="A5218" s="32" t="s">
        <v>851</v>
      </c>
      <c r="B5218" s="32" t="s">
        <v>307</v>
      </c>
      <c r="C5218" s="38"/>
      <c r="D5218" s="26"/>
      <c r="E5218" s="17"/>
      <c r="F5218" s="26"/>
      <c r="G5218" s="50" t="s">
        <v>5429</v>
      </c>
      <c r="H5218" s="51" t="s">
        <v>253</v>
      </c>
      <c r="I5218" s="26"/>
      <c r="J5218" s="26"/>
      <c r="K5218" s="34"/>
      <c r="P5218" s="50"/>
      <c r="Q5218" s="51"/>
    </row>
    <row r="5219" spans="1:17" ht="39.75" thickBot="1" x14ac:dyDescent="0.3">
      <c r="A5219" s="32" t="s">
        <v>851</v>
      </c>
      <c r="B5219" s="32" t="s">
        <v>307</v>
      </c>
      <c r="C5219" s="38"/>
      <c r="D5219" s="26"/>
      <c r="E5219" s="17"/>
      <c r="F5219" s="26"/>
      <c r="G5219" s="44" t="s">
        <v>5429</v>
      </c>
      <c r="H5219" s="45" t="s">
        <v>262</v>
      </c>
      <c r="I5219" s="26"/>
      <c r="J5219" s="26"/>
      <c r="K5219" s="34"/>
      <c r="P5219" s="44"/>
      <c r="Q5219" s="45"/>
    </row>
    <row r="5220" spans="1:17" ht="65.25" thickBot="1" x14ac:dyDescent="0.3">
      <c r="A5220" s="32" t="s">
        <v>851</v>
      </c>
      <c r="B5220" s="32" t="s">
        <v>307</v>
      </c>
      <c r="C5220" s="38"/>
      <c r="D5220" s="26"/>
      <c r="E5220" s="17"/>
      <c r="F5220" s="26"/>
      <c r="G5220" s="50" t="s">
        <v>5430</v>
      </c>
      <c r="H5220" s="51" t="s">
        <v>335</v>
      </c>
      <c r="I5220" s="26"/>
      <c r="J5220" s="26"/>
      <c r="K5220" s="34"/>
      <c r="P5220" s="50"/>
      <c r="Q5220" s="51"/>
    </row>
    <row r="5221" spans="1:17" ht="78" thickBot="1" x14ac:dyDescent="0.3">
      <c r="A5221" s="32" t="s">
        <v>851</v>
      </c>
      <c r="B5221" s="32" t="s">
        <v>307</v>
      </c>
      <c r="C5221" s="38"/>
      <c r="D5221" s="26"/>
      <c r="E5221" s="17"/>
      <c r="F5221" s="26"/>
      <c r="G5221" s="44" t="s">
        <v>5431</v>
      </c>
      <c r="H5221" s="45" t="s">
        <v>335</v>
      </c>
      <c r="I5221" s="26"/>
      <c r="J5221" s="26"/>
      <c r="K5221" s="34"/>
      <c r="P5221" s="44"/>
      <c r="Q5221" s="45"/>
    </row>
    <row r="5222" spans="1:17" ht="52.5" thickBot="1" x14ac:dyDescent="0.3">
      <c r="A5222" s="32" t="s">
        <v>851</v>
      </c>
      <c r="B5222" s="32" t="s">
        <v>307</v>
      </c>
      <c r="C5222" s="38"/>
      <c r="D5222" s="26"/>
      <c r="E5222" s="17"/>
      <c r="F5222" s="26"/>
      <c r="G5222" s="50" t="s">
        <v>5432</v>
      </c>
      <c r="H5222" s="51" t="s">
        <v>335</v>
      </c>
      <c r="I5222" s="26"/>
      <c r="J5222" s="26"/>
      <c r="K5222" s="34"/>
      <c r="P5222" s="50"/>
      <c r="Q5222" s="51"/>
    </row>
    <row r="5223" spans="1:17" ht="52.5" thickBot="1" x14ac:dyDescent="0.3">
      <c r="A5223" s="32" t="s">
        <v>851</v>
      </c>
      <c r="B5223" s="32" t="s">
        <v>307</v>
      </c>
      <c r="C5223" s="38"/>
      <c r="D5223" s="26"/>
      <c r="E5223" s="17"/>
      <c r="F5223" s="26"/>
      <c r="G5223" s="44" t="s">
        <v>52</v>
      </c>
      <c r="H5223" s="45" t="s">
        <v>288</v>
      </c>
      <c r="I5223" s="26"/>
      <c r="J5223" s="26"/>
      <c r="K5223" s="34"/>
      <c r="P5223" s="44"/>
      <c r="Q5223" s="45"/>
    </row>
    <row r="5224" spans="1:17" ht="65.25" thickBot="1" x14ac:dyDescent="0.3">
      <c r="A5224" s="32" t="s">
        <v>851</v>
      </c>
      <c r="B5224" s="32" t="s">
        <v>307</v>
      </c>
      <c r="C5224" s="38"/>
      <c r="D5224" s="26"/>
      <c r="E5224" s="17"/>
      <c r="F5224" s="26"/>
      <c r="G5224" s="50" t="s">
        <v>5433</v>
      </c>
      <c r="H5224" s="51" t="s">
        <v>335</v>
      </c>
      <c r="I5224" s="26"/>
      <c r="J5224" s="26"/>
      <c r="K5224" s="34"/>
      <c r="P5224" s="50"/>
      <c r="Q5224" s="51"/>
    </row>
    <row r="5225" spans="1:17" ht="39.75" thickBot="1" x14ac:dyDescent="0.3">
      <c r="A5225" s="32" t="s">
        <v>851</v>
      </c>
      <c r="B5225" s="32" t="s">
        <v>307</v>
      </c>
      <c r="C5225" s="38"/>
      <c r="D5225" s="26"/>
      <c r="E5225" s="17"/>
      <c r="F5225" s="26"/>
      <c r="G5225" s="44" t="s">
        <v>374</v>
      </c>
      <c r="H5225" s="45" t="s">
        <v>288</v>
      </c>
      <c r="I5225" s="26"/>
      <c r="J5225" s="26"/>
      <c r="K5225" s="34"/>
      <c r="P5225" s="44"/>
      <c r="Q5225" s="45"/>
    </row>
    <row r="5226" spans="1:17" ht="39.75" thickBot="1" x14ac:dyDescent="0.3">
      <c r="A5226" s="32" t="s">
        <v>851</v>
      </c>
      <c r="B5226" s="32" t="s">
        <v>307</v>
      </c>
      <c r="C5226" s="38"/>
      <c r="D5226" s="26"/>
      <c r="E5226" s="17"/>
      <c r="F5226" s="26"/>
      <c r="G5226" s="44" t="s">
        <v>377</v>
      </c>
      <c r="H5226" s="45" t="s">
        <v>288</v>
      </c>
      <c r="I5226" s="26"/>
      <c r="J5226" s="26"/>
      <c r="K5226" s="34"/>
      <c r="P5226" s="44"/>
      <c r="Q5226" s="45"/>
    </row>
    <row r="5227" spans="1:17" ht="39.75" thickBot="1" x14ac:dyDescent="0.3">
      <c r="A5227" s="32" t="s">
        <v>851</v>
      </c>
      <c r="B5227" s="32" t="s">
        <v>307</v>
      </c>
      <c r="C5227" s="38"/>
      <c r="D5227" s="26"/>
      <c r="E5227" s="17"/>
      <c r="F5227" s="26"/>
      <c r="G5227" s="50" t="s">
        <v>382</v>
      </c>
      <c r="H5227" s="51" t="s">
        <v>288</v>
      </c>
      <c r="I5227" s="26"/>
      <c r="J5227" s="26"/>
      <c r="K5227" s="34"/>
      <c r="P5227" s="50"/>
      <c r="Q5227" s="51"/>
    </row>
    <row r="5228" spans="1:17" ht="78" thickBot="1" x14ac:dyDescent="0.3">
      <c r="A5228" s="32" t="s">
        <v>851</v>
      </c>
      <c r="B5228" s="32" t="s">
        <v>307</v>
      </c>
      <c r="C5228" s="38"/>
      <c r="D5228" s="26"/>
      <c r="E5228" s="17"/>
      <c r="F5228" s="26"/>
      <c r="G5228" s="44" t="s">
        <v>5434</v>
      </c>
      <c r="H5228" s="45" t="s">
        <v>335</v>
      </c>
      <c r="I5228" s="26"/>
      <c r="J5228" s="26"/>
      <c r="K5228" s="34"/>
      <c r="P5228" s="44"/>
      <c r="Q5228" s="45"/>
    </row>
    <row r="5229" spans="1:17" ht="52.5" thickBot="1" x14ac:dyDescent="0.3">
      <c r="A5229" s="32" t="s">
        <v>851</v>
      </c>
      <c r="B5229" s="32" t="s">
        <v>307</v>
      </c>
      <c r="C5229" s="38"/>
      <c r="D5229" s="26"/>
      <c r="E5229" s="17"/>
      <c r="F5229" s="38"/>
      <c r="G5229" s="50" t="s">
        <v>5435</v>
      </c>
      <c r="H5229" s="51" t="s">
        <v>335</v>
      </c>
      <c r="I5229" s="26"/>
      <c r="J5229" s="26"/>
      <c r="K5229" s="34"/>
      <c r="P5229" s="50"/>
      <c r="Q5229" s="51"/>
    </row>
    <row r="5230" spans="1:17" ht="52.5" thickBot="1" x14ac:dyDescent="0.3">
      <c r="A5230" s="32" t="s">
        <v>851</v>
      </c>
      <c r="B5230" s="32" t="s">
        <v>307</v>
      </c>
      <c r="C5230" s="38"/>
      <c r="D5230" s="26"/>
      <c r="E5230" s="17"/>
      <c r="F5230" s="38"/>
      <c r="G5230" s="44" t="s">
        <v>5436</v>
      </c>
      <c r="H5230" s="45" t="s">
        <v>335</v>
      </c>
      <c r="I5230" s="26"/>
      <c r="J5230" s="26"/>
      <c r="K5230" s="34"/>
      <c r="P5230" s="44"/>
      <c r="Q5230" s="45"/>
    </row>
    <row r="5231" spans="1:17" ht="52.5" thickBot="1" x14ac:dyDescent="0.3">
      <c r="A5231" s="32" t="s">
        <v>851</v>
      </c>
      <c r="B5231" s="32" t="s">
        <v>307</v>
      </c>
      <c r="C5231" s="38"/>
      <c r="D5231" s="26"/>
      <c r="E5231" s="17"/>
      <c r="F5231" s="38"/>
      <c r="G5231" s="50" t="s">
        <v>5437</v>
      </c>
      <c r="H5231" s="51" t="s">
        <v>335</v>
      </c>
      <c r="I5231" s="26"/>
      <c r="J5231" s="26"/>
      <c r="K5231" s="34"/>
      <c r="P5231" s="50"/>
      <c r="Q5231" s="51"/>
    </row>
    <row r="5232" spans="1:17" ht="52.5" thickBot="1" x14ac:dyDescent="0.3">
      <c r="A5232" s="32" t="s">
        <v>851</v>
      </c>
      <c r="B5232" s="32" t="s">
        <v>307</v>
      </c>
      <c r="C5232" s="38"/>
      <c r="D5232" s="26"/>
      <c r="E5232" s="17"/>
      <c r="F5232" s="38"/>
      <c r="G5232" s="44" t="s">
        <v>5437</v>
      </c>
      <c r="H5232" s="45" t="s">
        <v>335</v>
      </c>
      <c r="I5232" s="26"/>
      <c r="J5232" s="26"/>
      <c r="K5232" s="34"/>
      <c r="P5232" s="44"/>
      <c r="Q5232" s="45"/>
    </row>
    <row r="5233" spans="1:17" ht="52.5" thickBot="1" x14ac:dyDescent="0.3">
      <c r="A5233" s="32" t="s">
        <v>851</v>
      </c>
      <c r="B5233" s="32" t="s">
        <v>307</v>
      </c>
      <c r="C5233" s="38"/>
      <c r="D5233" s="26"/>
      <c r="E5233" s="17"/>
      <c r="F5233" s="38"/>
      <c r="G5233" s="50" t="s">
        <v>5437</v>
      </c>
      <c r="H5233" s="51" t="s">
        <v>335</v>
      </c>
      <c r="I5233" s="26"/>
      <c r="J5233" s="26"/>
      <c r="K5233" s="34"/>
      <c r="P5233" s="50"/>
      <c r="Q5233" s="51"/>
    </row>
    <row r="5234" spans="1:17" ht="78" thickBot="1" x14ac:dyDescent="0.3">
      <c r="A5234" s="32" t="s">
        <v>851</v>
      </c>
      <c r="B5234" s="32" t="s">
        <v>307</v>
      </c>
      <c r="C5234" s="38"/>
      <c r="D5234" s="26"/>
      <c r="E5234" s="17"/>
      <c r="F5234" s="26"/>
      <c r="G5234" s="50" t="s">
        <v>5438</v>
      </c>
      <c r="H5234" s="51" t="s">
        <v>335</v>
      </c>
      <c r="I5234" s="26"/>
      <c r="J5234" s="26"/>
      <c r="K5234" s="34"/>
      <c r="P5234" s="50"/>
      <c r="Q5234" s="51"/>
    </row>
    <row r="5235" spans="1:17" ht="78" thickBot="1" x14ac:dyDescent="0.3">
      <c r="A5235" s="32" t="s">
        <v>851</v>
      </c>
      <c r="B5235" s="32" t="s">
        <v>307</v>
      </c>
      <c r="C5235" s="40"/>
      <c r="D5235" s="41"/>
      <c r="E5235" s="39"/>
      <c r="F5235" s="41"/>
      <c r="G5235" s="44" t="s">
        <v>5439</v>
      </c>
      <c r="H5235" s="45" t="s">
        <v>335</v>
      </c>
      <c r="I5235" s="41"/>
      <c r="J5235" s="41"/>
      <c r="K5235" s="42"/>
      <c r="P5235" s="44"/>
      <c r="Q5235" s="45"/>
    </row>
    <row r="5236" spans="1:17" ht="39.75" thickBot="1" x14ac:dyDescent="0.3">
      <c r="A5236" s="32" t="s">
        <v>851</v>
      </c>
      <c r="B5236" s="32" t="s">
        <v>307</v>
      </c>
      <c r="C5236" s="38"/>
      <c r="D5236" s="26"/>
      <c r="E5236" s="17"/>
      <c r="F5236" s="26"/>
      <c r="G5236" s="50" t="s">
        <v>5440</v>
      </c>
      <c r="H5236" s="51" t="s">
        <v>335</v>
      </c>
      <c r="I5236" s="26"/>
      <c r="J5236" s="26"/>
      <c r="K5236" s="34"/>
      <c r="P5236" s="50"/>
      <c r="Q5236" s="51"/>
    </row>
    <row r="5237" spans="1:17" ht="39.75" thickBot="1" x14ac:dyDescent="0.3">
      <c r="A5237" s="32" t="s">
        <v>851</v>
      </c>
      <c r="B5237" s="32" t="s">
        <v>307</v>
      </c>
      <c r="C5237" s="38"/>
      <c r="D5237" s="26"/>
      <c r="E5237" s="17"/>
      <c r="F5237" s="26"/>
      <c r="G5237" s="44" t="s">
        <v>5440</v>
      </c>
      <c r="H5237" s="45" t="s">
        <v>335</v>
      </c>
      <c r="I5237" s="26"/>
      <c r="J5237" s="26"/>
      <c r="K5237" s="34"/>
      <c r="P5237" s="44"/>
      <c r="Q5237" s="45"/>
    </row>
    <row r="5238" spans="1:17" ht="52.5" thickBot="1" x14ac:dyDescent="0.3">
      <c r="A5238" s="32" t="s">
        <v>851</v>
      </c>
      <c r="B5238" s="32" t="s">
        <v>307</v>
      </c>
      <c r="C5238" s="38"/>
      <c r="D5238" s="26"/>
      <c r="E5238" s="17"/>
      <c r="F5238" s="26"/>
      <c r="G5238" s="44" t="s">
        <v>5441</v>
      </c>
      <c r="H5238" s="45" t="s">
        <v>335</v>
      </c>
      <c r="I5238" s="26"/>
      <c r="J5238" s="26"/>
      <c r="K5238" s="34"/>
      <c r="P5238" s="44"/>
      <c r="Q5238" s="45"/>
    </row>
    <row r="5239" spans="1:17" ht="39.75" thickBot="1" x14ac:dyDescent="0.3">
      <c r="A5239" s="32" t="s">
        <v>851</v>
      </c>
      <c r="B5239" s="32" t="s">
        <v>307</v>
      </c>
      <c r="C5239" s="38"/>
      <c r="D5239" s="26"/>
      <c r="E5239" s="17"/>
      <c r="F5239" s="26"/>
      <c r="G5239" s="50" t="s">
        <v>5442</v>
      </c>
      <c r="H5239" s="51" t="s">
        <v>103</v>
      </c>
      <c r="I5239" s="26"/>
      <c r="J5239" s="26"/>
      <c r="K5239" s="34"/>
      <c r="P5239" s="50"/>
      <c r="Q5239" s="51"/>
    </row>
    <row r="5240" spans="1:17" ht="39.75" thickBot="1" x14ac:dyDescent="0.3">
      <c r="A5240" s="32" t="s">
        <v>851</v>
      </c>
      <c r="B5240" s="32" t="s">
        <v>307</v>
      </c>
      <c r="C5240" s="38"/>
      <c r="D5240" s="26"/>
      <c r="E5240" s="17"/>
      <c r="F5240" s="26"/>
      <c r="G5240" s="44" t="s">
        <v>5442</v>
      </c>
      <c r="H5240" s="45" t="s">
        <v>307</v>
      </c>
      <c r="I5240" s="26"/>
      <c r="J5240" s="26"/>
      <c r="K5240" s="34"/>
      <c r="P5240" s="44"/>
      <c r="Q5240" s="45"/>
    </row>
    <row r="5241" spans="1:17" ht="39.75" thickBot="1" x14ac:dyDescent="0.3">
      <c r="A5241" s="32" t="s">
        <v>851</v>
      </c>
      <c r="B5241" s="32" t="s">
        <v>331</v>
      </c>
      <c r="C5241" s="38"/>
      <c r="D5241" s="26"/>
      <c r="E5241" s="17"/>
      <c r="F5241" s="26"/>
      <c r="G5241" s="50" t="s">
        <v>5443</v>
      </c>
      <c r="H5241" s="51" t="s">
        <v>307</v>
      </c>
      <c r="I5241" s="26"/>
      <c r="J5241" s="26"/>
      <c r="K5241" s="34"/>
      <c r="P5241" s="50"/>
      <c r="Q5241" s="51"/>
    </row>
    <row r="5242" spans="1:17" ht="39.75" thickBot="1" x14ac:dyDescent="0.3">
      <c r="A5242" s="32" t="s">
        <v>851</v>
      </c>
      <c r="B5242" s="32" t="s">
        <v>324</v>
      </c>
      <c r="C5242" s="38"/>
      <c r="D5242" s="26"/>
      <c r="E5242" s="17"/>
      <c r="F5242" s="26"/>
      <c r="G5242" s="50" t="s">
        <v>489</v>
      </c>
      <c r="H5242" s="51" t="s">
        <v>288</v>
      </c>
      <c r="I5242" s="26"/>
      <c r="J5242" s="26"/>
      <c r="K5242" s="34"/>
      <c r="P5242" s="50"/>
      <c r="Q5242" s="51"/>
    </row>
    <row r="5243" spans="1:17" ht="39.75" thickBot="1" x14ac:dyDescent="0.3">
      <c r="A5243" s="32" t="s">
        <v>851</v>
      </c>
      <c r="B5243" s="32" t="s">
        <v>331</v>
      </c>
      <c r="C5243" s="37"/>
      <c r="D5243" s="24"/>
      <c r="E5243" s="17"/>
      <c r="F5243" s="24"/>
      <c r="G5243" s="44" t="s">
        <v>493</v>
      </c>
      <c r="H5243" s="45" t="s">
        <v>494</v>
      </c>
      <c r="I5243" s="24"/>
      <c r="J5243" s="24"/>
      <c r="K5243" s="43"/>
      <c r="P5243" s="44"/>
      <c r="Q5243" s="45"/>
    </row>
    <row r="5244" spans="1:17" ht="39.75" thickBot="1" x14ac:dyDescent="0.3">
      <c r="A5244" s="32" t="s">
        <v>851</v>
      </c>
      <c r="B5244" s="32" t="s">
        <v>307</v>
      </c>
      <c r="C5244" s="38"/>
      <c r="D5244" s="26"/>
      <c r="E5244" s="17"/>
      <c r="F5244" s="26"/>
      <c r="G5244" s="50" t="s">
        <v>495</v>
      </c>
      <c r="H5244" s="51" t="s">
        <v>494</v>
      </c>
      <c r="I5244" s="26"/>
      <c r="J5244" s="26"/>
      <c r="K5244" s="34"/>
      <c r="P5244" s="50"/>
      <c r="Q5244" s="51"/>
    </row>
    <row r="5245" spans="1:17" ht="39.75" thickBot="1" x14ac:dyDescent="0.3">
      <c r="A5245" s="32" t="s">
        <v>851</v>
      </c>
      <c r="B5245" s="32" t="s">
        <v>307</v>
      </c>
      <c r="C5245" s="38"/>
      <c r="D5245" s="26"/>
      <c r="E5245" s="17"/>
      <c r="F5245" s="26"/>
      <c r="G5245" s="44" t="s">
        <v>5444</v>
      </c>
      <c r="H5245" s="45" t="s">
        <v>335</v>
      </c>
      <c r="I5245" s="26"/>
      <c r="J5245" s="26"/>
      <c r="K5245" s="34"/>
      <c r="P5245" s="44"/>
      <c r="Q5245" s="45"/>
    </row>
    <row r="5246" spans="1:17" ht="52.5" thickBot="1" x14ac:dyDescent="0.3">
      <c r="A5246" s="32" t="s">
        <v>851</v>
      </c>
      <c r="B5246" s="32" t="s">
        <v>324</v>
      </c>
      <c r="C5246" s="38"/>
      <c r="D5246" s="26"/>
      <c r="E5246" s="17"/>
      <c r="F5246" s="26"/>
      <c r="G5246" s="44" t="s">
        <v>532</v>
      </c>
      <c r="H5246" s="45" t="s">
        <v>552</v>
      </c>
      <c r="I5246" s="26"/>
      <c r="J5246" s="26"/>
      <c r="K5246" s="34"/>
      <c r="P5246" s="44"/>
      <c r="Q5246" s="45"/>
    </row>
    <row r="5247" spans="1:17" ht="52.5" thickBot="1" x14ac:dyDescent="0.3">
      <c r="A5247" s="32" t="s">
        <v>851</v>
      </c>
      <c r="B5247" s="32" t="s">
        <v>307</v>
      </c>
      <c r="C5247" s="37"/>
      <c r="D5247" s="24"/>
      <c r="E5247" s="17"/>
      <c r="F5247" s="24"/>
      <c r="G5247" s="50" t="s">
        <v>532</v>
      </c>
      <c r="H5247" s="51" t="s">
        <v>516</v>
      </c>
      <c r="I5247" s="24"/>
      <c r="J5247" s="24"/>
      <c r="K5247" s="43"/>
      <c r="P5247" s="50"/>
      <c r="Q5247" s="51"/>
    </row>
    <row r="5248" spans="1:17" ht="52.5" thickBot="1" x14ac:dyDescent="0.3">
      <c r="A5248" s="32" t="s">
        <v>851</v>
      </c>
      <c r="B5248" s="32" t="s">
        <v>307</v>
      </c>
      <c r="C5248" s="37"/>
      <c r="D5248" s="24"/>
      <c r="E5248" s="17"/>
      <c r="F5248" s="24"/>
      <c r="G5248" s="44" t="s">
        <v>532</v>
      </c>
      <c r="H5248" s="45" t="s">
        <v>554</v>
      </c>
      <c r="I5248" s="24"/>
      <c r="J5248" s="24"/>
      <c r="K5248" s="43"/>
      <c r="P5248" s="44"/>
      <c r="Q5248" s="45"/>
    </row>
    <row r="5249" spans="1:17" ht="39.75" thickBot="1" x14ac:dyDescent="0.3">
      <c r="A5249" s="32" t="s">
        <v>851</v>
      </c>
      <c r="B5249" s="32" t="s">
        <v>307</v>
      </c>
      <c r="C5249" s="37"/>
      <c r="D5249" s="24"/>
      <c r="E5249" s="17"/>
      <c r="F5249" s="24"/>
      <c r="G5249" s="50" t="s">
        <v>532</v>
      </c>
      <c r="H5249" s="51" t="s">
        <v>518</v>
      </c>
      <c r="I5249" s="24"/>
      <c r="J5249" s="24"/>
      <c r="K5249" s="43"/>
      <c r="P5249" s="50"/>
      <c r="Q5249" s="51"/>
    </row>
    <row r="5250" spans="1:17" ht="39.75" thickBot="1" x14ac:dyDescent="0.3">
      <c r="A5250" s="32" t="s">
        <v>851</v>
      </c>
      <c r="B5250" s="32" t="s">
        <v>307</v>
      </c>
      <c r="C5250" s="37"/>
      <c r="D5250" s="24"/>
      <c r="E5250" s="17"/>
      <c r="F5250" s="24"/>
      <c r="G5250" s="44" t="s">
        <v>576</v>
      </c>
      <c r="H5250" s="45" t="s">
        <v>503</v>
      </c>
      <c r="I5250" s="24"/>
      <c r="J5250" s="24"/>
      <c r="K5250" s="43"/>
      <c r="P5250" s="44"/>
      <c r="Q5250" s="45"/>
    </row>
    <row r="5251" spans="1:17" ht="39.75" thickBot="1" x14ac:dyDescent="0.3">
      <c r="A5251" s="32" t="s">
        <v>851</v>
      </c>
      <c r="B5251" s="32" t="s">
        <v>307</v>
      </c>
      <c r="C5251" s="37"/>
      <c r="D5251" s="24"/>
      <c r="E5251" s="17"/>
      <c r="F5251" s="24"/>
      <c r="G5251" s="50" t="s">
        <v>576</v>
      </c>
      <c r="H5251" s="51" t="s">
        <v>511</v>
      </c>
      <c r="I5251" s="24"/>
      <c r="J5251" s="24"/>
      <c r="K5251" s="43"/>
      <c r="P5251" s="50"/>
      <c r="Q5251" s="51"/>
    </row>
    <row r="5252" spans="1:17" ht="39.75" thickBot="1" x14ac:dyDescent="0.3">
      <c r="A5252" s="32" t="s">
        <v>851</v>
      </c>
      <c r="B5252" s="32" t="s">
        <v>307</v>
      </c>
      <c r="C5252" s="37"/>
      <c r="D5252" s="24"/>
      <c r="E5252" s="17"/>
      <c r="F5252" s="24"/>
      <c r="G5252" s="44" t="s">
        <v>636</v>
      </c>
      <c r="H5252" s="45" t="s">
        <v>633</v>
      </c>
      <c r="I5252" s="24"/>
      <c r="J5252" s="24"/>
      <c r="K5252" s="43"/>
      <c r="P5252" s="44"/>
      <c r="Q5252" s="45"/>
    </row>
    <row r="5253" spans="1:17" ht="39.75" thickBot="1" x14ac:dyDescent="0.3">
      <c r="A5253" s="32" t="s">
        <v>851</v>
      </c>
      <c r="B5253" s="32" t="s">
        <v>307</v>
      </c>
      <c r="C5253" s="37"/>
      <c r="D5253" s="24"/>
      <c r="E5253" s="17"/>
      <c r="F5253" s="24"/>
      <c r="G5253" s="50" t="s">
        <v>642</v>
      </c>
      <c r="H5253" s="51" t="s">
        <v>503</v>
      </c>
      <c r="I5253" s="24"/>
      <c r="J5253" s="24"/>
      <c r="K5253" s="43"/>
      <c r="P5253" s="50"/>
      <c r="Q5253" s="51"/>
    </row>
    <row r="5254" spans="1:17" ht="65.25" thickBot="1" x14ac:dyDescent="0.3">
      <c r="A5254" s="32" t="s">
        <v>851</v>
      </c>
      <c r="B5254" s="32" t="s">
        <v>307</v>
      </c>
      <c r="C5254" s="37"/>
      <c r="D5254" s="24"/>
      <c r="E5254" s="17"/>
      <c r="F5254" s="24"/>
      <c r="G5254" s="50" t="s">
        <v>5445</v>
      </c>
      <c r="H5254" s="51" t="s">
        <v>5446</v>
      </c>
      <c r="I5254" s="24"/>
      <c r="J5254" s="24"/>
      <c r="K5254" s="43"/>
      <c r="P5254" s="50"/>
      <c r="Q5254" s="51"/>
    </row>
    <row r="5255" spans="1:17" ht="65.25" thickBot="1" x14ac:dyDescent="0.3">
      <c r="A5255" s="32" t="s">
        <v>851</v>
      </c>
      <c r="B5255" s="32" t="s">
        <v>307</v>
      </c>
      <c r="C5255" s="37"/>
      <c r="D5255" s="24"/>
      <c r="E5255" s="17"/>
      <c r="F5255" s="24"/>
      <c r="G5255" s="44" t="s">
        <v>5445</v>
      </c>
      <c r="H5255" s="45" t="s">
        <v>131</v>
      </c>
      <c r="I5255" s="24"/>
      <c r="J5255" s="24"/>
      <c r="K5255" s="43"/>
      <c r="P5255" s="44"/>
      <c r="Q5255" s="45"/>
    </row>
    <row r="5256" spans="1:17" ht="65.25" thickBot="1" x14ac:dyDescent="0.3">
      <c r="A5256" s="32" t="s">
        <v>851</v>
      </c>
      <c r="B5256" s="32" t="s">
        <v>307</v>
      </c>
      <c r="C5256" s="37"/>
      <c r="D5256" s="24"/>
      <c r="E5256" s="17"/>
      <c r="F5256" s="24"/>
      <c r="G5256" s="50" t="s">
        <v>5445</v>
      </c>
      <c r="H5256" s="51" t="s">
        <v>204</v>
      </c>
      <c r="I5256" s="24"/>
      <c r="J5256" s="24"/>
      <c r="K5256" s="43"/>
      <c r="P5256" s="50"/>
      <c r="Q5256" s="51"/>
    </row>
    <row r="5257" spans="1:17" ht="65.25" thickBot="1" x14ac:dyDescent="0.3">
      <c r="A5257" s="32" t="s">
        <v>851</v>
      </c>
      <c r="B5257" s="32" t="s">
        <v>307</v>
      </c>
      <c r="C5257" s="38"/>
      <c r="D5257" s="26"/>
      <c r="E5257" s="17"/>
      <c r="F5257" s="26"/>
      <c r="G5257" s="44" t="s">
        <v>5445</v>
      </c>
      <c r="H5257" s="45" t="s">
        <v>207</v>
      </c>
      <c r="I5257" s="26"/>
      <c r="J5257" s="26"/>
      <c r="K5257" s="34"/>
      <c r="P5257" s="44"/>
      <c r="Q5257" s="45"/>
    </row>
    <row r="5258" spans="1:17" ht="65.25" thickBot="1" x14ac:dyDescent="0.3">
      <c r="A5258" s="32" t="s">
        <v>851</v>
      </c>
      <c r="B5258" s="32" t="s">
        <v>307</v>
      </c>
      <c r="C5258" s="38"/>
      <c r="D5258" s="26"/>
      <c r="E5258" s="17"/>
      <c r="F5258" s="26"/>
      <c r="G5258" s="50" t="s">
        <v>5445</v>
      </c>
      <c r="H5258" s="51" t="s">
        <v>5447</v>
      </c>
      <c r="I5258" s="26"/>
      <c r="J5258" s="26"/>
      <c r="K5258" s="34"/>
      <c r="P5258" s="50"/>
      <c r="Q5258" s="51"/>
    </row>
    <row r="5259" spans="1:17" ht="65.25" thickBot="1" x14ac:dyDescent="0.3">
      <c r="A5259" s="32" t="s">
        <v>851</v>
      </c>
      <c r="B5259" s="32" t="s">
        <v>307</v>
      </c>
      <c r="C5259" s="38"/>
      <c r="D5259" s="26"/>
      <c r="E5259" s="17"/>
      <c r="F5259" s="26"/>
      <c r="G5259" s="44" t="s">
        <v>5445</v>
      </c>
      <c r="H5259" s="45" t="s">
        <v>5448</v>
      </c>
      <c r="I5259" s="26"/>
      <c r="J5259" s="26"/>
      <c r="K5259" s="34"/>
      <c r="P5259" s="44"/>
      <c r="Q5259" s="45"/>
    </row>
    <row r="5260" spans="1:17" ht="65.25" thickBot="1" x14ac:dyDescent="0.3">
      <c r="A5260" s="32" t="s">
        <v>851</v>
      </c>
      <c r="B5260" s="32" t="s">
        <v>324</v>
      </c>
      <c r="C5260" s="38"/>
      <c r="D5260" s="26"/>
      <c r="E5260" s="17"/>
      <c r="F5260" s="26"/>
      <c r="G5260" s="50" t="s">
        <v>5445</v>
      </c>
      <c r="H5260" s="51" t="s">
        <v>258</v>
      </c>
      <c r="I5260" s="26"/>
      <c r="J5260" s="26"/>
      <c r="K5260" s="34"/>
      <c r="P5260" s="50"/>
      <c r="Q5260" s="51"/>
    </row>
    <row r="5261" spans="1:17" ht="65.25" thickBot="1" x14ac:dyDescent="0.3">
      <c r="A5261" s="32" t="s">
        <v>851</v>
      </c>
      <c r="B5261" s="32" t="s">
        <v>329</v>
      </c>
      <c r="C5261" s="38"/>
      <c r="D5261" s="26"/>
      <c r="E5261" s="17"/>
      <c r="F5261" s="26"/>
      <c r="G5261" s="44" t="s">
        <v>5445</v>
      </c>
      <c r="H5261" s="45" t="s">
        <v>5449</v>
      </c>
      <c r="I5261" s="26"/>
      <c r="J5261" s="26"/>
      <c r="K5261" s="34"/>
      <c r="P5261" s="44"/>
      <c r="Q5261" s="45"/>
    </row>
    <row r="5262" spans="1:17" ht="52.5" thickBot="1" x14ac:dyDescent="0.3">
      <c r="A5262" s="32" t="s">
        <v>851</v>
      </c>
      <c r="B5262" s="32" t="s">
        <v>331</v>
      </c>
      <c r="C5262" s="38"/>
      <c r="D5262" s="26"/>
      <c r="E5262" s="17"/>
      <c r="F5262" s="26"/>
      <c r="G5262" s="50" t="s">
        <v>5450</v>
      </c>
      <c r="H5262" s="51" t="s">
        <v>5451</v>
      </c>
      <c r="I5262" s="26"/>
      <c r="J5262" s="26"/>
      <c r="K5262" s="34"/>
      <c r="P5262" s="50"/>
      <c r="Q5262" s="51"/>
    </row>
    <row r="5263" spans="1:17" ht="52.5" thickBot="1" x14ac:dyDescent="0.3">
      <c r="A5263" s="32" t="s">
        <v>851</v>
      </c>
      <c r="B5263" s="32" t="s">
        <v>324</v>
      </c>
      <c r="C5263" s="38"/>
      <c r="D5263" s="26"/>
      <c r="E5263" s="17"/>
      <c r="F5263" s="26"/>
      <c r="G5263" s="44" t="s">
        <v>5450</v>
      </c>
      <c r="H5263" s="45" t="s">
        <v>5451</v>
      </c>
      <c r="I5263" s="26"/>
      <c r="J5263" s="26"/>
      <c r="K5263" s="34"/>
      <c r="P5263" s="44"/>
      <c r="Q5263" s="45"/>
    </row>
    <row r="5264" spans="1:17" ht="52.5" thickBot="1" x14ac:dyDescent="0.3">
      <c r="A5264" s="32" t="s">
        <v>851</v>
      </c>
      <c r="B5264" s="32" t="s">
        <v>329</v>
      </c>
      <c r="C5264" s="40"/>
      <c r="D5264" s="41"/>
      <c r="E5264" s="17"/>
      <c r="F5264" s="26"/>
      <c r="G5264" s="50" t="s">
        <v>5450</v>
      </c>
      <c r="H5264" s="51" t="s">
        <v>5451</v>
      </c>
      <c r="I5264" s="41"/>
      <c r="J5264" s="41"/>
      <c r="K5264" s="42"/>
      <c r="P5264" s="50"/>
      <c r="Q5264" s="51"/>
    </row>
    <row r="5265" spans="1:17" ht="52.5" thickBot="1" x14ac:dyDescent="0.3">
      <c r="A5265" s="32" t="s">
        <v>851</v>
      </c>
      <c r="B5265" s="32" t="s">
        <v>331</v>
      </c>
      <c r="C5265" s="40"/>
      <c r="D5265" s="41"/>
      <c r="E5265" s="17"/>
      <c r="F5265" s="26"/>
      <c r="G5265" s="44" t="s">
        <v>5450</v>
      </c>
      <c r="H5265" s="45" t="s">
        <v>5452</v>
      </c>
      <c r="I5265" s="41"/>
      <c r="J5265" s="41"/>
      <c r="K5265" s="42"/>
      <c r="P5265" s="44"/>
      <c r="Q5265" s="45"/>
    </row>
    <row r="5266" spans="1:17" ht="52.5" thickBot="1" x14ac:dyDescent="0.3">
      <c r="A5266" s="32" t="s">
        <v>851</v>
      </c>
      <c r="B5266" s="32" t="s">
        <v>324</v>
      </c>
      <c r="C5266" s="40"/>
      <c r="D5266" s="41"/>
      <c r="E5266" s="17"/>
      <c r="F5266" s="26"/>
      <c r="G5266" s="50" t="s">
        <v>5450</v>
      </c>
      <c r="H5266" s="51" t="s">
        <v>5452</v>
      </c>
      <c r="I5266" s="41"/>
      <c r="J5266" s="41"/>
      <c r="K5266" s="42"/>
      <c r="P5266" s="50"/>
      <c r="Q5266" s="51"/>
    </row>
    <row r="5267" spans="1:17" ht="52.5" thickBot="1" x14ac:dyDescent="0.3">
      <c r="A5267" s="32" t="s">
        <v>851</v>
      </c>
      <c r="B5267" s="32" t="s">
        <v>327</v>
      </c>
      <c r="C5267" s="40"/>
      <c r="D5267" s="41"/>
      <c r="E5267" s="17"/>
      <c r="F5267" s="26"/>
      <c r="G5267" s="44" t="s">
        <v>5450</v>
      </c>
      <c r="H5267" s="45" t="s">
        <v>5452</v>
      </c>
      <c r="I5267" s="41"/>
      <c r="J5267" s="41"/>
      <c r="K5267" s="42"/>
      <c r="P5267" s="44"/>
      <c r="Q5267" s="45"/>
    </row>
    <row r="5268" spans="1:17" ht="52.5" thickBot="1" x14ac:dyDescent="0.3">
      <c r="A5268" s="32" t="s">
        <v>851</v>
      </c>
      <c r="B5268" s="32" t="s">
        <v>329</v>
      </c>
      <c r="C5268" s="40"/>
      <c r="D5268" s="41"/>
      <c r="E5268" s="39"/>
      <c r="F5268" s="41"/>
      <c r="G5268" s="50" t="s">
        <v>5450</v>
      </c>
      <c r="H5268" s="51" t="s">
        <v>215</v>
      </c>
      <c r="I5268" s="41"/>
      <c r="J5268" s="41"/>
      <c r="K5268" s="42"/>
      <c r="P5268" s="50"/>
      <c r="Q5268" s="51"/>
    </row>
    <row r="5269" spans="1:17" ht="52.5" thickBot="1" x14ac:dyDescent="0.3">
      <c r="A5269" s="32" t="s">
        <v>851</v>
      </c>
      <c r="B5269" s="32" t="s">
        <v>331</v>
      </c>
      <c r="C5269" s="40"/>
      <c r="D5269" s="41"/>
      <c r="E5269" s="17"/>
      <c r="F5269" s="26"/>
      <c r="G5269" s="44" t="s">
        <v>5450</v>
      </c>
      <c r="H5269" s="45" t="s">
        <v>215</v>
      </c>
      <c r="I5269" s="41"/>
      <c r="J5269" s="41"/>
      <c r="K5269" s="42"/>
      <c r="P5269" s="44"/>
      <c r="Q5269" s="45"/>
    </row>
    <row r="5270" spans="1:17" ht="52.5" thickBot="1" x14ac:dyDescent="0.3">
      <c r="A5270" s="32" t="s">
        <v>851</v>
      </c>
      <c r="B5270" s="32" t="s">
        <v>324</v>
      </c>
      <c r="C5270" s="40"/>
      <c r="D5270" s="41"/>
      <c r="E5270" s="17"/>
      <c r="F5270" s="26"/>
      <c r="G5270" s="50" t="s">
        <v>5450</v>
      </c>
      <c r="H5270" s="51" t="s">
        <v>215</v>
      </c>
      <c r="I5270" s="41"/>
      <c r="J5270" s="41"/>
      <c r="K5270" s="42"/>
      <c r="P5270" s="50"/>
      <c r="Q5270" s="51"/>
    </row>
    <row r="5271" spans="1:17" ht="52.5" thickBot="1" x14ac:dyDescent="0.3">
      <c r="A5271" s="32" t="s">
        <v>851</v>
      </c>
      <c r="B5271" s="32" t="s">
        <v>327</v>
      </c>
      <c r="C5271" s="40"/>
      <c r="D5271" s="41"/>
      <c r="E5271" s="17"/>
      <c r="F5271" s="26"/>
      <c r="G5271" s="44" t="s">
        <v>5450</v>
      </c>
      <c r="H5271" s="45" t="s">
        <v>215</v>
      </c>
      <c r="I5271" s="41"/>
      <c r="J5271" s="41"/>
      <c r="K5271" s="42"/>
      <c r="P5271" s="44"/>
      <c r="Q5271" s="45"/>
    </row>
    <row r="5272" spans="1:17" ht="52.5" thickBot="1" x14ac:dyDescent="0.3">
      <c r="A5272" s="32" t="s">
        <v>851</v>
      </c>
      <c r="B5272" s="32" t="s">
        <v>329</v>
      </c>
      <c r="C5272" s="40"/>
      <c r="D5272" s="41"/>
      <c r="E5272" s="17"/>
      <c r="F5272" s="26"/>
      <c r="G5272" s="50" t="s">
        <v>5450</v>
      </c>
      <c r="H5272" s="51" t="s">
        <v>5453</v>
      </c>
      <c r="I5272" s="41"/>
      <c r="J5272" s="41"/>
      <c r="K5272" s="42"/>
      <c r="P5272" s="50"/>
      <c r="Q5272" s="51"/>
    </row>
    <row r="5273" spans="1:17" ht="52.5" thickBot="1" x14ac:dyDescent="0.3">
      <c r="A5273" s="32" t="s">
        <v>851</v>
      </c>
      <c r="B5273" s="32" t="s">
        <v>331</v>
      </c>
      <c r="C5273" s="40"/>
      <c r="D5273" s="41"/>
      <c r="E5273" s="17"/>
      <c r="F5273" s="26"/>
      <c r="G5273" s="44" t="s">
        <v>5450</v>
      </c>
      <c r="H5273" s="45" t="s">
        <v>5453</v>
      </c>
      <c r="I5273" s="41"/>
      <c r="J5273" s="41"/>
      <c r="K5273" s="42"/>
      <c r="P5273" s="44"/>
      <c r="Q5273" s="45"/>
    </row>
    <row r="5274" spans="1:17" ht="52.5" thickBot="1" x14ac:dyDescent="0.3">
      <c r="A5274" s="32" t="s">
        <v>851</v>
      </c>
      <c r="B5274" s="32" t="s">
        <v>324</v>
      </c>
      <c r="C5274" s="40"/>
      <c r="D5274" s="41"/>
      <c r="E5274" s="17"/>
      <c r="F5274" s="26"/>
      <c r="G5274" s="50" t="s">
        <v>5450</v>
      </c>
      <c r="H5274" s="51" t="s">
        <v>5453</v>
      </c>
      <c r="I5274" s="41"/>
      <c r="J5274" s="41"/>
      <c r="K5274" s="42"/>
      <c r="P5274" s="50"/>
      <c r="Q5274" s="51"/>
    </row>
    <row r="5275" spans="1:17" ht="52.5" thickBot="1" x14ac:dyDescent="0.3">
      <c r="A5275" s="32" t="s">
        <v>851</v>
      </c>
      <c r="B5275" s="32" t="s">
        <v>329</v>
      </c>
      <c r="C5275" s="40"/>
      <c r="D5275" s="41"/>
      <c r="E5275" s="39"/>
      <c r="F5275" s="41"/>
      <c r="G5275" s="44" t="s">
        <v>5450</v>
      </c>
      <c r="H5275" s="45" t="s">
        <v>5453</v>
      </c>
      <c r="I5275" s="41"/>
      <c r="J5275" s="41"/>
      <c r="K5275" s="42"/>
      <c r="P5275" s="44"/>
      <c r="Q5275" s="45"/>
    </row>
    <row r="5276" spans="1:17" ht="52.5" thickBot="1" x14ac:dyDescent="0.3">
      <c r="A5276" s="32" t="s">
        <v>851</v>
      </c>
      <c r="B5276" s="32" t="s">
        <v>331</v>
      </c>
      <c r="C5276" s="38"/>
      <c r="D5276" s="26"/>
      <c r="E5276" s="17"/>
      <c r="F5276" s="26"/>
      <c r="G5276" s="50" t="s">
        <v>5450</v>
      </c>
      <c r="H5276" s="51" t="s">
        <v>221</v>
      </c>
      <c r="I5276" s="41"/>
      <c r="J5276" s="41"/>
      <c r="K5276" s="42"/>
      <c r="P5276" s="50"/>
      <c r="Q5276" s="51"/>
    </row>
    <row r="5277" spans="1:17" ht="52.5" thickBot="1" x14ac:dyDescent="0.3">
      <c r="A5277" s="32" t="s">
        <v>851</v>
      </c>
      <c r="B5277" s="32" t="s">
        <v>324</v>
      </c>
      <c r="C5277" s="38"/>
      <c r="D5277" s="26"/>
      <c r="E5277" s="17"/>
      <c r="F5277" s="26"/>
      <c r="G5277" s="44" t="s">
        <v>5450</v>
      </c>
      <c r="H5277" s="45" t="s">
        <v>221</v>
      </c>
      <c r="I5277" s="41"/>
      <c r="J5277" s="41"/>
      <c r="K5277" s="42"/>
      <c r="P5277" s="44"/>
      <c r="Q5277" s="45"/>
    </row>
    <row r="5278" spans="1:17" ht="52.5" thickBot="1" x14ac:dyDescent="0.3">
      <c r="A5278" s="32" t="s">
        <v>851</v>
      </c>
      <c r="B5278" s="32" t="s">
        <v>329</v>
      </c>
      <c r="C5278" s="38"/>
      <c r="D5278" s="26"/>
      <c r="E5278" s="17"/>
      <c r="F5278" s="26"/>
      <c r="G5278" s="50" t="s">
        <v>5450</v>
      </c>
      <c r="H5278" s="51" t="s">
        <v>221</v>
      </c>
      <c r="I5278" s="41"/>
      <c r="J5278" s="41"/>
      <c r="K5278" s="42"/>
      <c r="P5278" s="50"/>
      <c r="Q5278" s="51"/>
    </row>
    <row r="5279" spans="1:17" ht="52.5" thickBot="1" x14ac:dyDescent="0.3">
      <c r="A5279" s="32" t="s">
        <v>851</v>
      </c>
      <c r="B5279" s="32" t="s">
        <v>331</v>
      </c>
      <c r="C5279" s="38"/>
      <c r="D5279" s="26"/>
      <c r="E5279" s="17"/>
      <c r="F5279" s="26"/>
      <c r="G5279" s="44" t="s">
        <v>5450</v>
      </c>
      <c r="H5279" s="45" t="s">
        <v>5454</v>
      </c>
      <c r="I5279" s="26"/>
      <c r="J5279" s="26"/>
      <c r="K5279" s="34"/>
      <c r="P5279" s="44"/>
      <c r="Q5279" s="45"/>
    </row>
    <row r="5280" spans="1:17" ht="52.5" thickBot="1" x14ac:dyDescent="0.3">
      <c r="A5280" s="32" t="s">
        <v>851</v>
      </c>
      <c r="B5280" s="32" t="s">
        <v>324</v>
      </c>
      <c r="C5280" s="38"/>
      <c r="D5280" s="26"/>
      <c r="E5280" s="17"/>
      <c r="F5280" s="26"/>
      <c r="G5280" s="50" t="s">
        <v>5450</v>
      </c>
      <c r="H5280" s="51" t="s">
        <v>5454</v>
      </c>
      <c r="I5280" s="26"/>
      <c r="J5280" s="26"/>
      <c r="K5280" s="34"/>
      <c r="P5280" s="50"/>
      <c r="Q5280" s="51"/>
    </row>
    <row r="5281" spans="1:17" ht="52.5" thickBot="1" x14ac:dyDescent="0.3">
      <c r="A5281" s="32" t="s">
        <v>851</v>
      </c>
      <c r="B5281" s="32" t="s">
        <v>329</v>
      </c>
      <c r="C5281" s="38"/>
      <c r="D5281" s="26"/>
      <c r="E5281" s="17"/>
      <c r="F5281" s="26"/>
      <c r="G5281" s="44" t="s">
        <v>5450</v>
      </c>
      <c r="H5281" s="45" t="s">
        <v>5454</v>
      </c>
      <c r="I5281" s="26"/>
      <c r="J5281" s="26"/>
      <c r="K5281" s="34"/>
      <c r="P5281" s="44"/>
      <c r="Q5281" s="45"/>
    </row>
    <row r="5282" spans="1:17" ht="65.25" thickBot="1" x14ac:dyDescent="0.3">
      <c r="A5282" s="32" t="s">
        <v>851</v>
      </c>
      <c r="B5282" s="32" t="s">
        <v>331</v>
      </c>
      <c r="C5282" s="38"/>
      <c r="D5282" s="26"/>
      <c r="E5282" s="17"/>
      <c r="F5282" s="26"/>
      <c r="G5282" s="50" t="s">
        <v>5450</v>
      </c>
      <c r="H5282" s="51" t="s">
        <v>5455</v>
      </c>
      <c r="I5282" s="26"/>
      <c r="J5282" s="26"/>
      <c r="K5282" s="34"/>
      <c r="P5282" s="50"/>
      <c r="Q5282" s="51"/>
    </row>
    <row r="5283" spans="1:17" ht="65.25" thickBot="1" x14ac:dyDescent="0.3">
      <c r="A5283" s="32" t="s">
        <v>851</v>
      </c>
      <c r="B5283" s="32" t="s">
        <v>307</v>
      </c>
      <c r="C5283" s="38"/>
      <c r="D5283" s="26"/>
      <c r="E5283" s="17"/>
      <c r="F5283" s="26"/>
      <c r="G5283" s="44" t="s">
        <v>5450</v>
      </c>
      <c r="H5283" s="45" t="s">
        <v>5455</v>
      </c>
      <c r="I5283" s="26"/>
      <c r="J5283" s="26"/>
      <c r="K5283" s="34"/>
      <c r="P5283" s="44"/>
      <c r="Q5283" s="45"/>
    </row>
    <row r="5284" spans="1:17" ht="65.25" thickBot="1" x14ac:dyDescent="0.3">
      <c r="A5284" s="32" t="s">
        <v>851</v>
      </c>
      <c r="B5284" s="32" t="s">
        <v>307</v>
      </c>
      <c r="C5284" s="38"/>
      <c r="D5284" s="26"/>
      <c r="E5284" s="17"/>
      <c r="F5284" s="26"/>
      <c r="G5284" s="50" t="s">
        <v>5450</v>
      </c>
      <c r="H5284" s="51" t="s">
        <v>5455</v>
      </c>
      <c r="I5284" s="26"/>
      <c r="J5284" s="26"/>
      <c r="K5284" s="34"/>
      <c r="P5284" s="50"/>
      <c r="Q5284" s="51"/>
    </row>
    <row r="5285" spans="1:17" ht="52.5" thickBot="1" x14ac:dyDescent="0.3">
      <c r="A5285" s="32" t="s">
        <v>851</v>
      </c>
      <c r="B5285" s="32" t="s">
        <v>307</v>
      </c>
      <c r="C5285" s="38"/>
      <c r="D5285" s="26"/>
      <c r="E5285" s="17"/>
      <c r="F5285" s="26"/>
      <c r="G5285" s="50" t="s">
        <v>5450</v>
      </c>
      <c r="H5285" s="51" t="s">
        <v>5451</v>
      </c>
      <c r="I5285" s="26"/>
      <c r="J5285" s="26"/>
      <c r="K5285" s="34"/>
      <c r="P5285" s="50"/>
      <c r="Q5285" s="51"/>
    </row>
    <row r="5286" spans="1:17" ht="52.5" thickBot="1" x14ac:dyDescent="0.3">
      <c r="A5286" s="32" t="s">
        <v>851</v>
      </c>
      <c r="B5286" s="32" t="s">
        <v>307</v>
      </c>
      <c r="C5286" s="38"/>
      <c r="D5286" s="26"/>
      <c r="E5286" s="17"/>
      <c r="F5286" s="26"/>
      <c r="G5286" s="44" t="s">
        <v>5450</v>
      </c>
      <c r="H5286" s="45" t="s">
        <v>5452</v>
      </c>
      <c r="I5286" s="26"/>
      <c r="J5286" s="26"/>
      <c r="K5286" s="34"/>
      <c r="P5286" s="44"/>
      <c r="Q5286" s="45"/>
    </row>
    <row r="5287" spans="1:17" ht="52.5" thickBot="1" x14ac:dyDescent="0.3">
      <c r="A5287" s="32" t="s">
        <v>851</v>
      </c>
      <c r="B5287" s="32" t="s">
        <v>307</v>
      </c>
      <c r="C5287" s="38"/>
      <c r="D5287" s="26"/>
      <c r="E5287" s="17"/>
      <c r="F5287" s="26"/>
      <c r="G5287" s="50" t="s">
        <v>5450</v>
      </c>
      <c r="H5287" s="51" t="s">
        <v>215</v>
      </c>
      <c r="I5287" s="26"/>
      <c r="J5287" s="26"/>
      <c r="K5287" s="34"/>
      <c r="P5287" s="50"/>
      <c r="Q5287" s="51"/>
    </row>
    <row r="5288" spans="1:17" ht="52.5" thickBot="1" x14ac:dyDescent="0.3">
      <c r="A5288" s="32" t="s">
        <v>851</v>
      </c>
      <c r="B5288" s="32" t="s">
        <v>324</v>
      </c>
      <c r="C5288" s="38"/>
      <c r="D5288" s="26"/>
      <c r="E5288" s="17"/>
      <c r="F5288" s="26"/>
      <c r="G5288" s="44" t="s">
        <v>5450</v>
      </c>
      <c r="H5288" s="45" t="s">
        <v>5453</v>
      </c>
      <c r="I5288" s="26"/>
      <c r="J5288" s="26"/>
      <c r="K5288" s="34"/>
      <c r="P5288" s="44"/>
      <c r="Q5288" s="45"/>
    </row>
    <row r="5289" spans="1:17" ht="52.5" thickBot="1" x14ac:dyDescent="0.3">
      <c r="A5289" s="32" t="s">
        <v>851</v>
      </c>
      <c r="B5289" s="32" t="s">
        <v>324</v>
      </c>
      <c r="C5289" s="38"/>
      <c r="D5289" s="26"/>
      <c r="E5289" s="17"/>
      <c r="F5289" s="26"/>
      <c r="G5289" s="50" t="s">
        <v>5450</v>
      </c>
      <c r="H5289" s="51" t="s">
        <v>221</v>
      </c>
      <c r="I5289" s="26"/>
      <c r="J5289" s="26"/>
      <c r="K5289" s="34"/>
      <c r="P5289" s="50"/>
      <c r="Q5289" s="51"/>
    </row>
    <row r="5290" spans="1:17" ht="52.5" thickBot="1" x14ac:dyDescent="0.3">
      <c r="A5290" s="32" t="s">
        <v>851</v>
      </c>
      <c r="B5290" s="32" t="s">
        <v>307</v>
      </c>
      <c r="C5290" s="38"/>
      <c r="D5290" s="26"/>
      <c r="E5290" s="17"/>
      <c r="F5290" s="26"/>
      <c r="G5290" s="44" t="s">
        <v>5450</v>
      </c>
      <c r="H5290" s="45" t="s">
        <v>5454</v>
      </c>
      <c r="I5290" s="26"/>
      <c r="J5290" s="26"/>
      <c r="K5290" s="34"/>
      <c r="P5290" s="44"/>
      <c r="Q5290" s="45"/>
    </row>
    <row r="5291" spans="1:17" ht="65.25" thickBot="1" x14ac:dyDescent="0.3">
      <c r="A5291" s="32" t="s">
        <v>851</v>
      </c>
      <c r="B5291" s="32" t="s">
        <v>307</v>
      </c>
      <c r="C5291" s="38"/>
      <c r="D5291" s="26"/>
      <c r="E5291" s="17"/>
      <c r="F5291" s="26"/>
      <c r="G5291" s="50" t="s">
        <v>5450</v>
      </c>
      <c r="H5291" s="51" t="s">
        <v>5455</v>
      </c>
      <c r="I5291" s="26"/>
      <c r="J5291" s="26"/>
      <c r="K5291" s="34"/>
      <c r="P5291" s="50"/>
      <c r="Q5291" s="51"/>
    </row>
    <row r="5292" spans="1:17" ht="78" thickBot="1" x14ac:dyDescent="0.3">
      <c r="A5292" s="32" t="s">
        <v>851</v>
      </c>
      <c r="B5292" s="32" t="s">
        <v>307</v>
      </c>
      <c r="C5292" s="38"/>
      <c r="D5292" s="26"/>
      <c r="E5292" s="17"/>
      <c r="F5292" s="26"/>
      <c r="G5292" s="44" t="s">
        <v>5456</v>
      </c>
      <c r="H5292" s="45" t="s">
        <v>5451</v>
      </c>
      <c r="I5292" s="26"/>
      <c r="J5292" s="26"/>
      <c r="K5292" s="34"/>
      <c r="P5292" s="44"/>
      <c r="Q5292" s="45"/>
    </row>
    <row r="5293" spans="1:17" ht="78" thickBot="1" x14ac:dyDescent="0.3">
      <c r="A5293" s="32" t="s">
        <v>851</v>
      </c>
      <c r="B5293" s="32" t="s">
        <v>307</v>
      </c>
      <c r="C5293" s="38"/>
      <c r="D5293" s="26"/>
      <c r="E5293" s="17"/>
      <c r="F5293" s="26"/>
      <c r="G5293" s="50" t="s">
        <v>5456</v>
      </c>
      <c r="H5293" s="51" t="s">
        <v>5452</v>
      </c>
      <c r="I5293" s="26"/>
      <c r="J5293" s="26"/>
      <c r="K5293" s="34"/>
      <c r="P5293" s="50"/>
      <c r="Q5293" s="51"/>
    </row>
    <row r="5294" spans="1:17" ht="78" thickBot="1" x14ac:dyDescent="0.3">
      <c r="A5294" s="32" t="s">
        <v>851</v>
      </c>
      <c r="B5294" s="32" t="s">
        <v>307</v>
      </c>
      <c r="C5294" s="38"/>
      <c r="D5294" s="26"/>
      <c r="E5294" s="17"/>
      <c r="F5294" s="26"/>
      <c r="G5294" s="44" t="s">
        <v>5456</v>
      </c>
      <c r="H5294" s="45" t="s">
        <v>215</v>
      </c>
      <c r="I5294" s="26"/>
      <c r="J5294" s="26"/>
      <c r="K5294" s="34"/>
      <c r="P5294" s="44"/>
      <c r="Q5294" s="45"/>
    </row>
    <row r="5295" spans="1:17" ht="78" thickBot="1" x14ac:dyDescent="0.3">
      <c r="A5295" s="32" t="s">
        <v>851</v>
      </c>
      <c r="B5295" s="32" t="s">
        <v>307</v>
      </c>
      <c r="C5295" s="38"/>
      <c r="D5295" s="26"/>
      <c r="E5295" s="17"/>
      <c r="F5295" s="26"/>
      <c r="G5295" s="50" t="s">
        <v>5456</v>
      </c>
      <c r="H5295" s="51" t="s">
        <v>5453</v>
      </c>
      <c r="I5295" s="26"/>
      <c r="J5295" s="26"/>
      <c r="K5295" s="34"/>
      <c r="P5295" s="50"/>
      <c r="Q5295" s="51"/>
    </row>
    <row r="5296" spans="1:17" ht="78" thickBot="1" x14ac:dyDescent="0.3">
      <c r="A5296" s="32" t="s">
        <v>851</v>
      </c>
      <c r="B5296" s="32" t="s">
        <v>307</v>
      </c>
      <c r="C5296" s="38"/>
      <c r="D5296" s="26"/>
      <c r="E5296" s="17"/>
      <c r="F5296" s="26"/>
      <c r="G5296" s="44" t="s">
        <v>5456</v>
      </c>
      <c r="H5296" s="45" t="s">
        <v>5455</v>
      </c>
      <c r="I5296" s="26"/>
      <c r="J5296" s="26"/>
      <c r="K5296" s="34"/>
      <c r="P5296" s="44"/>
      <c r="Q5296" s="45"/>
    </row>
    <row r="5297" spans="1:17" ht="65.25" thickBot="1" x14ac:dyDescent="0.3">
      <c r="A5297" s="32" t="s">
        <v>851</v>
      </c>
      <c r="B5297" s="32" t="s">
        <v>307</v>
      </c>
      <c r="C5297" s="38"/>
      <c r="D5297" s="26"/>
      <c r="E5297" s="17"/>
      <c r="F5297" s="26"/>
      <c r="G5297" s="50" t="s">
        <v>5457</v>
      </c>
      <c r="H5297" s="51" t="s">
        <v>277</v>
      </c>
      <c r="I5297" s="26"/>
      <c r="J5297" s="26"/>
      <c r="K5297" s="34"/>
      <c r="P5297" s="50"/>
      <c r="Q5297" s="51"/>
    </row>
    <row r="5298" spans="1:17" ht="65.25" thickBot="1" x14ac:dyDescent="0.3">
      <c r="A5298" s="32" t="s">
        <v>851</v>
      </c>
      <c r="B5298" s="32" t="s">
        <v>307</v>
      </c>
      <c r="C5298" s="38"/>
      <c r="D5298" s="26"/>
      <c r="E5298" s="17"/>
      <c r="F5298" s="26"/>
      <c r="G5298" s="44" t="s">
        <v>5457</v>
      </c>
      <c r="H5298" s="45" t="s">
        <v>335</v>
      </c>
      <c r="I5298" s="26"/>
      <c r="J5298" s="26"/>
      <c r="K5298" s="34"/>
      <c r="P5298" s="44"/>
      <c r="Q5298" s="45"/>
    </row>
    <row r="5299" spans="1:17" ht="65.25" thickBot="1" x14ac:dyDescent="0.3">
      <c r="A5299" s="32" t="s">
        <v>851</v>
      </c>
      <c r="B5299" s="32" t="s">
        <v>307</v>
      </c>
      <c r="C5299" s="38"/>
      <c r="D5299" s="26"/>
      <c r="E5299" s="17"/>
      <c r="F5299" s="26"/>
      <c r="G5299" s="44" t="s">
        <v>5457</v>
      </c>
      <c r="H5299" s="45" t="s">
        <v>277</v>
      </c>
      <c r="I5299" s="26"/>
      <c r="J5299" s="26"/>
      <c r="K5299" s="34"/>
      <c r="P5299" s="44"/>
      <c r="Q5299" s="45"/>
    </row>
    <row r="5300" spans="1:17" ht="65.25" thickBot="1" x14ac:dyDescent="0.3">
      <c r="A5300" s="32" t="s">
        <v>851</v>
      </c>
      <c r="B5300" s="32" t="s">
        <v>307</v>
      </c>
      <c r="C5300" s="38"/>
      <c r="D5300" s="26"/>
      <c r="E5300" s="17"/>
      <c r="F5300" s="26"/>
      <c r="G5300" s="50" t="s">
        <v>5457</v>
      </c>
      <c r="H5300" s="51" t="s">
        <v>335</v>
      </c>
      <c r="I5300" s="26"/>
      <c r="J5300" s="26"/>
      <c r="K5300" s="34"/>
      <c r="P5300" s="50"/>
      <c r="Q5300" s="51"/>
    </row>
    <row r="5301" spans="1:17" ht="78" thickBot="1" x14ac:dyDescent="0.3">
      <c r="A5301" s="32" t="s">
        <v>851</v>
      </c>
      <c r="B5301" s="32" t="s">
        <v>307</v>
      </c>
      <c r="C5301" s="37"/>
      <c r="D5301" s="24"/>
      <c r="E5301" s="17"/>
      <c r="F5301" s="24"/>
      <c r="G5301" s="50" t="s">
        <v>5458</v>
      </c>
      <c r="H5301" s="51" t="s">
        <v>5459</v>
      </c>
      <c r="I5301" s="24"/>
      <c r="J5301" s="24"/>
      <c r="K5301" s="43"/>
      <c r="P5301" s="50"/>
      <c r="Q5301" s="51"/>
    </row>
    <row r="5302" spans="1:17" ht="78" thickBot="1" x14ac:dyDescent="0.3">
      <c r="A5302" s="32" t="s">
        <v>851</v>
      </c>
      <c r="B5302" s="32" t="s">
        <v>307</v>
      </c>
      <c r="C5302" s="37"/>
      <c r="D5302" s="24"/>
      <c r="E5302" s="17"/>
      <c r="F5302" s="24"/>
      <c r="G5302" s="44" t="s">
        <v>5458</v>
      </c>
      <c r="H5302" s="45" t="s">
        <v>5460</v>
      </c>
      <c r="I5302" s="24"/>
      <c r="J5302" s="24"/>
      <c r="K5302" s="43"/>
      <c r="P5302" s="44"/>
      <c r="Q5302" s="45"/>
    </row>
    <row r="5303" spans="1:17" ht="78" thickBot="1" x14ac:dyDescent="0.3">
      <c r="A5303" s="32" t="s">
        <v>851</v>
      </c>
      <c r="B5303" s="32" t="s">
        <v>307</v>
      </c>
      <c r="C5303" s="37"/>
      <c r="D5303" s="24"/>
      <c r="E5303" s="17"/>
      <c r="F5303" s="24"/>
      <c r="G5303" s="50" t="s">
        <v>5458</v>
      </c>
      <c r="H5303" s="51" t="s">
        <v>5461</v>
      </c>
      <c r="I5303" s="24"/>
      <c r="J5303" s="24"/>
      <c r="K5303" s="43"/>
      <c r="P5303" s="50"/>
      <c r="Q5303" s="51"/>
    </row>
    <row r="5304" spans="1:17" ht="78" thickBot="1" x14ac:dyDescent="0.3">
      <c r="A5304" s="32" t="s">
        <v>851</v>
      </c>
      <c r="B5304" s="32" t="s">
        <v>307</v>
      </c>
      <c r="C5304" s="37"/>
      <c r="D5304" s="24"/>
      <c r="E5304" s="17"/>
      <c r="F5304" s="24"/>
      <c r="G5304" s="44" t="s">
        <v>5458</v>
      </c>
      <c r="H5304" s="45" t="s">
        <v>5462</v>
      </c>
      <c r="I5304" s="24"/>
      <c r="J5304" s="24"/>
      <c r="K5304" s="43"/>
      <c r="P5304" s="44"/>
      <c r="Q5304" s="45"/>
    </row>
    <row r="5305" spans="1:17" ht="78" thickBot="1" x14ac:dyDescent="0.3">
      <c r="A5305" s="32" t="s">
        <v>851</v>
      </c>
      <c r="B5305" s="32" t="s">
        <v>307</v>
      </c>
      <c r="C5305" s="37"/>
      <c r="D5305" s="24"/>
      <c r="E5305" s="17"/>
      <c r="F5305" s="24"/>
      <c r="G5305" s="50" t="s">
        <v>5458</v>
      </c>
      <c r="H5305" s="51" t="s">
        <v>5463</v>
      </c>
      <c r="I5305" s="24"/>
      <c r="J5305" s="24"/>
      <c r="K5305" s="43"/>
      <c r="P5305" s="50"/>
      <c r="Q5305" s="51"/>
    </row>
    <row r="5306" spans="1:17" ht="78" thickBot="1" x14ac:dyDescent="0.3">
      <c r="A5306" s="32" t="s">
        <v>851</v>
      </c>
      <c r="B5306" s="32" t="s">
        <v>307</v>
      </c>
      <c r="C5306" s="38"/>
      <c r="D5306" s="26"/>
      <c r="E5306" s="17"/>
      <c r="F5306" s="26"/>
      <c r="G5306" s="44" t="s">
        <v>5458</v>
      </c>
      <c r="H5306" s="45" t="s">
        <v>5464</v>
      </c>
      <c r="I5306" s="26"/>
      <c r="J5306" s="26"/>
      <c r="K5306" s="34"/>
      <c r="P5306" s="44"/>
      <c r="Q5306" s="45"/>
    </row>
    <row r="5307" spans="1:17" ht="78" thickBot="1" x14ac:dyDescent="0.3">
      <c r="A5307" s="32" t="s">
        <v>851</v>
      </c>
      <c r="B5307" s="32" t="s">
        <v>307</v>
      </c>
      <c r="C5307" s="38"/>
      <c r="D5307" s="26"/>
      <c r="E5307" s="17"/>
      <c r="F5307" s="26"/>
      <c r="G5307" s="50" t="s">
        <v>5458</v>
      </c>
      <c r="H5307" s="51" t="s">
        <v>5465</v>
      </c>
      <c r="I5307" s="26"/>
      <c r="J5307" s="26"/>
      <c r="K5307" s="34"/>
      <c r="P5307" s="50"/>
      <c r="Q5307" s="51"/>
    </row>
    <row r="5308" spans="1:17" ht="78" thickBot="1" x14ac:dyDescent="0.3">
      <c r="A5308" s="32" t="s">
        <v>851</v>
      </c>
      <c r="B5308" s="32" t="s">
        <v>307</v>
      </c>
      <c r="C5308" s="38"/>
      <c r="D5308" s="26"/>
      <c r="E5308" s="17"/>
      <c r="F5308" s="26"/>
      <c r="G5308" s="44" t="s">
        <v>5458</v>
      </c>
      <c r="H5308" s="45" t="s">
        <v>5466</v>
      </c>
      <c r="I5308" s="26"/>
      <c r="J5308" s="26"/>
      <c r="K5308" s="34"/>
      <c r="P5308" s="44"/>
      <c r="Q5308" s="45"/>
    </row>
    <row r="5309" spans="1:17" ht="78" thickBot="1" x14ac:dyDescent="0.3">
      <c r="A5309" s="32" t="s">
        <v>851</v>
      </c>
      <c r="B5309" s="32" t="s">
        <v>307</v>
      </c>
      <c r="C5309" s="38"/>
      <c r="D5309" s="26"/>
      <c r="E5309" s="17"/>
      <c r="F5309" s="26"/>
      <c r="G5309" s="50" t="s">
        <v>5458</v>
      </c>
      <c r="H5309" s="51" t="s">
        <v>5467</v>
      </c>
      <c r="I5309" s="26"/>
      <c r="J5309" s="26"/>
      <c r="K5309" s="34"/>
      <c r="P5309" s="50"/>
      <c r="Q5309" s="51"/>
    </row>
    <row r="5310" spans="1:17" ht="78" thickBot="1" x14ac:dyDescent="0.3">
      <c r="A5310" s="32" t="s">
        <v>851</v>
      </c>
      <c r="B5310" s="32" t="s">
        <v>307</v>
      </c>
      <c r="C5310" s="38"/>
      <c r="D5310" s="26"/>
      <c r="E5310" s="17"/>
      <c r="F5310" s="26"/>
      <c r="G5310" s="44" t="s">
        <v>5458</v>
      </c>
      <c r="H5310" s="45" t="s">
        <v>5468</v>
      </c>
      <c r="I5310" s="26"/>
      <c r="J5310" s="26"/>
      <c r="K5310" s="34"/>
      <c r="P5310" s="44"/>
      <c r="Q5310" s="45"/>
    </row>
    <row r="5311" spans="1:17" ht="78" thickBot="1" x14ac:dyDescent="0.3">
      <c r="A5311" s="32" t="s">
        <v>851</v>
      </c>
      <c r="B5311" s="32" t="s">
        <v>307</v>
      </c>
      <c r="C5311" s="38"/>
      <c r="D5311" s="26"/>
      <c r="E5311" s="17"/>
      <c r="F5311" s="26"/>
      <c r="G5311" s="50" t="s">
        <v>5458</v>
      </c>
      <c r="H5311" s="51" t="s">
        <v>5469</v>
      </c>
      <c r="I5311" s="26"/>
      <c r="J5311" s="26"/>
      <c r="K5311" s="34"/>
      <c r="P5311" s="50"/>
      <c r="Q5311" s="51"/>
    </row>
    <row r="5312" spans="1:17" ht="78" thickBot="1" x14ac:dyDescent="0.3">
      <c r="A5312" s="32" t="s">
        <v>851</v>
      </c>
      <c r="B5312" s="32" t="s">
        <v>307</v>
      </c>
      <c r="C5312" s="38"/>
      <c r="D5312" s="26"/>
      <c r="E5312" s="17"/>
      <c r="F5312" s="26"/>
      <c r="G5312" s="44" t="s">
        <v>5458</v>
      </c>
      <c r="H5312" s="45" t="s">
        <v>5470</v>
      </c>
      <c r="I5312" s="26"/>
      <c r="J5312" s="26"/>
      <c r="K5312" s="34"/>
      <c r="P5312" s="44"/>
      <c r="Q5312" s="45"/>
    </row>
    <row r="5313" spans="1:17" ht="78" thickBot="1" x14ac:dyDescent="0.3">
      <c r="A5313" s="32" t="s">
        <v>851</v>
      </c>
      <c r="B5313" s="32" t="s">
        <v>307</v>
      </c>
      <c r="C5313" s="38"/>
      <c r="D5313" s="26"/>
      <c r="E5313" s="17"/>
      <c r="F5313" s="26"/>
      <c r="G5313" s="50" t="s">
        <v>5458</v>
      </c>
      <c r="H5313" s="51" t="s">
        <v>5471</v>
      </c>
      <c r="I5313" s="26"/>
      <c r="J5313" s="26"/>
      <c r="K5313" s="34"/>
      <c r="P5313" s="50"/>
      <c r="Q5313" s="51"/>
    </row>
    <row r="5314" spans="1:17" ht="78" thickBot="1" x14ac:dyDescent="0.3">
      <c r="A5314" s="32" t="s">
        <v>851</v>
      </c>
      <c r="B5314" s="32" t="s">
        <v>307</v>
      </c>
      <c r="C5314" s="38"/>
      <c r="D5314" s="26"/>
      <c r="E5314" s="17"/>
      <c r="F5314" s="26"/>
      <c r="G5314" s="44" t="s">
        <v>5458</v>
      </c>
      <c r="H5314" s="45" t="s">
        <v>5472</v>
      </c>
      <c r="I5314" s="26"/>
      <c r="J5314" s="26"/>
      <c r="K5314" s="34"/>
      <c r="P5314" s="44"/>
      <c r="Q5314" s="45"/>
    </row>
    <row r="5315" spans="1:17" ht="78" thickBot="1" x14ac:dyDescent="0.3">
      <c r="A5315" s="32" t="s">
        <v>851</v>
      </c>
      <c r="B5315" s="32" t="s">
        <v>307</v>
      </c>
      <c r="C5315" s="38"/>
      <c r="D5315" s="26"/>
      <c r="E5315" s="17"/>
      <c r="F5315" s="26"/>
      <c r="G5315" s="50" t="s">
        <v>5458</v>
      </c>
      <c r="H5315" s="51" t="s">
        <v>277</v>
      </c>
      <c r="I5315" s="26"/>
      <c r="J5315" s="26"/>
      <c r="K5315" s="34"/>
      <c r="P5315" s="50"/>
      <c r="Q5315" s="51"/>
    </row>
    <row r="5316" spans="1:17" ht="78" thickBot="1" x14ac:dyDescent="0.3">
      <c r="A5316" s="32" t="s">
        <v>851</v>
      </c>
      <c r="B5316" s="32" t="s">
        <v>307</v>
      </c>
      <c r="C5316" s="38"/>
      <c r="D5316" s="26"/>
      <c r="E5316" s="17"/>
      <c r="F5316" s="26"/>
      <c r="G5316" s="44" t="s">
        <v>5458</v>
      </c>
      <c r="H5316" s="45" t="s">
        <v>335</v>
      </c>
      <c r="I5316" s="26"/>
      <c r="J5316" s="26"/>
      <c r="K5316" s="34"/>
      <c r="P5316" s="44"/>
      <c r="Q5316" s="45"/>
    </row>
    <row r="5317" spans="1:17" ht="78" thickBot="1" x14ac:dyDescent="0.3">
      <c r="A5317" s="32" t="s">
        <v>851</v>
      </c>
      <c r="B5317" s="32" t="s">
        <v>307</v>
      </c>
      <c r="C5317" s="38"/>
      <c r="D5317" s="26"/>
      <c r="E5317" s="17"/>
      <c r="F5317" s="26"/>
      <c r="G5317" s="50" t="s">
        <v>5473</v>
      </c>
      <c r="H5317" s="51" t="s">
        <v>147</v>
      </c>
      <c r="I5317" s="26"/>
      <c r="J5317" s="26"/>
      <c r="K5317" s="34"/>
      <c r="P5317" s="50"/>
      <c r="Q5317" s="51"/>
    </row>
    <row r="5318" spans="1:17" ht="78" thickBot="1" x14ac:dyDescent="0.3">
      <c r="A5318" s="32" t="s">
        <v>851</v>
      </c>
      <c r="B5318" s="32" t="s">
        <v>327</v>
      </c>
      <c r="C5318" s="38"/>
      <c r="D5318" s="26"/>
      <c r="E5318" s="17"/>
      <c r="F5318" s="26"/>
      <c r="G5318" s="44" t="s">
        <v>5473</v>
      </c>
      <c r="H5318" s="45" t="s">
        <v>163</v>
      </c>
      <c r="I5318" s="26"/>
      <c r="J5318" s="26"/>
      <c r="K5318" s="34"/>
      <c r="P5318" s="44"/>
      <c r="Q5318" s="45"/>
    </row>
    <row r="5319" spans="1:17" ht="78" thickBot="1" x14ac:dyDescent="0.3">
      <c r="A5319" s="32" t="s">
        <v>851</v>
      </c>
      <c r="B5319" s="32" t="s">
        <v>327</v>
      </c>
      <c r="C5319" s="38"/>
      <c r="D5319" s="26"/>
      <c r="E5319" s="17"/>
      <c r="F5319" s="26"/>
      <c r="G5319" s="50" t="s">
        <v>5473</v>
      </c>
      <c r="H5319" s="51" t="s">
        <v>227</v>
      </c>
      <c r="I5319" s="26"/>
      <c r="J5319" s="26"/>
      <c r="K5319" s="34"/>
      <c r="P5319" s="50"/>
      <c r="Q5319" s="51"/>
    </row>
    <row r="5320" spans="1:17" ht="78" thickBot="1" x14ac:dyDescent="0.3">
      <c r="A5320" s="32" t="s">
        <v>851</v>
      </c>
      <c r="B5320" s="32" t="s">
        <v>329</v>
      </c>
      <c r="C5320" s="38"/>
      <c r="D5320" s="26"/>
      <c r="E5320" s="17"/>
      <c r="F5320" s="26"/>
      <c r="G5320" s="44" t="s">
        <v>5473</v>
      </c>
      <c r="H5320" s="45" t="s">
        <v>5474</v>
      </c>
      <c r="I5320" s="26"/>
      <c r="J5320" s="26"/>
      <c r="K5320" s="34"/>
      <c r="P5320" s="44"/>
      <c r="Q5320" s="45"/>
    </row>
    <row r="5321" spans="1:17" ht="78" thickBot="1" x14ac:dyDescent="0.3">
      <c r="A5321" s="32" t="s">
        <v>851</v>
      </c>
      <c r="B5321" s="32" t="s">
        <v>331</v>
      </c>
      <c r="C5321" s="38"/>
      <c r="D5321" s="26"/>
      <c r="E5321" s="17"/>
      <c r="F5321" s="26"/>
      <c r="G5321" s="50" t="s">
        <v>5473</v>
      </c>
      <c r="H5321" s="51" t="s">
        <v>237</v>
      </c>
      <c r="I5321" s="26"/>
      <c r="J5321" s="26"/>
      <c r="K5321" s="34"/>
      <c r="P5321" s="50"/>
      <c r="Q5321" s="51"/>
    </row>
    <row r="5322" spans="1:17" ht="78" thickBot="1" x14ac:dyDescent="0.3">
      <c r="A5322" s="32" t="s">
        <v>851</v>
      </c>
      <c r="B5322" s="32" t="s">
        <v>327</v>
      </c>
      <c r="C5322" s="38"/>
      <c r="D5322" s="26"/>
      <c r="E5322" s="17"/>
      <c r="F5322" s="26"/>
      <c r="G5322" s="44" t="s">
        <v>5473</v>
      </c>
      <c r="H5322" s="45" t="s">
        <v>240</v>
      </c>
      <c r="I5322" s="26"/>
      <c r="J5322" s="26"/>
      <c r="K5322" s="34"/>
      <c r="P5322" s="44"/>
      <c r="Q5322" s="45"/>
    </row>
    <row r="5323" spans="1:17" ht="78" thickBot="1" x14ac:dyDescent="0.3">
      <c r="A5323" s="32" t="s">
        <v>851</v>
      </c>
      <c r="B5323" s="32" t="s">
        <v>329</v>
      </c>
      <c r="C5323" s="38"/>
      <c r="D5323" s="26"/>
      <c r="E5323" s="17"/>
      <c r="F5323" s="26"/>
      <c r="G5323" s="50" t="s">
        <v>5473</v>
      </c>
      <c r="H5323" s="51" t="s">
        <v>243</v>
      </c>
      <c r="I5323" s="26"/>
      <c r="J5323" s="26"/>
      <c r="K5323" s="34"/>
      <c r="P5323" s="50"/>
      <c r="Q5323" s="51"/>
    </row>
    <row r="5324" spans="1:17" ht="78" thickBot="1" x14ac:dyDescent="0.3">
      <c r="A5324" s="32" t="s">
        <v>851</v>
      </c>
      <c r="B5324" s="32" t="s">
        <v>331</v>
      </c>
      <c r="C5324" s="38"/>
      <c r="D5324" s="26"/>
      <c r="E5324" s="17"/>
      <c r="F5324" s="26"/>
      <c r="G5324" s="44" t="s">
        <v>5473</v>
      </c>
      <c r="H5324" s="45" t="s">
        <v>251</v>
      </c>
      <c r="I5324" s="26"/>
      <c r="J5324" s="26"/>
      <c r="K5324" s="34"/>
      <c r="P5324" s="44"/>
      <c r="Q5324" s="45"/>
    </row>
    <row r="5325" spans="1:17" ht="78" thickBot="1" x14ac:dyDescent="0.3">
      <c r="A5325" s="32" t="s">
        <v>851</v>
      </c>
      <c r="B5325" s="32" t="s">
        <v>327</v>
      </c>
      <c r="C5325" s="38"/>
      <c r="D5325" s="26"/>
      <c r="E5325" s="17"/>
      <c r="F5325" s="26"/>
      <c r="G5325" s="50" t="s">
        <v>5473</v>
      </c>
      <c r="H5325" s="51" t="s">
        <v>253</v>
      </c>
      <c r="I5325" s="26"/>
      <c r="J5325" s="26"/>
      <c r="K5325" s="34"/>
      <c r="P5325" s="50"/>
      <c r="Q5325" s="51"/>
    </row>
    <row r="5326" spans="1:17" ht="78" thickBot="1" x14ac:dyDescent="0.3">
      <c r="A5326" s="32" t="s">
        <v>851</v>
      </c>
      <c r="B5326" s="32" t="s">
        <v>329</v>
      </c>
      <c r="C5326" s="38"/>
      <c r="D5326" s="26"/>
      <c r="E5326" s="17"/>
      <c r="F5326" s="26"/>
      <c r="G5326" s="44" t="s">
        <v>5473</v>
      </c>
      <c r="H5326" s="45" t="s">
        <v>271</v>
      </c>
      <c r="I5326" s="26"/>
      <c r="J5326" s="26"/>
      <c r="K5326" s="34"/>
      <c r="P5326" s="44"/>
      <c r="Q5326" s="45"/>
    </row>
    <row r="5327" spans="1:17" ht="78" thickBot="1" x14ac:dyDescent="0.3">
      <c r="A5327" s="32" t="s">
        <v>851</v>
      </c>
      <c r="B5327" s="32" t="s">
        <v>331</v>
      </c>
      <c r="C5327" s="38"/>
      <c r="D5327" s="26"/>
      <c r="E5327" s="17"/>
      <c r="F5327" s="26"/>
      <c r="G5327" s="50" t="s">
        <v>5473</v>
      </c>
      <c r="H5327" s="51" t="s">
        <v>274</v>
      </c>
      <c r="I5327" s="26"/>
      <c r="J5327" s="26"/>
      <c r="K5327" s="34"/>
      <c r="P5327" s="50"/>
      <c r="Q5327" s="51"/>
    </row>
    <row r="5328" spans="1:17" ht="78" thickBot="1" x14ac:dyDescent="0.3">
      <c r="A5328" s="32" t="s">
        <v>851</v>
      </c>
      <c r="B5328" s="32" t="s">
        <v>327</v>
      </c>
      <c r="C5328" s="38"/>
      <c r="D5328" s="26"/>
      <c r="E5328" s="17"/>
      <c r="F5328" s="26"/>
      <c r="G5328" s="44" t="s">
        <v>5473</v>
      </c>
      <c r="H5328" s="45" t="s">
        <v>277</v>
      </c>
      <c r="I5328" s="26"/>
      <c r="J5328" s="26"/>
      <c r="K5328" s="34"/>
      <c r="P5328" s="44"/>
      <c r="Q5328" s="45"/>
    </row>
    <row r="5329" spans="1:17" ht="39.75" thickBot="1" x14ac:dyDescent="0.3">
      <c r="A5329" s="32" t="s">
        <v>851</v>
      </c>
      <c r="B5329" s="32" t="s">
        <v>329</v>
      </c>
      <c r="C5329" s="38"/>
      <c r="D5329" s="26"/>
      <c r="E5329" s="17"/>
      <c r="F5329" s="26"/>
      <c r="G5329" s="50" t="s">
        <v>5475</v>
      </c>
      <c r="H5329" s="51" t="s">
        <v>5476</v>
      </c>
      <c r="I5329" s="26"/>
      <c r="J5329" s="26"/>
      <c r="K5329" s="34"/>
      <c r="P5329" s="50"/>
      <c r="Q5329" s="51"/>
    </row>
    <row r="5330" spans="1:17" ht="39.75" thickBot="1" x14ac:dyDescent="0.3">
      <c r="A5330" s="32" t="s">
        <v>851</v>
      </c>
      <c r="B5330" s="32" t="s">
        <v>331</v>
      </c>
      <c r="C5330" s="38"/>
      <c r="D5330" s="26"/>
      <c r="E5330" s="17"/>
      <c r="F5330" s="26"/>
      <c r="G5330" s="44" t="s">
        <v>5475</v>
      </c>
      <c r="H5330" s="45" t="s">
        <v>147</v>
      </c>
      <c r="I5330" s="26"/>
      <c r="J5330" s="26"/>
      <c r="K5330" s="34"/>
      <c r="P5330" s="44"/>
      <c r="Q5330" s="45"/>
    </row>
    <row r="5331" spans="1:17" ht="39.75" thickBot="1" x14ac:dyDescent="0.3">
      <c r="A5331" s="32" t="s">
        <v>851</v>
      </c>
      <c r="B5331" s="32" t="s">
        <v>327</v>
      </c>
      <c r="C5331" s="38"/>
      <c r="D5331" s="26"/>
      <c r="E5331" s="17"/>
      <c r="F5331" s="26"/>
      <c r="G5331" s="50" t="s">
        <v>5475</v>
      </c>
      <c r="H5331" s="51" t="s">
        <v>147</v>
      </c>
      <c r="I5331" s="26"/>
      <c r="J5331" s="26"/>
      <c r="K5331" s="34"/>
      <c r="P5331" s="50"/>
      <c r="Q5331" s="51"/>
    </row>
    <row r="5332" spans="1:17" ht="39.75" thickBot="1" x14ac:dyDescent="0.3">
      <c r="A5332" s="32" t="s">
        <v>851</v>
      </c>
      <c r="B5332" s="32" t="s">
        <v>331</v>
      </c>
      <c r="C5332" s="38"/>
      <c r="D5332" s="26"/>
      <c r="E5332" s="17"/>
      <c r="F5332" s="26"/>
      <c r="G5332" s="44" t="s">
        <v>5475</v>
      </c>
      <c r="H5332" s="45" t="s">
        <v>147</v>
      </c>
      <c r="I5332" s="26"/>
      <c r="J5332" s="26"/>
      <c r="K5332" s="34"/>
      <c r="P5332" s="44"/>
      <c r="Q5332" s="45"/>
    </row>
    <row r="5333" spans="1:17" ht="39.75" thickBot="1" x14ac:dyDescent="0.3">
      <c r="A5333" s="32" t="s">
        <v>851</v>
      </c>
      <c r="B5333" s="32" t="s">
        <v>327</v>
      </c>
      <c r="C5333" s="38"/>
      <c r="D5333" s="26"/>
      <c r="E5333" s="17"/>
      <c r="F5333" s="26"/>
      <c r="G5333" s="50" t="s">
        <v>5475</v>
      </c>
      <c r="H5333" s="51" t="s">
        <v>163</v>
      </c>
      <c r="I5333" s="26"/>
      <c r="J5333" s="26"/>
      <c r="K5333" s="34"/>
      <c r="P5333" s="50"/>
      <c r="Q5333" s="51"/>
    </row>
    <row r="5334" spans="1:17" ht="39.75" thickBot="1" x14ac:dyDescent="0.3">
      <c r="A5334" s="32" t="s">
        <v>851</v>
      </c>
      <c r="B5334" s="32" t="s">
        <v>329</v>
      </c>
      <c r="C5334" s="38"/>
      <c r="D5334" s="26"/>
      <c r="E5334" s="17"/>
      <c r="F5334" s="26"/>
      <c r="G5334" s="44" t="s">
        <v>5475</v>
      </c>
      <c r="H5334" s="45" t="s">
        <v>163</v>
      </c>
      <c r="I5334" s="26"/>
      <c r="J5334" s="26"/>
      <c r="K5334" s="34"/>
      <c r="P5334" s="44"/>
      <c r="Q5334" s="45"/>
    </row>
    <row r="5335" spans="1:17" ht="39.75" thickBot="1" x14ac:dyDescent="0.3">
      <c r="A5335" s="32" t="s">
        <v>851</v>
      </c>
      <c r="B5335" s="32" t="s">
        <v>331</v>
      </c>
      <c r="C5335" s="38"/>
      <c r="D5335" s="26"/>
      <c r="E5335" s="17"/>
      <c r="F5335" s="26"/>
      <c r="G5335" s="50" t="s">
        <v>5475</v>
      </c>
      <c r="H5335" s="51" t="s">
        <v>163</v>
      </c>
      <c r="I5335" s="26"/>
      <c r="J5335" s="26"/>
      <c r="K5335" s="34"/>
      <c r="P5335" s="50"/>
      <c r="Q5335" s="51"/>
    </row>
    <row r="5336" spans="1:17" ht="39.75" thickBot="1" x14ac:dyDescent="0.3">
      <c r="A5336" s="32" t="s">
        <v>851</v>
      </c>
      <c r="B5336" s="32" t="s">
        <v>327</v>
      </c>
      <c r="C5336" s="38"/>
      <c r="D5336" s="26"/>
      <c r="E5336" s="17"/>
      <c r="F5336" s="26"/>
      <c r="G5336" s="44" t="s">
        <v>5475</v>
      </c>
      <c r="H5336" s="45" t="s">
        <v>227</v>
      </c>
      <c r="I5336" s="26"/>
      <c r="J5336" s="26"/>
      <c r="K5336" s="34"/>
      <c r="P5336" s="44"/>
      <c r="Q5336" s="45"/>
    </row>
    <row r="5337" spans="1:17" ht="39.75" thickBot="1" x14ac:dyDescent="0.3">
      <c r="A5337" s="32" t="s">
        <v>851</v>
      </c>
      <c r="B5337" s="32" t="s">
        <v>329</v>
      </c>
      <c r="C5337" s="38"/>
      <c r="D5337" s="26"/>
      <c r="E5337" s="17"/>
      <c r="F5337" s="24"/>
      <c r="G5337" s="50" t="s">
        <v>5475</v>
      </c>
      <c r="H5337" s="51" t="s">
        <v>227</v>
      </c>
      <c r="I5337" s="26"/>
      <c r="J5337" s="26"/>
      <c r="K5337" s="34"/>
      <c r="P5337" s="50"/>
      <c r="Q5337" s="51"/>
    </row>
    <row r="5338" spans="1:17" ht="39.75" thickBot="1" x14ac:dyDescent="0.3">
      <c r="A5338" s="32" t="s">
        <v>851</v>
      </c>
      <c r="B5338" s="32" t="s">
        <v>331</v>
      </c>
      <c r="C5338" s="38"/>
      <c r="D5338" s="26"/>
      <c r="E5338" s="17"/>
      <c r="F5338" s="24"/>
      <c r="G5338" s="44" t="s">
        <v>5475</v>
      </c>
      <c r="H5338" s="45" t="s">
        <v>227</v>
      </c>
      <c r="I5338" s="26"/>
      <c r="J5338" s="26"/>
      <c r="K5338" s="34"/>
      <c r="P5338" s="44"/>
      <c r="Q5338" s="45"/>
    </row>
    <row r="5339" spans="1:17" ht="39.75" thickBot="1" x14ac:dyDescent="0.3">
      <c r="A5339" s="32" t="s">
        <v>851</v>
      </c>
      <c r="B5339" s="32" t="s">
        <v>327</v>
      </c>
      <c r="C5339" s="38"/>
      <c r="D5339" s="26"/>
      <c r="E5339" s="17"/>
      <c r="F5339" s="24"/>
      <c r="G5339" s="50" t="s">
        <v>5475</v>
      </c>
      <c r="H5339" s="51" t="s">
        <v>5474</v>
      </c>
      <c r="I5339" s="26"/>
      <c r="J5339" s="26"/>
      <c r="K5339" s="34"/>
      <c r="P5339" s="50"/>
      <c r="Q5339" s="51"/>
    </row>
    <row r="5340" spans="1:17" ht="39.75" thickBot="1" x14ac:dyDescent="0.3">
      <c r="A5340" s="32" t="s">
        <v>851</v>
      </c>
      <c r="B5340" s="32" t="s">
        <v>329</v>
      </c>
      <c r="C5340" s="38"/>
      <c r="D5340" s="26"/>
      <c r="E5340" s="17"/>
      <c r="F5340" s="24"/>
      <c r="G5340" s="44" t="s">
        <v>5475</v>
      </c>
      <c r="H5340" s="45" t="s">
        <v>5474</v>
      </c>
      <c r="I5340" s="26"/>
      <c r="J5340" s="26"/>
      <c r="K5340" s="34"/>
      <c r="P5340" s="44"/>
      <c r="Q5340" s="45"/>
    </row>
    <row r="5341" spans="1:17" ht="39.75" thickBot="1" x14ac:dyDescent="0.3">
      <c r="A5341" s="32" t="s">
        <v>851</v>
      </c>
      <c r="B5341" s="32" t="s">
        <v>331</v>
      </c>
      <c r="C5341" s="38"/>
      <c r="D5341" s="26"/>
      <c r="E5341" s="17"/>
      <c r="F5341" s="24"/>
      <c r="G5341" s="50" t="s">
        <v>5475</v>
      </c>
      <c r="H5341" s="51" t="s">
        <v>5474</v>
      </c>
      <c r="I5341" s="26"/>
      <c r="J5341" s="26"/>
      <c r="K5341" s="34"/>
      <c r="P5341" s="50"/>
      <c r="Q5341" s="51"/>
    </row>
    <row r="5342" spans="1:17" ht="39.75" thickBot="1" x14ac:dyDescent="0.3">
      <c r="A5342" s="32" t="s">
        <v>851</v>
      </c>
      <c r="B5342" s="32" t="s">
        <v>327</v>
      </c>
      <c r="C5342" s="38"/>
      <c r="D5342" s="26"/>
      <c r="E5342" s="17"/>
      <c r="F5342" s="24"/>
      <c r="G5342" s="44" t="s">
        <v>5475</v>
      </c>
      <c r="H5342" s="45" t="s">
        <v>237</v>
      </c>
      <c r="I5342" s="26"/>
      <c r="J5342" s="26"/>
      <c r="K5342" s="34"/>
      <c r="P5342" s="44"/>
      <c r="Q5342" s="45"/>
    </row>
    <row r="5343" spans="1:17" ht="39.75" thickBot="1" x14ac:dyDescent="0.3">
      <c r="A5343" s="32" t="s">
        <v>851</v>
      </c>
      <c r="B5343" s="32" t="s">
        <v>327</v>
      </c>
      <c r="C5343" s="38"/>
      <c r="D5343" s="26"/>
      <c r="E5343" s="17"/>
      <c r="F5343" s="24"/>
      <c r="G5343" s="50" t="s">
        <v>5475</v>
      </c>
      <c r="H5343" s="51" t="s">
        <v>237</v>
      </c>
      <c r="I5343" s="26"/>
      <c r="J5343" s="26"/>
      <c r="K5343" s="34"/>
      <c r="P5343" s="50"/>
      <c r="Q5343" s="51"/>
    </row>
    <row r="5344" spans="1:17" ht="39.75" thickBot="1" x14ac:dyDescent="0.3">
      <c r="A5344" s="32" t="s">
        <v>851</v>
      </c>
      <c r="B5344" s="32" t="s">
        <v>329</v>
      </c>
      <c r="C5344" s="38"/>
      <c r="D5344" s="26"/>
      <c r="E5344" s="17"/>
      <c r="F5344" s="24"/>
      <c r="G5344" s="44" t="s">
        <v>5475</v>
      </c>
      <c r="H5344" s="45" t="s">
        <v>240</v>
      </c>
      <c r="I5344" s="26"/>
      <c r="J5344" s="26"/>
      <c r="K5344" s="34"/>
      <c r="P5344" s="44"/>
      <c r="Q5344" s="45"/>
    </row>
    <row r="5345" spans="1:17" ht="39.75" thickBot="1" x14ac:dyDescent="0.3">
      <c r="A5345" s="32" t="s">
        <v>851</v>
      </c>
      <c r="B5345" s="32" t="s">
        <v>331</v>
      </c>
      <c r="C5345" s="38"/>
      <c r="D5345" s="26"/>
      <c r="E5345" s="17"/>
      <c r="F5345" s="24"/>
      <c r="G5345" s="50" t="s">
        <v>5475</v>
      </c>
      <c r="H5345" s="51" t="s">
        <v>240</v>
      </c>
      <c r="I5345" s="26"/>
      <c r="J5345" s="26"/>
      <c r="K5345" s="34"/>
      <c r="P5345" s="50"/>
      <c r="Q5345" s="51"/>
    </row>
    <row r="5346" spans="1:17" ht="39.75" thickBot="1" x14ac:dyDescent="0.3">
      <c r="A5346" s="32" t="s">
        <v>851</v>
      </c>
      <c r="B5346" s="32" t="s">
        <v>327</v>
      </c>
      <c r="C5346" s="38"/>
      <c r="D5346" s="26"/>
      <c r="E5346" s="17"/>
      <c r="F5346" s="24"/>
      <c r="G5346" s="44" t="s">
        <v>5475</v>
      </c>
      <c r="H5346" s="45" t="s">
        <v>240</v>
      </c>
      <c r="I5346" s="26"/>
      <c r="J5346" s="26"/>
      <c r="K5346" s="34"/>
      <c r="P5346" s="44"/>
      <c r="Q5346" s="45"/>
    </row>
    <row r="5347" spans="1:17" ht="39.75" thickBot="1" x14ac:dyDescent="0.3">
      <c r="A5347" s="32" t="s">
        <v>851</v>
      </c>
      <c r="B5347" s="32" t="s">
        <v>329</v>
      </c>
      <c r="C5347" s="38"/>
      <c r="D5347" s="26"/>
      <c r="E5347" s="17"/>
      <c r="F5347" s="24"/>
      <c r="G5347" s="50" t="s">
        <v>5475</v>
      </c>
      <c r="H5347" s="51" t="s">
        <v>243</v>
      </c>
      <c r="I5347" s="26"/>
      <c r="J5347" s="26"/>
      <c r="K5347" s="34"/>
      <c r="P5347" s="50"/>
      <c r="Q5347" s="51"/>
    </row>
    <row r="5348" spans="1:17" ht="39.75" thickBot="1" x14ac:dyDescent="0.3">
      <c r="A5348" s="32" t="s">
        <v>851</v>
      </c>
      <c r="B5348" s="32" t="s">
        <v>331</v>
      </c>
      <c r="C5348" s="38"/>
      <c r="D5348" s="26"/>
      <c r="E5348" s="17"/>
      <c r="F5348" s="24"/>
      <c r="G5348" s="44" t="s">
        <v>5475</v>
      </c>
      <c r="H5348" s="45" t="s">
        <v>243</v>
      </c>
      <c r="I5348" s="26"/>
      <c r="J5348" s="26"/>
      <c r="K5348" s="34"/>
      <c r="P5348" s="44"/>
      <c r="Q5348" s="45"/>
    </row>
    <row r="5349" spans="1:17" ht="39.75" thickBot="1" x14ac:dyDescent="0.3">
      <c r="A5349" s="32" t="s">
        <v>851</v>
      </c>
      <c r="B5349" s="32" t="s">
        <v>327</v>
      </c>
      <c r="C5349" s="38"/>
      <c r="D5349" s="26"/>
      <c r="E5349" s="17"/>
      <c r="F5349" s="24"/>
      <c r="G5349" s="50" t="s">
        <v>5475</v>
      </c>
      <c r="H5349" s="51" t="s">
        <v>243</v>
      </c>
      <c r="I5349" s="26"/>
      <c r="J5349" s="26"/>
      <c r="K5349" s="34"/>
      <c r="P5349" s="50"/>
      <c r="Q5349" s="51"/>
    </row>
    <row r="5350" spans="1:17" ht="39.75" thickBot="1" x14ac:dyDescent="0.3">
      <c r="A5350" s="32" t="s">
        <v>851</v>
      </c>
      <c r="B5350" s="32" t="s">
        <v>329</v>
      </c>
      <c r="C5350" s="38"/>
      <c r="D5350" s="26"/>
      <c r="E5350" s="17"/>
      <c r="F5350" s="24"/>
      <c r="G5350" s="44" t="s">
        <v>5475</v>
      </c>
      <c r="H5350" s="45" t="s">
        <v>251</v>
      </c>
      <c r="I5350" s="26"/>
      <c r="J5350" s="26"/>
      <c r="K5350" s="34"/>
      <c r="P5350" s="44"/>
      <c r="Q5350" s="45"/>
    </row>
    <row r="5351" spans="1:17" ht="39.75" thickBot="1" x14ac:dyDescent="0.3">
      <c r="A5351" s="32" t="s">
        <v>851</v>
      </c>
      <c r="B5351" s="32" t="s">
        <v>331</v>
      </c>
      <c r="C5351" s="38"/>
      <c r="D5351" s="26"/>
      <c r="E5351" s="17"/>
      <c r="F5351" s="24"/>
      <c r="G5351" s="50" t="s">
        <v>5475</v>
      </c>
      <c r="H5351" s="51" t="s">
        <v>251</v>
      </c>
      <c r="I5351" s="26"/>
      <c r="J5351" s="26"/>
      <c r="K5351" s="34"/>
      <c r="P5351" s="50"/>
      <c r="Q5351" s="51"/>
    </row>
    <row r="5352" spans="1:17" ht="39.75" thickBot="1" x14ac:dyDescent="0.3">
      <c r="A5352" s="32" t="s">
        <v>851</v>
      </c>
      <c r="B5352" s="32" t="s">
        <v>327</v>
      </c>
      <c r="C5352" s="38"/>
      <c r="D5352" s="26"/>
      <c r="E5352" s="17"/>
      <c r="F5352" s="24"/>
      <c r="G5352" s="44" t="s">
        <v>5475</v>
      </c>
      <c r="H5352" s="45" t="s">
        <v>251</v>
      </c>
      <c r="I5352" s="26"/>
      <c r="J5352" s="26"/>
      <c r="K5352" s="34"/>
      <c r="P5352" s="44"/>
      <c r="Q5352" s="45"/>
    </row>
    <row r="5353" spans="1:17" ht="39.75" thickBot="1" x14ac:dyDescent="0.3">
      <c r="A5353" s="32" t="s">
        <v>851</v>
      </c>
      <c r="B5353" s="32" t="s">
        <v>329</v>
      </c>
      <c r="C5353" s="38"/>
      <c r="D5353" s="26"/>
      <c r="E5353" s="17"/>
      <c r="F5353" s="24"/>
      <c r="G5353" s="50" t="s">
        <v>5475</v>
      </c>
      <c r="H5353" s="51" t="s">
        <v>5477</v>
      </c>
      <c r="I5353" s="26"/>
      <c r="J5353" s="26"/>
      <c r="K5353" s="34"/>
      <c r="P5353" s="50"/>
      <c r="Q5353" s="51"/>
    </row>
    <row r="5354" spans="1:17" ht="39.75" thickBot="1" x14ac:dyDescent="0.3">
      <c r="A5354" s="32" t="s">
        <v>851</v>
      </c>
      <c r="B5354" s="32" t="s">
        <v>331</v>
      </c>
      <c r="C5354" s="38"/>
      <c r="D5354" s="26"/>
      <c r="E5354" s="17"/>
      <c r="F5354" s="24"/>
      <c r="G5354" s="44" t="s">
        <v>5475</v>
      </c>
      <c r="H5354" s="45" t="s">
        <v>253</v>
      </c>
      <c r="I5354" s="26"/>
      <c r="J5354" s="26"/>
      <c r="K5354" s="34"/>
      <c r="P5354" s="44"/>
      <c r="Q5354" s="45"/>
    </row>
    <row r="5355" spans="1:17" ht="39.75" thickBot="1" x14ac:dyDescent="0.3">
      <c r="A5355" s="32" t="s">
        <v>851</v>
      </c>
      <c r="B5355" s="32" t="s">
        <v>327</v>
      </c>
      <c r="C5355" s="38"/>
      <c r="D5355" s="26"/>
      <c r="E5355" s="17"/>
      <c r="F5355" s="24"/>
      <c r="G5355" s="50" t="s">
        <v>5475</v>
      </c>
      <c r="H5355" s="51" t="s">
        <v>253</v>
      </c>
      <c r="I5355" s="26"/>
      <c r="J5355" s="26"/>
      <c r="K5355" s="34"/>
      <c r="P5355" s="50"/>
      <c r="Q5355" s="51"/>
    </row>
    <row r="5356" spans="1:17" ht="39.75" thickBot="1" x14ac:dyDescent="0.3">
      <c r="A5356" s="32" t="s">
        <v>851</v>
      </c>
      <c r="B5356" s="32" t="s">
        <v>329</v>
      </c>
      <c r="C5356" s="38"/>
      <c r="D5356" s="26"/>
      <c r="E5356" s="17"/>
      <c r="F5356" s="24"/>
      <c r="G5356" s="44" t="s">
        <v>5475</v>
      </c>
      <c r="H5356" s="45" t="s">
        <v>253</v>
      </c>
      <c r="I5356" s="26"/>
      <c r="J5356" s="26"/>
      <c r="K5356" s="34"/>
      <c r="P5356" s="44"/>
      <c r="Q5356" s="45"/>
    </row>
    <row r="5357" spans="1:17" ht="39.75" thickBot="1" x14ac:dyDescent="0.3">
      <c r="A5357" s="32" t="s">
        <v>851</v>
      </c>
      <c r="B5357" s="32" t="s">
        <v>331</v>
      </c>
      <c r="C5357" s="38"/>
      <c r="D5357" s="26"/>
      <c r="E5357" s="17"/>
      <c r="F5357" s="24"/>
      <c r="G5357" s="50" t="s">
        <v>5475</v>
      </c>
      <c r="H5357" s="51" t="s">
        <v>271</v>
      </c>
      <c r="I5357" s="26"/>
      <c r="J5357" s="26"/>
      <c r="K5357" s="34"/>
      <c r="P5357" s="50"/>
      <c r="Q5357" s="51"/>
    </row>
    <row r="5358" spans="1:17" ht="39.75" thickBot="1" x14ac:dyDescent="0.3">
      <c r="A5358" s="32" t="s">
        <v>851</v>
      </c>
      <c r="B5358" s="32" t="s">
        <v>327</v>
      </c>
      <c r="C5358" s="38"/>
      <c r="D5358" s="26"/>
      <c r="E5358" s="17"/>
      <c r="F5358" s="24"/>
      <c r="G5358" s="44" t="s">
        <v>5475</v>
      </c>
      <c r="H5358" s="45" t="s">
        <v>271</v>
      </c>
      <c r="I5358" s="26"/>
      <c r="J5358" s="26"/>
      <c r="K5358" s="34"/>
      <c r="P5358" s="44"/>
      <c r="Q5358" s="45"/>
    </row>
    <row r="5359" spans="1:17" ht="39.75" thickBot="1" x14ac:dyDescent="0.3">
      <c r="A5359" s="32" t="s">
        <v>851</v>
      </c>
      <c r="B5359" s="32" t="s">
        <v>329</v>
      </c>
      <c r="C5359" s="38"/>
      <c r="D5359" s="26"/>
      <c r="E5359" s="17"/>
      <c r="F5359" s="24"/>
      <c r="G5359" s="50" t="s">
        <v>5475</v>
      </c>
      <c r="H5359" s="51" t="s">
        <v>271</v>
      </c>
      <c r="I5359" s="26"/>
      <c r="J5359" s="26"/>
      <c r="K5359" s="34"/>
      <c r="P5359" s="50"/>
      <c r="Q5359" s="51"/>
    </row>
    <row r="5360" spans="1:17" ht="39.75" thickBot="1" x14ac:dyDescent="0.3">
      <c r="A5360" s="32" t="s">
        <v>851</v>
      </c>
      <c r="B5360" s="32" t="s">
        <v>327</v>
      </c>
      <c r="C5360" s="38"/>
      <c r="D5360" s="26"/>
      <c r="E5360" s="17"/>
      <c r="F5360" s="24"/>
      <c r="G5360" s="44" t="s">
        <v>5475</v>
      </c>
      <c r="H5360" s="45" t="s">
        <v>274</v>
      </c>
      <c r="I5360" s="26"/>
      <c r="J5360" s="26"/>
      <c r="K5360" s="34"/>
      <c r="P5360" s="44"/>
      <c r="Q5360" s="45"/>
    </row>
    <row r="5361" spans="1:17" ht="39.75" thickBot="1" x14ac:dyDescent="0.3">
      <c r="A5361" s="32" t="s">
        <v>851</v>
      </c>
      <c r="B5361" s="32" t="s">
        <v>329</v>
      </c>
      <c r="C5361" s="38"/>
      <c r="D5361" s="26"/>
      <c r="E5361" s="17"/>
      <c r="F5361" s="24"/>
      <c r="G5361" s="50" t="s">
        <v>5475</v>
      </c>
      <c r="H5361" s="51" t="s">
        <v>274</v>
      </c>
      <c r="I5361" s="26"/>
      <c r="J5361" s="26"/>
      <c r="K5361" s="34"/>
      <c r="P5361" s="50"/>
      <c r="Q5361" s="51"/>
    </row>
    <row r="5362" spans="1:17" ht="39.75" thickBot="1" x14ac:dyDescent="0.3">
      <c r="A5362" s="32" t="s">
        <v>851</v>
      </c>
      <c r="B5362" s="32" t="s">
        <v>324</v>
      </c>
      <c r="C5362" s="38"/>
      <c r="D5362" s="26"/>
      <c r="E5362" s="17"/>
      <c r="F5362" s="24"/>
      <c r="G5362" s="44" t="s">
        <v>5475</v>
      </c>
      <c r="H5362" s="45" t="s">
        <v>274</v>
      </c>
      <c r="I5362" s="26"/>
      <c r="J5362" s="26"/>
      <c r="K5362" s="34"/>
      <c r="P5362" s="44"/>
      <c r="Q5362" s="45"/>
    </row>
    <row r="5363" spans="1:17" ht="39.75" thickBot="1" x14ac:dyDescent="0.3">
      <c r="A5363" s="32" t="s">
        <v>851</v>
      </c>
      <c r="B5363" s="32" t="s">
        <v>324</v>
      </c>
      <c r="C5363" s="38"/>
      <c r="D5363" s="26"/>
      <c r="E5363" s="17"/>
      <c r="F5363" s="24"/>
      <c r="G5363" s="50" t="s">
        <v>5475</v>
      </c>
      <c r="H5363" s="51" t="s">
        <v>277</v>
      </c>
      <c r="I5363" s="26"/>
      <c r="J5363" s="26"/>
      <c r="K5363" s="34"/>
      <c r="P5363" s="50"/>
      <c r="Q5363" s="51"/>
    </row>
    <row r="5364" spans="1:17" ht="39.75" thickBot="1" x14ac:dyDescent="0.3">
      <c r="A5364" s="32" t="s">
        <v>851</v>
      </c>
      <c r="B5364" s="32" t="s">
        <v>331</v>
      </c>
      <c r="C5364" s="38"/>
      <c r="D5364" s="26"/>
      <c r="E5364" s="17"/>
      <c r="F5364" s="24"/>
      <c r="G5364" s="44" t="s">
        <v>5475</v>
      </c>
      <c r="H5364" s="45" t="s">
        <v>277</v>
      </c>
      <c r="I5364" s="26"/>
      <c r="J5364" s="26"/>
      <c r="K5364" s="34"/>
      <c r="P5364" s="44"/>
      <c r="Q5364" s="45"/>
    </row>
    <row r="5365" spans="1:17" ht="39.75" thickBot="1" x14ac:dyDescent="0.3">
      <c r="A5365" s="32" t="s">
        <v>851</v>
      </c>
      <c r="B5365" s="32" t="s">
        <v>307</v>
      </c>
      <c r="C5365" s="38"/>
      <c r="D5365" s="26"/>
      <c r="E5365" s="17"/>
      <c r="F5365" s="24"/>
      <c r="G5365" s="50" t="s">
        <v>5475</v>
      </c>
      <c r="H5365" s="51" t="s">
        <v>277</v>
      </c>
      <c r="I5365" s="26"/>
      <c r="J5365" s="26"/>
      <c r="K5365" s="34"/>
      <c r="P5365" s="50"/>
      <c r="Q5365" s="51"/>
    </row>
    <row r="5366" spans="1:17" ht="52.5" thickBot="1" x14ac:dyDescent="0.3">
      <c r="A5366" s="32" t="s">
        <v>851</v>
      </c>
      <c r="B5366" s="32" t="s">
        <v>331</v>
      </c>
      <c r="C5366" s="38"/>
      <c r="D5366" s="26"/>
      <c r="E5366" s="17"/>
      <c r="F5366" s="24"/>
      <c r="G5366" s="44" t="s">
        <v>5478</v>
      </c>
      <c r="H5366" s="45" t="s">
        <v>163</v>
      </c>
      <c r="I5366" s="26"/>
      <c r="J5366" s="26"/>
      <c r="K5366" s="34"/>
      <c r="P5366" s="44"/>
      <c r="Q5366" s="45"/>
    </row>
    <row r="5367" spans="1:17" ht="52.5" thickBot="1" x14ac:dyDescent="0.3">
      <c r="A5367" s="32" t="s">
        <v>851</v>
      </c>
      <c r="B5367" s="32" t="s">
        <v>331</v>
      </c>
      <c r="C5367" s="38"/>
      <c r="D5367" s="26"/>
      <c r="E5367" s="17"/>
      <c r="F5367" s="24"/>
      <c r="G5367" s="50" t="s">
        <v>5478</v>
      </c>
      <c r="H5367" s="51" t="s">
        <v>163</v>
      </c>
      <c r="I5367" s="26"/>
      <c r="J5367" s="26"/>
      <c r="K5367" s="34"/>
      <c r="P5367" s="50"/>
      <c r="Q5367" s="51"/>
    </row>
    <row r="5368" spans="1:17" ht="52.5" thickBot="1" x14ac:dyDescent="0.3">
      <c r="A5368" s="32" t="s">
        <v>851</v>
      </c>
      <c r="B5368" s="32" t="s">
        <v>331</v>
      </c>
      <c r="C5368" s="38"/>
      <c r="D5368" s="26"/>
      <c r="E5368" s="17"/>
      <c r="F5368" s="24"/>
      <c r="G5368" s="44" t="s">
        <v>5478</v>
      </c>
      <c r="H5368" s="45" t="s">
        <v>163</v>
      </c>
      <c r="I5368" s="26"/>
      <c r="J5368" s="26"/>
      <c r="K5368" s="34"/>
      <c r="P5368" s="44"/>
      <c r="Q5368" s="45"/>
    </row>
    <row r="5369" spans="1:17" ht="52.5" thickBot="1" x14ac:dyDescent="0.3">
      <c r="A5369" s="32" t="s">
        <v>851</v>
      </c>
      <c r="B5369" s="32" t="s">
        <v>331</v>
      </c>
      <c r="C5369" s="38"/>
      <c r="D5369" s="26"/>
      <c r="E5369" s="17"/>
      <c r="F5369" s="24"/>
      <c r="G5369" s="50" t="s">
        <v>5478</v>
      </c>
      <c r="H5369" s="51" t="s">
        <v>251</v>
      </c>
      <c r="I5369" s="26"/>
      <c r="J5369" s="26"/>
      <c r="K5369" s="34"/>
      <c r="P5369" s="50"/>
      <c r="Q5369" s="51"/>
    </row>
    <row r="5370" spans="1:17" ht="52.5" thickBot="1" x14ac:dyDescent="0.3">
      <c r="A5370" s="32" t="s">
        <v>851</v>
      </c>
      <c r="B5370" s="32" t="s">
        <v>331</v>
      </c>
      <c r="C5370" s="38"/>
      <c r="D5370" s="26"/>
      <c r="E5370" s="17"/>
      <c r="F5370" s="24"/>
      <c r="G5370" s="44" t="s">
        <v>5478</v>
      </c>
      <c r="H5370" s="45" t="s">
        <v>251</v>
      </c>
      <c r="I5370" s="26"/>
      <c r="J5370" s="26"/>
      <c r="K5370" s="34"/>
      <c r="P5370" s="44"/>
      <c r="Q5370" s="45"/>
    </row>
    <row r="5371" spans="1:17" ht="52.5" thickBot="1" x14ac:dyDescent="0.3">
      <c r="A5371" s="32" t="s">
        <v>851</v>
      </c>
      <c r="B5371" s="32" t="s">
        <v>331</v>
      </c>
      <c r="C5371" s="38"/>
      <c r="D5371" s="26"/>
      <c r="E5371" s="17"/>
      <c r="F5371" s="24"/>
      <c r="G5371" s="50" t="s">
        <v>5478</v>
      </c>
      <c r="H5371" s="51" t="s">
        <v>253</v>
      </c>
      <c r="I5371" s="26"/>
      <c r="J5371" s="26"/>
      <c r="K5371" s="34"/>
      <c r="P5371" s="50"/>
      <c r="Q5371" s="51"/>
    </row>
    <row r="5372" spans="1:17" ht="52.5" thickBot="1" x14ac:dyDescent="0.3">
      <c r="A5372" s="32" t="s">
        <v>851</v>
      </c>
      <c r="B5372" s="32" t="s">
        <v>331</v>
      </c>
      <c r="C5372" s="38"/>
      <c r="D5372" s="26"/>
      <c r="E5372" s="17"/>
      <c r="F5372" s="24"/>
      <c r="G5372" s="44" t="s">
        <v>5478</v>
      </c>
      <c r="H5372" s="45" t="s">
        <v>253</v>
      </c>
      <c r="I5372" s="26"/>
      <c r="J5372" s="26"/>
      <c r="K5372" s="34"/>
      <c r="P5372" s="44"/>
      <c r="Q5372" s="45"/>
    </row>
    <row r="5373" spans="1:17" ht="52.5" thickBot="1" x14ac:dyDescent="0.3">
      <c r="A5373" s="32" t="s">
        <v>851</v>
      </c>
      <c r="B5373" s="32" t="s">
        <v>324</v>
      </c>
      <c r="C5373" s="38"/>
      <c r="D5373" s="26"/>
      <c r="E5373" s="17"/>
      <c r="F5373" s="24"/>
      <c r="G5373" s="50" t="s">
        <v>5479</v>
      </c>
      <c r="H5373" s="51" t="s">
        <v>251</v>
      </c>
      <c r="I5373" s="26"/>
      <c r="J5373" s="26"/>
      <c r="K5373" s="34"/>
      <c r="P5373" s="50"/>
      <c r="Q5373" s="51"/>
    </row>
    <row r="5374" spans="1:17" ht="52.5" thickBot="1" x14ac:dyDescent="0.3">
      <c r="A5374" s="32" t="s">
        <v>851</v>
      </c>
      <c r="B5374" s="32" t="s">
        <v>324</v>
      </c>
      <c r="C5374" s="38"/>
      <c r="D5374" s="26"/>
      <c r="E5374" s="17"/>
      <c r="F5374" s="24"/>
      <c r="G5374" s="44" t="s">
        <v>5479</v>
      </c>
      <c r="H5374" s="45" t="s">
        <v>335</v>
      </c>
      <c r="I5374" s="26"/>
      <c r="J5374" s="26"/>
      <c r="K5374" s="34"/>
      <c r="P5374" s="44"/>
      <c r="Q5374" s="45"/>
    </row>
    <row r="5375" spans="1:17" ht="52.5" thickBot="1" x14ac:dyDescent="0.3">
      <c r="A5375" s="32" t="s">
        <v>851</v>
      </c>
      <c r="B5375" s="32" t="s">
        <v>331</v>
      </c>
      <c r="C5375" s="38"/>
      <c r="D5375" s="26"/>
      <c r="E5375" s="17"/>
      <c r="F5375" s="24"/>
      <c r="G5375" s="50" t="s">
        <v>5479</v>
      </c>
      <c r="H5375" s="51" t="s">
        <v>335</v>
      </c>
      <c r="I5375" s="26"/>
      <c r="J5375" s="26"/>
      <c r="K5375" s="34"/>
      <c r="P5375" s="50"/>
      <c r="Q5375" s="51"/>
    </row>
    <row r="5376" spans="1:17" ht="52.5" thickBot="1" x14ac:dyDescent="0.3">
      <c r="A5376" s="32" t="s">
        <v>851</v>
      </c>
      <c r="B5376" s="32" t="s">
        <v>324</v>
      </c>
      <c r="C5376" s="38"/>
      <c r="D5376" s="26"/>
      <c r="E5376" s="17"/>
      <c r="F5376" s="24"/>
      <c r="G5376" s="44" t="s">
        <v>5479</v>
      </c>
      <c r="H5376" s="45" t="s">
        <v>251</v>
      </c>
      <c r="I5376" s="26"/>
      <c r="J5376" s="26"/>
      <c r="K5376" s="34"/>
      <c r="P5376" s="44"/>
      <c r="Q5376" s="45"/>
    </row>
    <row r="5377" spans="1:17" ht="52.5" thickBot="1" x14ac:dyDescent="0.3">
      <c r="A5377" s="32" t="s">
        <v>851</v>
      </c>
      <c r="B5377" s="32" t="s">
        <v>331</v>
      </c>
      <c r="C5377" s="38"/>
      <c r="D5377" s="26"/>
      <c r="E5377" s="17"/>
      <c r="F5377" s="24"/>
      <c r="G5377" s="50" t="s">
        <v>5479</v>
      </c>
      <c r="H5377" s="51" t="s">
        <v>335</v>
      </c>
      <c r="I5377" s="26"/>
      <c r="J5377" s="26"/>
      <c r="K5377" s="34"/>
      <c r="P5377" s="50"/>
      <c r="Q5377" s="51"/>
    </row>
    <row r="5378" spans="1:17" ht="78" thickBot="1" x14ac:dyDescent="0.3">
      <c r="A5378" s="32" t="s">
        <v>851</v>
      </c>
      <c r="B5378" s="32" t="s">
        <v>324</v>
      </c>
      <c r="C5378" s="38"/>
      <c r="D5378" s="26"/>
      <c r="E5378" s="17"/>
      <c r="F5378" s="24"/>
      <c r="G5378" s="44" t="s">
        <v>5480</v>
      </c>
      <c r="H5378" s="45" t="s">
        <v>335</v>
      </c>
      <c r="I5378" s="26"/>
      <c r="J5378" s="26"/>
      <c r="K5378" s="34"/>
      <c r="P5378" s="44"/>
      <c r="Q5378" s="45"/>
    </row>
    <row r="5379" spans="1:17" ht="90.75" thickBot="1" x14ac:dyDescent="0.3">
      <c r="A5379" s="32" t="s">
        <v>851</v>
      </c>
      <c r="B5379" s="32" t="s">
        <v>331</v>
      </c>
      <c r="C5379" s="38"/>
      <c r="D5379" s="26"/>
      <c r="E5379" s="17"/>
      <c r="F5379" s="24"/>
      <c r="G5379" s="50" t="s">
        <v>5481</v>
      </c>
      <c r="H5379" s="51" t="s">
        <v>123</v>
      </c>
      <c r="I5379" s="26"/>
      <c r="J5379" s="26"/>
      <c r="K5379" s="34"/>
      <c r="P5379" s="50"/>
      <c r="Q5379" s="51"/>
    </row>
    <row r="5380" spans="1:17" ht="90.75" thickBot="1" x14ac:dyDescent="0.3">
      <c r="A5380" s="32" t="s">
        <v>851</v>
      </c>
      <c r="B5380" s="32" t="s">
        <v>324</v>
      </c>
      <c r="C5380" s="38"/>
      <c r="D5380" s="26"/>
      <c r="E5380" s="17"/>
      <c r="F5380" s="24"/>
      <c r="G5380" s="44" t="s">
        <v>5481</v>
      </c>
      <c r="H5380" s="45" t="s">
        <v>131</v>
      </c>
      <c r="I5380" s="26"/>
      <c r="J5380" s="26"/>
      <c r="K5380" s="34"/>
      <c r="P5380" s="44"/>
      <c r="Q5380" s="45"/>
    </row>
    <row r="5381" spans="1:17" ht="90.75" thickBot="1" x14ac:dyDescent="0.3">
      <c r="A5381" s="32" t="s">
        <v>851</v>
      </c>
      <c r="B5381" s="32" t="s">
        <v>331</v>
      </c>
      <c r="C5381" s="38"/>
      <c r="D5381" s="26"/>
      <c r="E5381" s="17"/>
      <c r="F5381" s="24"/>
      <c r="G5381" s="50" t="s">
        <v>5481</v>
      </c>
      <c r="H5381" s="51" t="s">
        <v>204</v>
      </c>
      <c r="I5381" s="26"/>
      <c r="J5381" s="26"/>
      <c r="K5381" s="34"/>
      <c r="P5381" s="50"/>
      <c r="Q5381" s="51"/>
    </row>
    <row r="5382" spans="1:17" ht="90.75" thickBot="1" x14ac:dyDescent="0.3">
      <c r="A5382" s="32" t="s">
        <v>851</v>
      </c>
      <c r="B5382" s="32" t="s">
        <v>324</v>
      </c>
      <c r="C5382" s="38"/>
      <c r="D5382" s="26"/>
      <c r="E5382" s="17"/>
      <c r="F5382" s="24"/>
      <c r="G5382" s="44" t="s">
        <v>5481</v>
      </c>
      <c r="H5382" s="45" t="s">
        <v>207</v>
      </c>
      <c r="I5382" s="26"/>
      <c r="J5382" s="26"/>
      <c r="K5382" s="34"/>
      <c r="P5382" s="44"/>
      <c r="Q5382" s="45"/>
    </row>
    <row r="5383" spans="1:17" ht="90.75" thickBot="1" x14ac:dyDescent="0.3">
      <c r="A5383" s="32" t="s">
        <v>851</v>
      </c>
      <c r="B5383" s="32" t="s">
        <v>331</v>
      </c>
      <c r="C5383" s="38"/>
      <c r="D5383" s="26"/>
      <c r="E5383" s="17"/>
      <c r="F5383" s="24"/>
      <c r="G5383" s="50" t="s">
        <v>5481</v>
      </c>
      <c r="H5383" s="51" t="s">
        <v>5447</v>
      </c>
      <c r="I5383" s="26"/>
      <c r="J5383" s="26"/>
      <c r="K5383" s="34"/>
      <c r="P5383" s="50"/>
      <c r="Q5383" s="51"/>
    </row>
    <row r="5384" spans="1:17" ht="90.75" thickBot="1" x14ac:dyDescent="0.3">
      <c r="A5384" s="32" t="s">
        <v>851</v>
      </c>
      <c r="B5384" s="32" t="s">
        <v>329</v>
      </c>
      <c r="C5384" s="38"/>
      <c r="D5384" s="26"/>
      <c r="E5384" s="17"/>
      <c r="F5384" s="24"/>
      <c r="G5384" s="44" t="s">
        <v>5481</v>
      </c>
      <c r="H5384" s="45" t="s">
        <v>258</v>
      </c>
      <c r="I5384" s="26"/>
      <c r="J5384" s="26"/>
      <c r="K5384" s="34"/>
      <c r="P5384" s="44"/>
      <c r="Q5384" s="45"/>
    </row>
    <row r="5385" spans="1:17" ht="90.75" thickBot="1" x14ac:dyDescent="0.3">
      <c r="A5385" s="32" t="s">
        <v>851</v>
      </c>
      <c r="B5385" s="32" t="s">
        <v>331</v>
      </c>
      <c r="C5385" s="38"/>
      <c r="D5385" s="26"/>
      <c r="E5385" s="17"/>
      <c r="F5385" s="24"/>
      <c r="G5385" s="50" t="s">
        <v>5481</v>
      </c>
      <c r="H5385" s="51" t="s">
        <v>5449</v>
      </c>
      <c r="I5385" s="26"/>
      <c r="J5385" s="26"/>
      <c r="K5385" s="34"/>
      <c r="P5385" s="50"/>
      <c r="Q5385" s="51"/>
    </row>
    <row r="5386" spans="1:17" ht="103.5" thickBot="1" x14ac:dyDescent="0.3">
      <c r="A5386" s="32" t="s">
        <v>851</v>
      </c>
      <c r="B5386" s="32" t="s">
        <v>329</v>
      </c>
      <c r="C5386" s="38"/>
      <c r="D5386" s="26"/>
      <c r="E5386" s="17"/>
      <c r="F5386" s="24"/>
      <c r="G5386" s="44" t="s">
        <v>5482</v>
      </c>
      <c r="H5386" s="45" t="s">
        <v>123</v>
      </c>
      <c r="I5386" s="26"/>
      <c r="J5386" s="26"/>
      <c r="K5386" s="34"/>
      <c r="P5386" s="44"/>
      <c r="Q5386" s="45"/>
    </row>
    <row r="5387" spans="1:17" ht="103.5" thickBot="1" x14ac:dyDescent="0.3">
      <c r="A5387" s="32" t="s">
        <v>851</v>
      </c>
      <c r="B5387" s="32" t="s">
        <v>329</v>
      </c>
      <c r="C5387" s="38"/>
      <c r="D5387" s="26"/>
      <c r="E5387" s="17"/>
      <c r="F5387" s="24"/>
      <c r="G5387" s="50" t="s">
        <v>5482</v>
      </c>
      <c r="H5387" s="51" t="s">
        <v>131</v>
      </c>
      <c r="I5387" s="26"/>
      <c r="J5387" s="26"/>
      <c r="K5387" s="34"/>
      <c r="P5387" s="50"/>
      <c r="Q5387" s="51"/>
    </row>
    <row r="5388" spans="1:17" ht="103.5" thickBot="1" x14ac:dyDescent="0.3">
      <c r="A5388" s="32" t="s">
        <v>851</v>
      </c>
      <c r="B5388" s="32" t="s">
        <v>327</v>
      </c>
      <c r="C5388" s="38"/>
      <c r="D5388" s="26"/>
      <c r="E5388" s="17"/>
      <c r="F5388" s="24"/>
      <c r="G5388" s="44" t="s">
        <v>5482</v>
      </c>
      <c r="H5388" s="45" t="s">
        <v>131</v>
      </c>
      <c r="I5388" s="26"/>
      <c r="J5388" s="26"/>
      <c r="K5388" s="34"/>
      <c r="P5388" s="44"/>
      <c r="Q5388" s="45"/>
    </row>
    <row r="5389" spans="1:17" ht="103.5" thickBot="1" x14ac:dyDescent="0.3">
      <c r="A5389" s="32" t="s">
        <v>851</v>
      </c>
      <c r="B5389" s="32" t="s">
        <v>329</v>
      </c>
      <c r="C5389" s="38"/>
      <c r="D5389" s="26"/>
      <c r="E5389" s="17"/>
      <c r="F5389" s="24"/>
      <c r="G5389" s="50" t="s">
        <v>5482</v>
      </c>
      <c r="H5389" s="51" t="s">
        <v>204</v>
      </c>
      <c r="I5389" s="26"/>
      <c r="J5389" s="26"/>
      <c r="K5389" s="34"/>
      <c r="P5389" s="50"/>
      <c r="Q5389" s="51"/>
    </row>
    <row r="5390" spans="1:17" ht="103.5" thickBot="1" x14ac:dyDescent="0.3">
      <c r="A5390" s="32" t="s">
        <v>851</v>
      </c>
      <c r="B5390" s="32" t="s">
        <v>329</v>
      </c>
      <c r="C5390" s="38"/>
      <c r="D5390" s="26"/>
      <c r="E5390" s="17"/>
      <c r="F5390" s="24"/>
      <c r="G5390" s="44" t="s">
        <v>5482</v>
      </c>
      <c r="H5390" s="45" t="s">
        <v>204</v>
      </c>
      <c r="I5390" s="26"/>
      <c r="J5390" s="26"/>
      <c r="K5390" s="34"/>
      <c r="P5390" s="44"/>
      <c r="Q5390" s="45"/>
    </row>
    <row r="5391" spans="1:17" ht="103.5" thickBot="1" x14ac:dyDescent="0.3">
      <c r="A5391" s="32" t="s">
        <v>851</v>
      </c>
      <c r="B5391" s="32" t="s">
        <v>329</v>
      </c>
      <c r="C5391" s="38"/>
      <c r="D5391" s="26"/>
      <c r="E5391" s="17"/>
      <c r="F5391" s="24"/>
      <c r="G5391" s="50" t="s">
        <v>5482</v>
      </c>
      <c r="H5391" s="51" t="s">
        <v>207</v>
      </c>
      <c r="I5391" s="26"/>
      <c r="J5391" s="26"/>
      <c r="K5391" s="34"/>
      <c r="P5391" s="50"/>
      <c r="Q5391" s="51"/>
    </row>
    <row r="5392" spans="1:17" ht="103.5" thickBot="1" x14ac:dyDescent="0.3">
      <c r="A5392" s="32" t="s">
        <v>851</v>
      </c>
      <c r="B5392" s="32" t="s">
        <v>327</v>
      </c>
      <c r="C5392" s="38"/>
      <c r="D5392" s="26"/>
      <c r="E5392" s="17"/>
      <c r="F5392" s="24"/>
      <c r="G5392" s="44" t="s">
        <v>5482</v>
      </c>
      <c r="H5392" s="45" t="s">
        <v>207</v>
      </c>
      <c r="I5392" s="26"/>
      <c r="J5392" s="26"/>
      <c r="K5392" s="34"/>
      <c r="P5392" s="44"/>
      <c r="Q5392" s="45"/>
    </row>
    <row r="5393" spans="1:17" ht="103.5" thickBot="1" x14ac:dyDescent="0.3">
      <c r="A5393" s="32" t="s">
        <v>851</v>
      </c>
      <c r="B5393" s="32" t="s">
        <v>329</v>
      </c>
      <c r="C5393" s="38"/>
      <c r="D5393" s="26"/>
      <c r="E5393" s="17"/>
      <c r="F5393" s="24"/>
      <c r="G5393" s="50" t="s">
        <v>5482</v>
      </c>
      <c r="H5393" s="51" t="s">
        <v>322</v>
      </c>
      <c r="I5393" s="26"/>
      <c r="J5393" s="26"/>
      <c r="K5393" s="34"/>
      <c r="P5393" s="50"/>
      <c r="Q5393" s="51"/>
    </row>
    <row r="5394" spans="1:17" ht="103.5" thickBot="1" x14ac:dyDescent="0.3">
      <c r="A5394" s="32" t="s">
        <v>851</v>
      </c>
      <c r="B5394" s="32" t="s">
        <v>327</v>
      </c>
      <c r="C5394" s="38"/>
      <c r="D5394" s="26"/>
      <c r="E5394" s="17"/>
      <c r="F5394" s="24"/>
      <c r="G5394" s="44" t="s">
        <v>5482</v>
      </c>
      <c r="H5394" s="45" t="s">
        <v>322</v>
      </c>
      <c r="I5394" s="26"/>
      <c r="J5394" s="26"/>
      <c r="K5394" s="34"/>
      <c r="P5394" s="44"/>
      <c r="Q5394" s="45"/>
    </row>
    <row r="5395" spans="1:17" ht="103.5" thickBot="1" x14ac:dyDescent="0.3">
      <c r="A5395" s="32" t="s">
        <v>851</v>
      </c>
      <c r="B5395" s="32" t="s">
        <v>329</v>
      </c>
      <c r="C5395" s="38"/>
      <c r="D5395" s="26"/>
      <c r="E5395" s="17"/>
      <c r="F5395" s="24"/>
      <c r="G5395" s="50" t="s">
        <v>5482</v>
      </c>
      <c r="H5395" s="51" t="s">
        <v>258</v>
      </c>
      <c r="I5395" s="26"/>
      <c r="J5395" s="26"/>
      <c r="K5395" s="34"/>
      <c r="P5395" s="50"/>
      <c r="Q5395" s="51"/>
    </row>
    <row r="5396" spans="1:17" ht="103.5" thickBot="1" x14ac:dyDescent="0.3">
      <c r="A5396" s="32" t="s">
        <v>851</v>
      </c>
      <c r="B5396" s="32" t="s">
        <v>331</v>
      </c>
      <c r="C5396" s="38"/>
      <c r="D5396" s="26"/>
      <c r="E5396" s="17"/>
      <c r="F5396" s="24"/>
      <c r="G5396" s="44" t="s">
        <v>5482</v>
      </c>
      <c r="H5396" s="45" t="s">
        <v>258</v>
      </c>
      <c r="I5396" s="26"/>
      <c r="J5396" s="26"/>
      <c r="K5396" s="34"/>
      <c r="P5396" s="44"/>
      <c r="Q5396" s="45"/>
    </row>
    <row r="5397" spans="1:17" ht="103.5" thickBot="1" x14ac:dyDescent="0.3">
      <c r="A5397" s="32" t="s">
        <v>851</v>
      </c>
      <c r="B5397" s="32" t="s">
        <v>327</v>
      </c>
      <c r="C5397" s="38"/>
      <c r="D5397" s="26"/>
      <c r="E5397" s="17"/>
      <c r="F5397" s="24"/>
      <c r="G5397" s="44" t="s">
        <v>5482</v>
      </c>
      <c r="H5397" s="45" t="s">
        <v>123</v>
      </c>
      <c r="I5397" s="26"/>
      <c r="J5397" s="26"/>
      <c r="K5397" s="34"/>
      <c r="P5397" s="44"/>
      <c r="Q5397" s="45"/>
    </row>
    <row r="5398" spans="1:17" ht="103.5" thickBot="1" x14ac:dyDescent="0.3">
      <c r="A5398" s="32" t="s">
        <v>851</v>
      </c>
      <c r="B5398" s="32" t="s">
        <v>329</v>
      </c>
      <c r="C5398" s="38"/>
      <c r="D5398" s="26"/>
      <c r="E5398" s="17"/>
      <c r="F5398" s="24"/>
      <c r="G5398" s="50" t="s">
        <v>5482</v>
      </c>
      <c r="H5398" s="51" t="s">
        <v>131</v>
      </c>
      <c r="I5398" s="26"/>
      <c r="J5398" s="26"/>
      <c r="K5398" s="34"/>
      <c r="P5398" s="50"/>
      <c r="Q5398" s="51"/>
    </row>
    <row r="5399" spans="1:17" ht="103.5" thickBot="1" x14ac:dyDescent="0.3">
      <c r="A5399" s="32" t="s">
        <v>851</v>
      </c>
      <c r="B5399" s="32" t="s">
        <v>331</v>
      </c>
      <c r="C5399" s="38"/>
      <c r="D5399" s="26"/>
      <c r="E5399" s="17"/>
      <c r="F5399" s="24"/>
      <c r="G5399" s="44" t="s">
        <v>5482</v>
      </c>
      <c r="H5399" s="45" t="s">
        <v>204</v>
      </c>
      <c r="I5399" s="26"/>
      <c r="J5399" s="26"/>
      <c r="K5399" s="34"/>
      <c r="P5399" s="44"/>
      <c r="Q5399" s="45"/>
    </row>
    <row r="5400" spans="1:17" ht="103.5" thickBot="1" x14ac:dyDescent="0.3">
      <c r="A5400" s="32" t="s">
        <v>851</v>
      </c>
      <c r="B5400" s="32" t="s">
        <v>327</v>
      </c>
      <c r="C5400" s="38"/>
      <c r="D5400" s="26"/>
      <c r="E5400" s="17"/>
      <c r="F5400" s="24"/>
      <c r="G5400" s="50" t="s">
        <v>5482</v>
      </c>
      <c r="H5400" s="51" t="s">
        <v>207</v>
      </c>
      <c r="I5400" s="26"/>
      <c r="J5400" s="26"/>
      <c r="K5400" s="34"/>
      <c r="P5400" s="50"/>
      <c r="Q5400" s="51"/>
    </row>
    <row r="5401" spans="1:17" ht="103.5" thickBot="1" x14ac:dyDescent="0.3">
      <c r="A5401" s="32" t="s">
        <v>851</v>
      </c>
      <c r="B5401" s="32" t="s">
        <v>327</v>
      </c>
      <c r="C5401" s="38"/>
      <c r="D5401" s="26"/>
      <c r="E5401" s="17"/>
      <c r="F5401" s="24"/>
      <c r="G5401" s="44" t="s">
        <v>5482</v>
      </c>
      <c r="H5401" s="45" t="s">
        <v>322</v>
      </c>
      <c r="I5401" s="26"/>
      <c r="J5401" s="26"/>
      <c r="K5401" s="34"/>
      <c r="P5401" s="44"/>
      <c r="Q5401" s="45"/>
    </row>
    <row r="5402" spans="1:17" ht="103.5" thickBot="1" x14ac:dyDescent="0.3">
      <c r="A5402" s="32" t="s">
        <v>851</v>
      </c>
      <c r="B5402" s="32" t="s">
        <v>327</v>
      </c>
      <c r="C5402" s="38"/>
      <c r="D5402" s="26"/>
      <c r="E5402" s="17"/>
      <c r="F5402" s="24"/>
      <c r="G5402" s="50" t="s">
        <v>5482</v>
      </c>
      <c r="H5402" s="51" t="s">
        <v>258</v>
      </c>
      <c r="I5402" s="26"/>
      <c r="J5402" s="26"/>
      <c r="K5402" s="34"/>
      <c r="P5402" s="50"/>
      <c r="Q5402" s="51"/>
    </row>
    <row r="5403" spans="1:17" ht="129" thickBot="1" x14ac:dyDescent="0.3">
      <c r="A5403" s="32" t="s">
        <v>851</v>
      </c>
      <c r="B5403" s="32" t="s">
        <v>329</v>
      </c>
      <c r="C5403" s="38"/>
      <c r="D5403" s="26"/>
      <c r="E5403" s="17"/>
      <c r="F5403" s="24"/>
      <c r="G5403" s="50" t="s">
        <v>5483</v>
      </c>
      <c r="H5403" s="51" t="s">
        <v>5484</v>
      </c>
      <c r="I5403" s="26"/>
      <c r="J5403" s="26"/>
      <c r="K5403" s="34"/>
      <c r="P5403" s="50"/>
      <c r="Q5403" s="51"/>
    </row>
    <row r="5404" spans="1:17" ht="129" thickBot="1" x14ac:dyDescent="0.3">
      <c r="A5404" s="32" t="s">
        <v>851</v>
      </c>
      <c r="B5404" s="32" t="s">
        <v>329</v>
      </c>
      <c r="C5404" s="38"/>
      <c r="D5404" s="26"/>
      <c r="E5404" s="17"/>
      <c r="F5404" s="24"/>
      <c r="G5404" s="44" t="s">
        <v>5483</v>
      </c>
      <c r="H5404" s="45" t="s">
        <v>5484</v>
      </c>
      <c r="I5404" s="26"/>
      <c r="J5404" s="26"/>
      <c r="K5404" s="34"/>
      <c r="P5404" s="44"/>
      <c r="Q5404" s="45"/>
    </row>
    <row r="5405" spans="1:17" ht="129" thickBot="1" x14ac:dyDescent="0.3">
      <c r="A5405" s="32" t="s">
        <v>851</v>
      </c>
      <c r="B5405" s="32" t="s">
        <v>329</v>
      </c>
      <c r="C5405" s="38"/>
      <c r="D5405" s="26"/>
      <c r="E5405" s="17"/>
      <c r="F5405" s="24"/>
      <c r="G5405" s="50" t="s">
        <v>5483</v>
      </c>
      <c r="H5405" s="51" t="s">
        <v>5485</v>
      </c>
      <c r="I5405" s="26"/>
      <c r="J5405" s="26"/>
      <c r="K5405" s="34"/>
      <c r="P5405" s="50"/>
      <c r="Q5405" s="51"/>
    </row>
    <row r="5406" spans="1:17" ht="129" thickBot="1" x14ac:dyDescent="0.3">
      <c r="A5406" s="32" t="s">
        <v>851</v>
      </c>
      <c r="B5406" s="32" t="s">
        <v>331</v>
      </c>
      <c r="C5406" s="38"/>
      <c r="D5406" s="26"/>
      <c r="E5406" s="17"/>
      <c r="F5406" s="24"/>
      <c r="G5406" s="44" t="s">
        <v>5483</v>
      </c>
      <c r="H5406" s="45" t="s">
        <v>5486</v>
      </c>
      <c r="I5406" s="26"/>
      <c r="J5406" s="26"/>
      <c r="K5406" s="34"/>
      <c r="P5406" s="44"/>
      <c r="Q5406" s="45"/>
    </row>
    <row r="5407" spans="1:17" ht="129" thickBot="1" x14ac:dyDescent="0.3">
      <c r="A5407" s="32" t="s">
        <v>851</v>
      </c>
      <c r="B5407" s="32" t="s">
        <v>329</v>
      </c>
      <c r="C5407" s="38"/>
      <c r="D5407" s="26"/>
      <c r="E5407" s="17"/>
      <c r="F5407" s="24"/>
      <c r="G5407" s="50" t="s">
        <v>5483</v>
      </c>
      <c r="H5407" s="51" t="s">
        <v>5446</v>
      </c>
      <c r="I5407" s="26"/>
      <c r="J5407" s="26"/>
      <c r="K5407" s="34"/>
      <c r="P5407" s="50"/>
      <c r="Q5407" s="51"/>
    </row>
    <row r="5408" spans="1:17" ht="129" thickBot="1" x14ac:dyDescent="0.3">
      <c r="A5408" s="32" t="s">
        <v>851</v>
      </c>
      <c r="B5408" s="32" t="s">
        <v>327</v>
      </c>
      <c r="C5408" s="38"/>
      <c r="D5408" s="26"/>
      <c r="E5408" s="17"/>
      <c r="F5408" s="24"/>
      <c r="G5408" s="44" t="s">
        <v>5483</v>
      </c>
      <c r="H5408" s="45" t="s">
        <v>5446</v>
      </c>
      <c r="I5408" s="26"/>
      <c r="J5408" s="26"/>
      <c r="K5408" s="34"/>
      <c r="P5408" s="44"/>
      <c r="Q5408" s="45"/>
    </row>
    <row r="5409" spans="1:17" ht="129" thickBot="1" x14ac:dyDescent="0.3">
      <c r="A5409" s="32" t="s">
        <v>851</v>
      </c>
      <c r="B5409" s="32" t="s">
        <v>329</v>
      </c>
      <c r="C5409" s="38"/>
      <c r="D5409" s="26"/>
      <c r="E5409" s="17"/>
      <c r="F5409" s="24"/>
      <c r="G5409" s="50" t="s">
        <v>5483</v>
      </c>
      <c r="H5409" s="51" t="s">
        <v>5487</v>
      </c>
      <c r="I5409" s="26"/>
      <c r="J5409" s="26"/>
      <c r="K5409" s="34"/>
      <c r="P5409" s="50"/>
      <c r="Q5409" s="51"/>
    </row>
    <row r="5410" spans="1:17" ht="129" thickBot="1" x14ac:dyDescent="0.3">
      <c r="A5410" s="32" t="s">
        <v>851</v>
      </c>
      <c r="B5410" s="32" t="s">
        <v>331</v>
      </c>
      <c r="C5410" s="38"/>
      <c r="D5410" s="26"/>
      <c r="E5410" s="17"/>
      <c r="F5410" s="24"/>
      <c r="G5410" s="44" t="s">
        <v>5483</v>
      </c>
      <c r="H5410" s="45" t="s">
        <v>5488</v>
      </c>
      <c r="I5410" s="26"/>
      <c r="J5410" s="26"/>
      <c r="K5410" s="34"/>
      <c r="P5410" s="44"/>
      <c r="Q5410" s="45"/>
    </row>
    <row r="5411" spans="1:17" ht="129" thickBot="1" x14ac:dyDescent="0.3">
      <c r="A5411" s="32" t="s">
        <v>851</v>
      </c>
      <c r="B5411" s="32" t="s">
        <v>329</v>
      </c>
      <c r="C5411" s="38"/>
      <c r="D5411" s="26"/>
      <c r="E5411" s="17"/>
      <c r="F5411" s="24"/>
      <c r="G5411" s="50" t="s">
        <v>5483</v>
      </c>
      <c r="H5411" s="51" t="s">
        <v>5489</v>
      </c>
      <c r="I5411" s="26"/>
      <c r="J5411" s="26"/>
      <c r="K5411" s="34"/>
      <c r="P5411" s="50"/>
      <c r="Q5411" s="51"/>
    </row>
    <row r="5412" spans="1:17" ht="129" thickBot="1" x14ac:dyDescent="0.3">
      <c r="A5412" s="32" t="s">
        <v>851</v>
      </c>
      <c r="B5412" s="32" t="s">
        <v>331</v>
      </c>
      <c r="C5412" s="38"/>
      <c r="D5412" s="26"/>
      <c r="E5412" s="17"/>
      <c r="F5412" s="24"/>
      <c r="G5412" s="44" t="s">
        <v>5483</v>
      </c>
      <c r="H5412" s="45" t="s">
        <v>5489</v>
      </c>
      <c r="I5412" s="26"/>
      <c r="J5412" s="26"/>
      <c r="K5412" s="34"/>
      <c r="P5412" s="44"/>
      <c r="Q5412" s="45"/>
    </row>
    <row r="5413" spans="1:17" ht="129" thickBot="1" x14ac:dyDescent="0.3">
      <c r="A5413" s="32" t="s">
        <v>851</v>
      </c>
      <c r="B5413" s="32" t="s">
        <v>329</v>
      </c>
      <c r="C5413" s="38"/>
      <c r="D5413" s="26"/>
      <c r="E5413" s="17"/>
      <c r="F5413" s="24"/>
      <c r="G5413" s="50" t="s">
        <v>5483</v>
      </c>
      <c r="H5413" s="51" t="s">
        <v>123</v>
      </c>
      <c r="I5413" s="26"/>
      <c r="J5413" s="26"/>
      <c r="K5413" s="34"/>
      <c r="P5413" s="50"/>
      <c r="Q5413" s="51"/>
    </row>
    <row r="5414" spans="1:17" ht="129" thickBot="1" x14ac:dyDescent="0.3">
      <c r="A5414" s="32" t="s">
        <v>851</v>
      </c>
      <c r="B5414" s="32" t="s">
        <v>331</v>
      </c>
      <c r="C5414" s="38"/>
      <c r="D5414" s="26"/>
      <c r="E5414" s="17"/>
      <c r="F5414" s="24"/>
      <c r="G5414" s="44" t="s">
        <v>5483</v>
      </c>
      <c r="H5414" s="45" t="s">
        <v>123</v>
      </c>
      <c r="I5414" s="26"/>
      <c r="J5414" s="26"/>
      <c r="K5414" s="34"/>
      <c r="P5414" s="44"/>
      <c r="Q5414" s="45"/>
    </row>
    <row r="5415" spans="1:17" ht="129" thickBot="1" x14ac:dyDescent="0.3">
      <c r="A5415" s="32" t="s">
        <v>851</v>
      </c>
      <c r="B5415" s="32" t="s">
        <v>329</v>
      </c>
      <c r="C5415" s="38"/>
      <c r="D5415" s="26"/>
      <c r="E5415" s="17"/>
      <c r="F5415" s="24"/>
      <c r="G5415" s="50" t="s">
        <v>5483</v>
      </c>
      <c r="H5415" s="51" t="s">
        <v>123</v>
      </c>
      <c r="I5415" s="26"/>
      <c r="J5415" s="26"/>
      <c r="K5415" s="34"/>
      <c r="P5415" s="50"/>
      <c r="Q5415" s="51"/>
    </row>
    <row r="5416" spans="1:17" ht="129" thickBot="1" x14ac:dyDescent="0.3">
      <c r="A5416" s="32" t="s">
        <v>851</v>
      </c>
      <c r="B5416" s="32" t="s">
        <v>331</v>
      </c>
      <c r="C5416" s="38"/>
      <c r="D5416" s="26"/>
      <c r="E5416" s="17"/>
      <c r="F5416" s="24"/>
      <c r="G5416" s="44" t="s">
        <v>5483</v>
      </c>
      <c r="H5416" s="45" t="s">
        <v>131</v>
      </c>
      <c r="I5416" s="26"/>
      <c r="J5416" s="26"/>
      <c r="K5416" s="34"/>
      <c r="P5416" s="44"/>
      <c r="Q5416" s="45"/>
    </row>
    <row r="5417" spans="1:17" ht="129" thickBot="1" x14ac:dyDescent="0.3">
      <c r="A5417" s="32" t="s">
        <v>851</v>
      </c>
      <c r="B5417" s="32" t="s">
        <v>327</v>
      </c>
      <c r="C5417" s="38"/>
      <c r="D5417" s="26"/>
      <c r="E5417" s="17"/>
      <c r="F5417" s="24"/>
      <c r="G5417" s="50" t="s">
        <v>5483</v>
      </c>
      <c r="H5417" s="51" t="s">
        <v>131</v>
      </c>
      <c r="I5417" s="26"/>
      <c r="J5417" s="26"/>
      <c r="K5417" s="34"/>
      <c r="P5417" s="50"/>
      <c r="Q5417" s="51"/>
    </row>
    <row r="5418" spans="1:17" ht="129" thickBot="1" x14ac:dyDescent="0.3">
      <c r="A5418" s="32" t="s">
        <v>851</v>
      </c>
      <c r="B5418" s="32" t="s">
        <v>327</v>
      </c>
      <c r="C5418" s="38"/>
      <c r="D5418" s="26"/>
      <c r="E5418" s="17"/>
      <c r="F5418" s="24"/>
      <c r="G5418" s="44" t="s">
        <v>5483</v>
      </c>
      <c r="H5418" s="45" t="s">
        <v>131</v>
      </c>
      <c r="I5418" s="26"/>
      <c r="J5418" s="26"/>
      <c r="K5418" s="34"/>
      <c r="P5418" s="44"/>
      <c r="Q5418" s="45"/>
    </row>
    <row r="5419" spans="1:17" ht="129" thickBot="1" x14ac:dyDescent="0.3">
      <c r="A5419" s="32" t="s">
        <v>851</v>
      </c>
      <c r="B5419" s="32" t="s">
        <v>327</v>
      </c>
      <c r="C5419" s="38"/>
      <c r="D5419" s="26"/>
      <c r="E5419" s="17"/>
      <c r="F5419" s="24"/>
      <c r="G5419" s="50" t="s">
        <v>5483</v>
      </c>
      <c r="H5419" s="51" t="s">
        <v>5490</v>
      </c>
      <c r="I5419" s="26"/>
      <c r="J5419" s="26"/>
      <c r="K5419" s="34"/>
      <c r="P5419" s="50"/>
      <c r="Q5419" s="51"/>
    </row>
    <row r="5420" spans="1:17" ht="129" thickBot="1" x14ac:dyDescent="0.3">
      <c r="A5420" s="32" t="s">
        <v>851</v>
      </c>
      <c r="B5420" s="32" t="s">
        <v>327</v>
      </c>
      <c r="C5420" s="38"/>
      <c r="D5420" s="26"/>
      <c r="E5420" s="17"/>
      <c r="F5420" s="24"/>
      <c r="G5420" s="44" t="s">
        <v>5483</v>
      </c>
      <c r="H5420" s="45" t="s">
        <v>5491</v>
      </c>
      <c r="I5420" s="26"/>
      <c r="J5420" s="26"/>
      <c r="K5420" s="34"/>
      <c r="P5420" s="44"/>
      <c r="Q5420" s="45"/>
    </row>
    <row r="5421" spans="1:17" ht="129" thickBot="1" x14ac:dyDescent="0.3">
      <c r="A5421" s="32" t="s">
        <v>851</v>
      </c>
      <c r="B5421" s="32" t="s">
        <v>327</v>
      </c>
      <c r="C5421" s="38"/>
      <c r="D5421" s="26"/>
      <c r="E5421" s="17"/>
      <c r="F5421" s="24"/>
      <c r="G5421" s="50" t="s">
        <v>5483</v>
      </c>
      <c r="H5421" s="51" t="s">
        <v>5492</v>
      </c>
      <c r="I5421" s="26"/>
      <c r="J5421" s="26"/>
      <c r="K5421" s="34"/>
      <c r="P5421" s="50"/>
      <c r="Q5421" s="51"/>
    </row>
    <row r="5422" spans="1:17" ht="129" thickBot="1" x14ac:dyDescent="0.3">
      <c r="A5422" s="32" t="s">
        <v>851</v>
      </c>
      <c r="B5422" s="32" t="s">
        <v>329</v>
      </c>
      <c r="C5422" s="38"/>
      <c r="D5422" s="26"/>
      <c r="E5422" s="17"/>
      <c r="F5422" s="24"/>
      <c r="G5422" s="44" t="s">
        <v>5483</v>
      </c>
      <c r="H5422" s="45" t="s">
        <v>5493</v>
      </c>
      <c r="I5422" s="26"/>
      <c r="J5422" s="26"/>
      <c r="K5422" s="34"/>
      <c r="P5422" s="44"/>
      <c r="Q5422" s="45"/>
    </row>
    <row r="5423" spans="1:17" ht="129" thickBot="1" x14ac:dyDescent="0.3">
      <c r="A5423" s="32" t="s">
        <v>851</v>
      </c>
      <c r="B5423" s="32" t="s">
        <v>331</v>
      </c>
      <c r="C5423" s="38"/>
      <c r="D5423" s="26"/>
      <c r="E5423" s="17"/>
      <c r="F5423" s="24"/>
      <c r="G5423" s="50" t="s">
        <v>5483</v>
      </c>
      <c r="H5423" s="51" t="s">
        <v>5494</v>
      </c>
      <c r="I5423" s="26"/>
      <c r="J5423" s="26"/>
      <c r="K5423" s="34"/>
      <c r="P5423" s="50"/>
      <c r="Q5423" s="51"/>
    </row>
    <row r="5424" spans="1:17" ht="129" thickBot="1" x14ac:dyDescent="0.3">
      <c r="A5424" s="32" t="s">
        <v>851</v>
      </c>
      <c r="B5424" s="32" t="s">
        <v>327</v>
      </c>
      <c r="C5424" s="38"/>
      <c r="D5424" s="26"/>
      <c r="E5424" s="17"/>
      <c r="F5424" s="24"/>
      <c r="G5424" s="44" t="s">
        <v>5483</v>
      </c>
      <c r="H5424" s="45" t="s">
        <v>5495</v>
      </c>
      <c r="I5424" s="26"/>
      <c r="J5424" s="26"/>
      <c r="K5424" s="34"/>
      <c r="P5424" s="44"/>
      <c r="Q5424" s="45"/>
    </row>
    <row r="5425" spans="1:17" ht="129" thickBot="1" x14ac:dyDescent="0.3">
      <c r="A5425" s="32" t="s">
        <v>851</v>
      </c>
      <c r="B5425" s="32" t="s">
        <v>329</v>
      </c>
      <c r="C5425" s="38"/>
      <c r="D5425" s="26"/>
      <c r="E5425" s="17"/>
      <c r="F5425" s="24"/>
      <c r="G5425" s="50" t="s">
        <v>5483</v>
      </c>
      <c r="H5425" s="51" t="s">
        <v>5495</v>
      </c>
      <c r="I5425" s="26"/>
      <c r="J5425" s="26"/>
      <c r="K5425" s="34"/>
      <c r="P5425" s="50"/>
      <c r="Q5425" s="51"/>
    </row>
    <row r="5426" spans="1:17" ht="129" thickBot="1" x14ac:dyDescent="0.3">
      <c r="A5426" s="32" t="s">
        <v>851</v>
      </c>
      <c r="B5426" s="32" t="s">
        <v>331</v>
      </c>
      <c r="C5426" s="38"/>
      <c r="D5426" s="26"/>
      <c r="E5426" s="17"/>
      <c r="F5426" s="24"/>
      <c r="G5426" s="44" t="s">
        <v>5483</v>
      </c>
      <c r="H5426" s="45" t="s">
        <v>716</v>
      </c>
      <c r="I5426" s="26"/>
      <c r="J5426" s="26"/>
      <c r="K5426" s="34"/>
      <c r="P5426" s="44"/>
      <c r="Q5426" s="45"/>
    </row>
    <row r="5427" spans="1:17" ht="129" thickBot="1" x14ac:dyDescent="0.3">
      <c r="A5427" s="32" t="s">
        <v>851</v>
      </c>
      <c r="B5427" s="32" t="s">
        <v>327</v>
      </c>
      <c r="C5427" s="38"/>
      <c r="D5427" s="26"/>
      <c r="E5427" s="17"/>
      <c r="F5427" s="24"/>
      <c r="G5427" s="50" t="s">
        <v>5483</v>
      </c>
      <c r="H5427" s="51" t="s">
        <v>543</v>
      </c>
      <c r="I5427" s="26"/>
      <c r="J5427" s="26"/>
      <c r="K5427" s="34"/>
      <c r="P5427" s="50"/>
      <c r="Q5427" s="51"/>
    </row>
    <row r="5428" spans="1:17" ht="129" thickBot="1" x14ac:dyDescent="0.3">
      <c r="A5428" s="32" t="s">
        <v>851</v>
      </c>
      <c r="B5428" s="32" t="s">
        <v>329</v>
      </c>
      <c r="C5428" s="38"/>
      <c r="D5428" s="26"/>
      <c r="E5428" s="17"/>
      <c r="F5428" s="24"/>
      <c r="G5428" s="44" t="s">
        <v>5483</v>
      </c>
      <c r="H5428" s="45" t="s">
        <v>543</v>
      </c>
      <c r="I5428" s="26"/>
      <c r="J5428" s="26"/>
      <c r="K5428" s="34"/>
      <c r="P5428" s="44"/>
      <c r="Q5428" s="45"/>
    </row>
    <row r="5429" spans="1:17" ht="129" thickBot="1" x14ac:dyDescent="0.3">
      <c r="A5429" s="32" t="s">
        <v>851</v>
      </c>
      <c r="B5429" s="32" t="s">
        <v>331</v>
      </c>
      <c r="C5429" s="38"/>
      <c r="D5429" s="26"/>
      <c r="E5429" s="17"/>
      <c r="F5429" s="24"/>
      <c r="G5429" s="50" t="s">
        <v>5483</v>
      </c>
      <c r="H5429" s="51" t="s">
        <v>543</v>
      </c>
      <c r="I5429" s="26"/>
      <c r="J5429" s="26"/>
      <c r="K5429" s="34"/>
      <c r="P5429" s="50"/>
      <c r="Q5429" s="51"/>
    </row>
    <row r="5430" spans="1:17" ht="129" thickBot="1" x14ac:dyDescent="0.3">
      <c r="A5430" s="32" t="s">
        <v>851</v>
      </c>
      <c r="B5430" s="32" t="s">
        <v>327</v>
      </c>
      <c r="C5430" s="38"/>
      <c r="D5430" s="26"/>
      <c r="E5430" s="17"/>
      <c r="F5430" s="24"/>
      <c r="G5430" s="44" t="s">
        <v>5483</v>
      </c>
      <c r="H5430" s="45" t="s">
        <v>5496</v>
      </c>
      <c r="I5430" s="26"/>
      <c r="J5430" s="26"/>
      <c r="K5430" s="34"/>
      <c r="P5430" s="44"/>
      <c r="Q5430" s="45"/>
    </row>
    <row r="5431" spans="1:17" ht="129" thickBot="1" x14ac:dyDescent="0.3">
      <c r="A5431" s="32" t="s">
        <v>851</v>
      </c>
      <c r="B5431" s="32" t="s">
        <v>329</v>
      </c>
      <c r="C5431" s="38"/>
      <c r="D5431" s="26"/>
      <c r="E5431" s="17"/>
      <c r="F5431" s="24"/>
      <c r="G5431" s="50" t="s">
        <v>5483</v>
      </c>
      <c r="H5431" s="51" t="s">
        <v>5496</v>
      </c>
      <c r="I5431" s="26"/>
      <c r="J5431" s="26"/>
      <c r="K5431" s="34"/>
      <c r="P5431" s="50"/>
      <c r="Q5431" s="51"/>
    </row>
    <row r="5432" spans="1:17" ht="129" thickBot="1" x14ac:dyDescent="0.3">
      <c r="A5432" s="32" t="s">
        <v>851</v>
      </c>
      <c r="B5432" s="32" t="s">
        <v>329</v>
      </c>
      <c r="C5432" s="38"/>
      <c r="D5432" s="26"/>
      <c r="E5432" s="17"/>
      <c r="F5432" s="24"/>
      <c r="G5432" s="44" t="s">
        <v>5483</v>
      </c>
      <c r="H5432" s="45" t="s">
        <v>5497</v>
      </c>
      <c r="I5432" s="26"/>
      <c r="J5432" s="26"/>
      <c r="K5432" s="34"/>
      <c r="P5432" s="44"/>
      <c r="Q5432" s="45"/>
    </row>
    <row r="5433" spans="1:17" ht="129" thickBot="1" x14ac:dyDescent="0.3">
      <c r="A5433" s="32" t="s">
        <v>851</v>
      </c>
      <c r="B5433" s="32" t="s">
        <v>331</v>
      </c>
      <c r="C5433" s="38"/>
      <c r="D5433" s="26"/>
      <c r="E5433" s="17"/>
      <c r="F5433" s="24"/>
      <c r="G5433" s="50" t="s">
        <v>5483</v>
      </c>
      <c r="H5433" s="51" t="s">
        <v>5497</v>
      </c>
      <c r="I5433" s="26"/>
      <c r="J5433" s="26"/>
      <c r="K5433" s="34"/>
      <c r="P5433" s="50"/>
      <c r="Q5433" s="51"/>
    </row>
    <row r="5434" spans="1:17" ht="129" thickBot="1" x14ac:dyDescent="0.3">
      <c r="A5434" s="32" t="s">
        <v>851</v>
      </c>
      <c r="B5434" s="32" t="s">
        <v>329</v>
      </c>
      <c r="C5434" s="38"/>
      <c r="D5434" s="26"/>
      <c r="E5434" s="17"/>
      <c r="F5434" s="24"/>
      <c r="G5434" s="44" t="s">
        <v>5483</v>
      </c>
      <c r="H5434" s="45" t="s">
        <v>5498</v>
      </c>
      <c r="I5434" s="26"/>
      <c r="J5434" s="26"/>
      <c r="K5434" s="34"/>
      <c r="P5434" s="44"/>
      <c r="Q5434" s="45"/>
    </row>
    <row r="5435" spans="1:17" ht="129" thickBot="1" x14ac:dyDescent="0.3">
      <c r="A5435" s="32" t="s">
        <v>851</v>
      </c>
      <c r="B5435" s="32" t="s">
        <v>329</v>
      </c>
      <c r="C5435" s="38"/>
      <c r="D5435" s="26"/>
      <c r="E5435" s="17"/>
      <c r="F5435" s="24"/>
      <c r="G5435" s="50" t="s">
        <v>5483</v>
      </c>
      <c r="H5435" s="51" t="s">
        <v>5498</v>
      </c>
      <c r="I5435" s="26"/>
      <c r="J5435" s="26"/>
      <c r="K5435" s="34"/>
      <c r="P5435" s="50"/>
      <c r="Q5435" s="51"/>
    </row>
    <row r="5436" spans="1:17" ht="129" thickBot="1" x14ac:dyDescent="0.3">
      <c r="A5436" s="32" t="s">
        <v>851</v>
      </c>
      <c r="B5436" s="32" t="s">
        <v>327</v>
      </c>
      <c r="C5436" s="38"/>
      <c r="D5436" s="26"/>
      <c r="E5436" s="17"/>
      <c r="F5436" s="24"/>
      <c r="G5436" s="44" t="s">
        <v>5483</v>
      </c>
      <c r="H5436" s="45" t="s">
        <v>5499</v>
      </c>
      <c r="I5436" s="26"/>
      <c r="J5436" s="26"/>
      <c r="K5436" s="34"/>
      <c r="P5436" s="44"/>
      <c r="Q5436" s="45"/>
    </row>
    <row r="5437" spans="1:17" ht="129" thickBot="1" x14ac:dyDescent="0.3">
      <c r="A5437" s="32" t="s">
        <v>851</v>
      </c>
      <c r="B5437" s="32" t="s">
        <v>329</v>
      </c>
      <c r="C5437" s="38"/>
      <c r="D5437" s="26"/>
      <c r="E5437" s="17"/>
      <c r="F5437" s="24"/>
      <c r="G5437" s="50" t="s">
        <v>5483</v>
      </c>
      <c r="H5437" s="51" t="s">
        <v>5500</v>
      </c>
      <c r="I5437" s="26"/>
      <c r="J5437" s="26"/>
      <c r="K5437" s="34"/>
      <c r="P5437" s="50"/>
      <c r="Q5437" s="51"/>
    </row>
    <row r="5438" spans="1:17" ht="129" thickBot="1" x14ac:dyDescent="0.3">
      <c r="A5438" s="32" t="s">
        <v>851</v>
      </c>
      <c r="B5438" s="32" t="s">
        <v>331</v>
      </c>
      <c r="C5438" s="38"/>
      <c r="D5438" s="26"/>
      <c r="E5438" s="17"/>
      <c r="F5438" s="24"/>
      <c r="G5438" s="44" t="s">
        <v>5483</v>
      </c>
      <c r="H5438" s="45" t="s">
        <v>5501</v>
      </c>
      <c r="I5438" s="26"/>
      <c r="J5438" s="26"/>
      <c r="K5438" s="34"/>
      <c r="P5438" s="44"/>
      <c r="Q5438" s="45"/>
    </row>
    <row r="5439" spans="1:17" ht="129" thickBot="1" x14ac:dyDescent="0.3">
      <c r="A5439" s="32" t="s">
        <v>851</v>
      </c>
      <c r="B5439" s="32" t="s">
        <v>327</v>
      </c>
      <c r="C5439" s="38"/>
      <c r="D5439" s="26"/>
      <c r="E5439" s="17"/>
      <c r="F5439" s="24"/>
      <c r="G5439" s="50" t="s">
        <v>5483</v>
      </c>
      <c r="H5439" s="51" t="s">
        <v>5502</v>
      </c>
      <c r="I5439" s="26"/>
      <c r="J5439" s="26"/>
      <c r="K5439" s="34"/>
      <c r="P5439" s="50"/>
      <c r="Q5439" s="51"/>
    </row>
    <row r="5440" spans="1:17" ht="129" thickBot="1" x14ac:dyDescent="0.3">
      <c r="A5440" s="32" t="s">
        <v>851</v>
      </c>
      <c r="B5440" s="32" t="s">
        <v>329</v>
      </c>
      <c r="C5440" s="38"/>
      <c r="D5440" s="26"/>
      <c r="E5440" s="17"/>
      <c r="F5440" s="24"/>
      <c r="G5440" s="44" t="s">
        <v>5483</v>
      </c>
      <c r="H5440" s="45" t="s">
        <v>5503</v>
      </c>
      <c r="I5440" s="26"/>
      <c r="J5440" s="26"/>
      <c r="K5440" s="34"/>
      <c r="P5440" s="44"/>
      <c r="Q5440" s="45"/>
    </row>
    <row r="5441" spans="1:17" ht="129" thickBot="1" x14ac:dyDescent="0.3">
      <c r="A5441" s="32" t="s">
        <v>851</v>
      </c>
      <c r="B5441" s="32" t="s">
        <v>331</v>
      </c>
      <c r="C5441" s="38"/>
      <c r="D5441" s="26"/>
      <c r="E5441" s="17"/>
      <c r="F5441" s="24"/>
      <c r="G5441" s="50" t="s">
        <v>5483</v>
      </c>
      <c r="H5441" s="51" t="s">
        <v>5503</v>
      </c>
      <c r="I5441" s="26"/>
      <c r="J5441" s="26"/>
      <c r="K5441" s="34"/>
      <c r="P5441" s="50"/>
      <c r="Q5441" s="51"/>
    </row>
    <row r="5442" spans="1:17" ht="129" thickBot="1" x14ac:dyDescent="0.3">
      <c r="A5442" s="32" t="s">
        <v>851</v>
      </c>
      <c r="B5442" s="32" t="s">
        <v>329</v>
      </c>
      <c r="C5442" s="38"/>
      <c r="D5442" s="26"/>
      <c r="E5442" s="17"/>
      <c r="F5442" s="24"/>
      <c r="G5442" s="44" t="s">
        <v>5483</v>
      </c>
      <c r="H5442" s="45" t="s">
        <v>5503</v>
      </c>
      <c r="I5442" s="26"/>
      <c r="J5442" s="26"/>
      <c r="K5442" s="34"/>
      <c r="P5442" s="44"/>
      <c r="Q5442" s="45"/>
    </row>
    <row r="5443" spans="1:17" ht="129" thickBot="1" x14ac:dyDescent="0.3">
      <c r="A5443" s="32" t="s">
        <v>851</v>
      </c>
      <c r="B5443" s="32" t="s">
        <v>331</v>
      </c>
      <c r="C5443" s="38"/>
      <c r="D5443" s="26"/>
      <c r="E5443" s="17"/>
      <c r="F5443" s="24"/>
      <c r="G5443" s="50" t="s">
        <v>5483</v>
      </c>
      <c r="H5443" s="51" t="s">
        <v>5504</v>
      </c>
      <c r="I5443" s="26"/>
      <c r="J5443" s="26"/>
      <c r="K5443" s="34"/>
      <c r="P5443" s="50"/>
      <c r="Q5443" s="51"/>
    </row>
    <row r="5444" spans="1:17" ht="129" thickBot="1" x14ac:dyDescent="0.3">
      <c r="A5444" s="32" t="s">
        <v>851</v>
      </c>
      <c r="B5444" s="32" t="s">
        <v>329</v>
      </c>
      <c r="C5444" s="38"/>
      <c r="D5444" s="26"/>
      <c r="E5444" s="17"/>
      <c r="F5444" s="24"/>
      <c r="G5444" s="44" t="s">
        <v>5483</v>
      </c>
      <c r="H5444" s="45" t="s">
        <v>5504</v>
      </c>
      <c r="I5444" s="26"/>
      <c r="J5444" s="26"/>
      <c r="K5444" s="34"/>
      <c r="P5444" s="44"/>
      <c r="Q5444" s="45"/>
    </row>
    <row r="5445" spans="1:17" ht="129" thickBot="1" x14ac:dyDescent="0.3">
      <c r="A5445" s="32" t="s">
        <v>851</v>
      </c>
      <c r="B5445" s="32" t="s">
        <v>331</v>
      </c>
      <c r="C5445" s="38"/>
      <c r="D5445" s="26"/>
      <c r="E5445" s="17"/>
      <c r="F5445" s="24"/>
      <c r="G5445" s="50" t="s">
        <v>5483</v>
      </c>
      <c r="H5445" s="51" t="s">
        <v>5504</v>
      </c>
      <c r="I5445" s="26"/>
      <c r="J5445" s="26"/>
      <c r="K5445" s="34"/>
      <c r="P5445" s="50"/>
      <c r="Q5445" s="51"/>
    </row>
    <row r="5446" spans="1:17" ht="129" thickBot="1" x14ac:dyDescent="0.3">
      <c r="A5446" s="32" t="s">
        <v>851</v>
      </c>
      <c r="B5446" s="32" t="s">
        <v>329</v>
      </c>
      <c r="C5446" s="38"/>
      <c r="D5446" s="26"/>
      <c r="E5446" s="17"/>
      <c r="F5446" s="24"/>
      <c r="G5446" s="44" t="s">
        <v>5483</v>
      </c>
      <c r="H5446" s="45" t="s">
        <v>513</v>
      </c>
      <c r="I5446" s="26"/>
      <c r="J5446" s="26"/>
      <c r="K5446" s="34"/>
      <c r="P5446" s="44"/>
      <c r="Q5446" s="45"/>
    </row>
    <row r="5447" spans="1:17" ht="129" thickBot="1" x14ac:dyDescent="0.3">
      <c r="A5447" s="32" t="s">
        <v>851</v>
      </c>
      <c r="B5447" s="32" t="s">
        <v>331</v>
      </c>
      <c r="C5447" s="38"/>
      <c r="D5447" s="26"/>
      <c r="E5447" s="17"/>
      <c r="F5447" s="24"/>
      <c r="G5447" s="50" t="s">
        <v>5483</v>
      </c>
      <c r="H5447" s="51" t="s">
        <v>513</v>
      </c>
      <c r="I5447" s="26"/>
      <c r="J5447" s="26"/>
      <c r="K5447" s="34"/>
      <c r="P5447" s="50"/>
      <c r="Q5447" s="51"/>
    </row>
    <row r="5448" spans="1:17" ht="129" thickBot="1" x14ac:dyDescent="0.3">
      <c r="A5448" s="32" t="s">
        <v>851</v>
      </c>
      <c r="B5448" s="32" t="s">
        <v>329</v>
      </c>
      <c r="C5448" s="38"/>
      <c r="D5448" s="26"/>
      <c r="E5448" s="17"/>
      <c r="F5448" s="24"/>
      <c r="G5448" s="44" t="s">
        <v>5483</v>
      </c>
      <c r="H5448" s="45" t="s">
        <v>513</v>
      </c>
      <c r="I5448" s="26"/>
      <c r="J5448" s="26"/>
      <c r="K5448" s="34"/>
      <c r="P5448" s="44"/>
      <c r="Q5448" s="45"/>
    </row>
    <row r="5449" spans="1:17" ht="129" thickBot="1" x14ac:dyDescent="0.3">
      <c r="A5449" s="32" t="s">
        <v>851</v>
      </c>
      <c r="B5449" s="32" t="s">
        <v>329</v>
      </c>
      <c r="C5449" s="38"/>
      <c r="D5449" s="26"/>
      <c r="E5449" s="17"/>
      <c r="F5449" s="24"/>
      <c r="G5449" s="50" t="s">
        <v>5483</v>
      </c>
      <c r="H5449" s="51" t="s">
        <v>5505</v>
      </c>
      <c r="I5449" s="26"/>
      <c r="J5449" s="26"/>
      <c r="K5449" s="34"/>
      <c r="P5449" s="50"/>
      <c r="Q5449" s="51"/>
    </row>
    <row r="5450" spans="1:17" ht="129" thickBot="1" x14ac:dyDescent="0.3">
      <c r="A5450" s="32" t="s">
        <v>851</v>
      </c>
      <c r="B5450" s="32" t="s">
        <v>329</v>
      </c>
      <c r="C5450" s="38"/>
      <c r="D5450" s="26"/>
      <c r="E5450" s="17"/>
      <c r="F5450" s="24"/>
      <c r="G5450" s="44" t="s">
        <v>5483</v>
      </c>
      <c r="H5450" s="45" t="s">
        <v>5505</v>
      </c>
      <c r="I5450" s="26"/>
      <c r="J5450" s="26"/>
      <c r="K5450" s="34"/>
      <c r="P5450" s="44"/>
      <c r="Q5450" s="45"/>
    </row>
    <row r="5451" spans="1:17" ht="129" thickBot="1" x14ac:dyDescent="0.3">
      <c r="A5451" s="32" t="s">
        <v>851</v>
      </c>
      <c r="B5451" s="32" t="s">
        <v>331</v>
      </c>
      <c r="C5451" s="38"/>
      <c r="D5451" s="26"/>
      <c r="E5451" s="17"/>
      <c r="F5451" s="24"/>
      <c r="G5451" s="50" t="s">
        <v>5483</v>
      </c>
      <c r="H5451" s="51" t="s">
        <v>5506</v>
      </c>
      <c r="I5451" s="26"/>
      <c r="J5451" s="26"/>
      <c r="K5451" s="34"/>
      <c r="P5451" s="50"/>
      <c r="Q5451" s="51"/>
    </row>
    <row r="5452" spans="1:17" ht="129" thickBot="1" x14ac:dyDescent="0.3">
      <c r="A5452" s="32" t="s">
        <v>851</v>
      </c>
      <c r="B5452" s="32" t="s">
        <v>327</v>
      </c>
      <c r="C5452" s="38"/>
      <c r="D5452" s="26"/>
      <c r="E5452" s="17"/>
      <c r="F5452" s="24"/>
      <c r="G5452" s="44" t="s">
        <v>5483</v>
      </c>
      <c r="H5452" s="45" t="s">
        <v>5506</v>
      </c>
      <c r="I5452" s="26"/>
      <c r="J5452" s="26"/>
      <c r="K5452" s="34"/>
      <c r="P5452" s="44"/>
      <c r="Q5452" s="45"/>
    </row>
    <row r="5453" spans="1:17" ht="129" thickBot="1" x14ac:dyDescent="0.3">
      <c r="A5453" s="32" t="s">
        <v>851</v>
      </c>
      <c r="B5453" s="32" t="s">
        <v>329</v>
      </c>
      <c r="C5453" s="38"/>
      <c r="D5453" s="26"/>
      <c r="E5453" s="17"/>
      <c r="F5453" s="24"/>
      <c r="G5453" s="50" t="s">
        <v>5483</v>
      </c>
      <c r="H5453" s="51" t="s">
        <v>5507</v>
      </c>
      <c r="I5453" s="26"/>
      <c r="J5453" s="26"/>
      <c r="K5453" s="34"/>
      <c r="P5453" s="50"/>
      <c r="Q5453" s="51"/>
    </row>
    <row r="5454" spans="1:17" ht="129" thickBot="1" x14ac:dyDescent="0.3">
      <c r="A5454" s="32" t="s">
        <v>851</v>
      </c>
      <c r="B5454" s="32" t="s">
        <v>331</v>
      </c>
      <c r="C5454" s="38"/>
      <c r="D5454" s="26"/>
      <c r="E5454" s="17"/>
      <c r="F5454" s="24"/>
      <c r="G5454" s="44" t="s">
        <v>5483</v>
      </c>
      <c r="H5454" s="45" t="s">
        <v>5508</v>
      </c>
      <c r="I5454" s="26"/>
      <c r="J5454" s="26"/>
      <c r="K5454" s="34"/>
      <c r="P5454" s="44"/>
      <c r="Q5454" s="45"/>
    </row>
    <row r="5455" spans="1:17" ht="129" thickBot="1" x14ac:dyDescent="0.3">
      <c r="A5455" s="32" t="s">
        <v>851</v>
      </c>
      <c r="B5455" s="32" t="s">
        <v>329</v>
      </c>
      <c r="C5455" s="38"/>
      <c r="D5455" s="26"/>
      <c r="E5455" s="17"/>
      <c r="F5455" s="24"/>
      <c r="G5455" s="50" t="s">
        <v>5483</v>
      </c>
      <c r="H5455" s="51" t="s">
        <v>204</v>
      </c>
      <c r="I5455" s="26"/>
      <c r="J5455" s="26"/>
      <c r="K5455" s="34"/>
      <c r="P5455" s="50"/>
      <c r="Q5455" s="51"/>
    </row>
    <row r="5456" spans="1:17" ht="129" thickBot="1" x14ac:dyDescent="0.3">
      <c r="A5456" s="32" t="s">
        <v>851</v>
      </c>
      <c r="B5456" s="32" t="s">
        <v>327</v>
      </c>
      <c r="C5456" s="38"/>
      <c r="D5456" s="26"/>
      <c r="E5456" s="17"/>
      <c r="F5456" s="24"/>
      <c r="G5456" s="44" t="s">
        <v>5483</v>
      </c>
      <c r="H5456" s="45" t="s">
        <v>204</v>
      </c>
      <c r="I5456" s="26"/>
      <c r="J5456" s="26"/>
      <c r="K5456" s="34"/>
      <c r="P5456" s="44"/>
      <c r="Q5456" s="45"/>
    </row>
    <row r="5457" spans="1:17" ht="129" thickBot="1" x14ac:dyDescent="0.3">
      <c r="A5457" s="32" t="s">
        <v>851</v>
      </c>
      <c r="B5457" s="32" t="s">
        <v>329</v>
      </c>
      <c r="C5457" s="38"/>
      <c r="D5457" s="26"/>
      <c r="E5457" s="17"/>
      <c r="F5457" s="24"/>
      <c r="G5457" s="50" t="s">
        <v>5483</v>
      </c>
      <c r="H5457" s="51" t="s">
        <v>204</v>
      </c>
      <c r="I5457" s="26"/>
      <c r="J5457" s="26"/>
      <c r="K5457" s="34"/>
      <c r="P5457" s="50"/>
      <c r="Q5457" s="51"/>
    </row>
    <row r="5458" spans="1:17" ht="129" thickBot="1" x14ac:dyDescent="0.3">
      <c r="A5458" s="32" t="s">
        <v>851</v>
      </c>
      <c r="B5458" s="32" t="s">
        <v>331</v>
      </c>
      <c r="C5458" s="38"/>
      <c r="D5458" s="26"/>
      <c r="E5458" s="17"/>
      <c r="F5458" s="24"/>
      <c r="G5458" s="44" t="s">
        <v>5483</v>
      </c>
      <c r="H5458" s="45" t="s">
        <v>207</v>
      </c>
      <c r="I5458" s="26"/>
      <c r="J5458" s="26"/>
      <c r="K5458" s="34"/>
      <c r="P5458" s="44"/>
      <c r="Q5458" s="45"/>
    </row>
    <row r="5459" spans="1:17" ht="129" thickBot="1" x14ac:dyDescent="0.3">
      <c r="A5459" s="32" t="s">
        <v>851</v>
      </c>
      <c r="B5459" s="32" t="s">
        <v>327</v>
      </c>
      <c r="C5459" s="38"/>
      <c r="D5459" s="26"/>
      <c r="E5459" s="17"/>
      <c r="F5459" s="24"/>
      <c r="G5459" s="50" t="s">
        <v>5483</v>
      </c>
      <c r="H5459" s="51" t="s">
        <v>207</v>
      </c>
      <c r="I5459" s="26"/>
      <c r="J5459" s="26"/>
      <c r="K5459" s="34"/>
      <c r="P5459" s="50"/>
      <c r="Q5459" s="51"/>
    </row>
    <row r="5460" spans="1:17" ht="129" thickBot="1" x14ac:dyDescent="0.3">
      <c r="A5460" s="32" t="s">
        <v>851</v>
      </c>
      <c r="B5460" s="32" t="s">
        <v>329</v>
      </c>
      <c r="C5460" s="38"/>
      <c r="D5460" s="26"/>
      <c r="E5460" s="17"/>
      <c r="F5460" s="24"/>
      <c r="G5460" s="44" t="s">
        <v>5483</v>
      </c>
      <c r="H5460" s="45" t="s">
        <v>207</v>
      </c>
      <c r="I5460" s="26"/>
      <c r="J5460" s="26"/>
      <c r="K5460" s="34"/>
      <c r="P5460" s="44"/>
      <c r="Q5460" s="45"/>
    </row>
    <row r="5461" spans="1:17" ht="129" thickBot="1" x14ac:dyDescent="0.3">
      <c r="A5461" s="32" t="s">
        <v>851</v>
      </c>
      <c r="B5461" s="32" t="s">
        <v>331</v>
      </c>
      <c r="C5461" s="38"/>
      <c r="D5461" s="26"/>
      <c r="E5461" s="17"/>
      <c r="F5461" s="24"/>
      <c r="G5461" s="50" t="s">
        <v>5483</v>
      </c>
      <c r="H5461" s="51" t="s">
        <v>5509</v>
      </c>
      <c r="I5461" s="26"/>
      <c r="J5461" s="26"/>
      <c r="K5461" s="34"/>
      <c r="P5461" s="50"/>
      <c r="Q5461" s="51"/>
    </row>
    <row r="5462" spans="1:17" ht="129" thickBot="1" x14ac:dyDescent="0.3">
      <c r="A5462" s="32" t="s">
        <v>851</v>
      </c>
      <c r="B5462" s="32" t="s">
        <v>327</v>
      </c>
      <c r="C5462" s="38"/>
      <c r="D5462" s="26"/>
      <c r="E5462" s="17"/>
      <c r="F5462" s="24"/>
      <c r="G5462" s="44" t="s">
        <v>5483</v>
      </c>
      <c r="H5462" s="45" t="s">
        <v>5509</v>
      </c>
      <c r="I5462" s="26"/>
      <c r="J5462" s="26"/>
      <c r="K5462" s="34"/>
      <c r="P5462" s="44"/>
      <c r="Q5462" s="45"/>
    </row>
    <row r="5463" spans="1:17" ht="129" thickBot="1" x14ac:dyDescent="0.3">
      <c r="A5463" s="32" t="s">
        <v>851</v>
      </c>
      <c r="B5463" s="32" t="s">
        <v>329</v>
      </c>
      <c r="C5463" s="38"/>
      <c r="D5463" s="26"/>
      <c r="E5463" s="17"/>
      <c r="F5463" s="24"/>
      <c r="G5463" s="50" t="s">
        <v>5483</v>
      </c>
      <c r="H5463" s="51" t="s">
        <v>5510</v>
      </c>
      <c r="I5463" s="26"/>
      <c r="J5463" s="26"/>
      <c r="K5463" s="34"/>
      <c r="P5463" s="50"/>
      <c r="Q5463" s="51"/>
    </row>
    <row r="5464" spans="1:17" ht="129" thickBot="1" x14ac:dyDescent="0.3">
      <c r="A5464" s="32" t="s">
        <v>851</v>
      </c>
      <c r="B5464" s="32" t="s">
        <v>331</v>
      </c>
      <c r="C5464" s="38"/>
      <c r="D5464" s="26"/>
      <c r="E5464" s="17"/>
      <c r="F5464" s="24"/>
      <c r="G5464" s="44" t="s">
        <v>5483</v>
      </c>
      <c r="H5464" s="45" t="s">
        <v>5510</v>
      </c>
      <c r="I5464" s="26"/>
      <c r="J5464" s="26"/>
      <c r="K5464" s="34"/>
      <c r="P5464" s="44"/>
      <c r="Q5464" s="45"/>
    </row>
    <row r="5465" spans="1:17" ht="129" thickBot="1" x14ac:dyDescent="0.3">
      <c r="A5465" s="32" t="s">
        <v>851</v>
      </c>
      <c r="B5465" s="32" t="s">
        <v>327</v>
      </c>
      <c r="C5465" s="38"/>
      <c r="D5465" s="26"/>
      <c r="E5465" s="17"/>
      <c r="F5465" s="24"/>
      <c r="G5465" s="50" t="s">
        <v>5483</v>
      </c>
      <c r="H5465" s="51" t="s">
        <v>5511</v>
      </c>
      <c r="I5465" s="26"/>
      <c r="J5465" s="26"/>
      <c r="K5465" s="34"/>
      <c r="P5465" s="50"/>
      <c r="Q5465" s="51"/>
    </row>
    <row r="5466" spans="1:17" ht="129" thickBot="1" x14ac:dyDescent="0.3">
      <c r="A5466" s="32" t="s">
        <v>851</v>
      </c>
      <c r="B5466" s="32" t="s">
        <v>329</v>
      </c>
      <c r="C5466" s="38"/>
      <c r="D5466" s="26"/>
      <c r="E5466" s="17"/>
      <c r="F5466" s="24"/>
      <c r="G5466" s="44" t="s">
        <v>5483</v>
      </c>
      <c r="H5466" s="45" t="s">
        <v>5511</v>
      </c>
      <c r="I5466" s="26"/>
      <c r="J5466" s="26"/>
      <c r="K5466" s="34"/>
      <c r="P5466" s="44"/>
      <c r="Q5466" s="45"/>
    </row>
    <row r="5467" spans="1:17" ht="129" thickBot="1" x14ac:dyDescent="0.3">
      <c r="A5467" s="32" t="s">
        <v>851</v>
      </c>
      <c r="B5467" s="32" t="s">
        <v>329</v>
      </c>
      <c r="C5467" s="38"/>
      <c r="D5467" s="26"/>
      <c r="E5467" s="17"/>
      <c r="F5467" s="24"/>
      <c r="G5467" s="50" t="s">
        <v>5483</v>
      </c>
      <c r="H5467" s="51" t="s">
        <v>5512</v>
      </c>
      <c r="I5467" s="26"/>
      <c r="J5467" s="26"/>
      <c r="K5467" s="34"/>
      <c r="P5467" s="50"/>
      <c r="Q5467" s="51"/>
    </row>
    <row r="5468" spans="1:17" ht="129" thickBot="1" x14ac:dyDescent="0.3">
      <c r="A5468" s="32" t="s">
        <v>851</v>
      </c>
      <c r="B5468" s="32" t="s">
        <v>329</v>
      </c>
      <c r="C5468" s="38"/>
      <c r="D5468" s="26"/>
      <c r="E5468" s="17"/>
      <c r="F5468" s="24"/>
      <c r="G5468" s="44" t="s">
        <v>5483</v>
      </c>
      <c r="H5468" s="45" t="s">
        <v>5513</v>
      </c>
      <c r="I5468" s="26"/>
      <c r="J5468" s="26"/>
      <c r="K5468" s="34"/>
      <c r="P5468" s="44"/>
      <c r="Q5468" s="45"/>
    </row>
    <row r="5469" spans="1:17" ht="129" thickBot="1" x14ac:dyDescent="0.3">
      <c r="A5469" s="32" t="s">
        <v>851</v>
      </c>
      <c r="B5469" s="32" t="s">
        <v>331</v>
      </c>
      <c r="C5469" s="38"/>
      <c r="D5469" s="26"/>
      <c r="E5469" s="17"/>
      <c r="F5469" s="24"/>
      <c r="G5469" s="50" t="s">
        <v>5483</v>
      </c>
      <c r="H5469" s="51" t="s">
        <v>5514</v>
      </c>
      <c r="I5469" s="26"/>
      <c r="J5469" s="26"/>
      <c r="K5469" s="34"/>
      <c r="P5469" s="50"/>
      <c r="Q5469" s="51"/>
    </row>
    <row r="5470" spans="1:17" ht="129" thickBot="1" x14ac:dyDescent="0.3">
      <c r="A5470" s="32" t="s">
        <v>851</v>
      </c>
      <c r="B5470" s="32" t="s">
        <v>327</v>
      </c>
      <c r="C5470" s="38"/>
      <c r="D5470" s="26"/>
      <c r="E5470" s="17"/>
      <c r="F5470" s="24"/>
      <c r="G5470" s="44" t="s">
        <v>5483</v>
      </c>
      <c r="H5470" s="45" t="s">
        <v>5514</v>
      </c>
      <c r="I5470" s="26"/>
      <c r="J5470" s="26"/>
      <c r="K5470" s="34"/>
      <c r="P5470" s="44"/>
      <c r="Q5470" s="45"/>
    </row>
    <row r="5471" spans="1:17" ht="129" thickBot="1" x14ac:dyDescent="0.3">
      <c r="A5471" s="32" t="s">
        <v>851</v>
      </c>
      <c r="B5471" s="32" t="s">
        <v>329</v>
      </c>
      <c r="C5471" s="38"/>
      <c r="D5471" s="26"/>
      <c r="E5471" s="17"/>
      <c r="F5471" s="24"/>
      <c r="G5471" s="50" t="s">
        <v>5483</v>
      </c>
      <c r="H5471" s="51" t="s">
        <v>5447</v>
      </c>
      <c r="I5471" s="26"/>
      <c r="J5471" s="26"/>
      <c r="K5471" s="34"/>
      <c r="P5471" s="50"/>
      <c r="Q5471" s="51"/>
    </row>
    <row r="5472" spans="1:17" ht="129" thickBot="1" x14ac:dyDescent="0.3">
      <c r="A5472" s="32" t="s">
        <v>851</v>
      </c>
      <c r="B5472" s="32" t="s">
        <v>327</v>
      </c>
      <c r="C5472" s="38"/>
      <c r="D5472" s="26"/>
      <c r="E5472" s="17"/>
      <c r="F5472" s="24"/>
      <c r="G5472" s="44" t="s">
        <v>5483</v>
      </c>
      <c r="H5472" s="45" t="s">
        <v>5447</v>
      </c>
      <c r="I5472" s="26"/>
      <c r="J5472" s="26"/>
      <c r="K5472" s="34"/>
      <c r="P5472" s="44"/>
      <c r="Q5472" s="45"/>
    </row>
    <row r="5473" spans="1:17" ht="129" thickBot="1" x14ac:dyDescent="0.3">
      <c r="A5473" s="32" t="s">
        <v>851</v>
      </c>
      <c r="B5473" s="32" t="s">
        <v>327</v>
      </c>
      <c r="C5473" s="38"/>
      <c r="D5473" s="26"/>
      <c r="E5473" s="17"/>
      <c r="F5473" s="24"/>
      <c r="G5473" s="50" t="s">
        <v>5483</v>
      </c>
      <c r="H5473" s="51" t="s">
        <v>5447</v>
      </c>
      <c r="I5473" s="26"/>
      <c r="J5473" s="26"/>
      <c r="K5473" s="34"/>
      <c r="P5473" s="50"/>
      <c r="Q5473" s="51"/>
    </row>
    <row r="5474" spans="1:17" ht="129" thickBot="1" x14ac:dyDescent="0.3">
      <c r="A5474" s="32" t="s">
        <v>851</v>
      </c>
      <c r="B5474" s="32" t="s">
        <v>327</v>
      </c>
      <c r="C5474" s="38"/>
      <c r="D5474" s="26"/>
      <c r="E5474" s="17"/>
      <c r="F5474" s="24"/>
      <c r="G5474" s="44" t="s">
        <v>5483</v>
      </c>
      <c r="H5474" s="45" t="s">
        <v>5515</v>
      </c>
      <c r="I5474" s="26"/>
      <c r="J5474" s="26"/>
      <c r="K5474" s="34"/>
      <c r="P5474" s="44"/>
      <c r="Q5474" s="45"/>
    </row>
    <row r="5475" spans="1:17" ht="129" thickBot="1" x14ac:dyDescent="0.3">
      <c r="A5475" s="32" t="s">
        <v>851</v>
      </c>
      <c r="B5475" s="32" t="s">
        <v>331</v>
      </c>
      <c r="C5475" s="38"/>
      <c r="D5475" s="26"/>
      <c r="E5475" s="17"/>
      <c r="F5475" s="24"/>
      <c r="G5475" s="50" t="s">
        <v>5483</v>
      </c>
      <c r="H5475" s="51" t="s">
        <v>5516</v>
      </c>
      <c r="I5475" s="26"/>
      <c r="J5475" s="26"/>
      <c r="K5475" s="34"/>
      <c r="P5475" s="50"/>
      <c r="Q5475" s="51"/>
    </row>
    <row r="5476" spans="1:17" ht="129" thickBot="1" x14ac:dyDescent="0.3">
      <c r="A5476" s="32" t="s">
        <v>851</v>
      </c>
      <c r="B5476" s="32" t="s">
        <v>327</v>
      </c>
      <c r="C5476" s="38"/>
      <c r="D5476" s="26"/>
      <c r="E5476" s="17"/>
      <c r="F5476" s="24"/>
      <c r="G5476" s="44" t="s">
        <v>5483</v>
      </c>
      <c r="H5476" s="45" t="s">
        <v>5516</v>
      </c>
      <c r="I5476" s="26"/>
      <c r="J5476" s="26"/>
      <c r="K5476" s="34"/>
      <c r="P5476" s="44"/>
      <c r="Q5476" s="45"/>
    </row>
    <row r="5477" spans="1:17" ht="129" thickBot="1" x14ac:dyDescent="0.3">
      <c r="A5477" s="32" t="s">
        <v>851</v>
      </c>
      <c r="B5477" s="32" t="s">
        <v>331</v>
      </c>
      <c r="C5477" s="38"/>
      <c r="D5477" s="26"/>
      <c r="E5477" s="17"/>
      <c r="F5477" s="24"/>
      <c r="G5477" s="50" t="s">
        <v>5483</v>
      </c>
      <c r="H5477" s="51" t="s">
        <v>5516</v>
      </c>
      <c r="I5477" s="26"/>
      <c r="J5477" s="26"/>
      <c r="K5477" s="34"/>
      <c r="P5477" s="50"/>
      <c r="Q5477" s="51"/>
    </row>
    <row r="5478" spans="1:17" ht="129" thickBot="1" x14ac:dyDescent="0.3">
      <c r="A5478" s="32" t="s">
        <v>851</v>
      </c>
      <c r="B5478" s="32" t="s">
        <v>327</v>
      </c>
      <c r="C5478" s="38"/>
      <c r="D5478" s="26"/>
      <c r="E5478" s="17"/>
      <c r="F5478" s="24"/>
      <c r="G5478" s="44" t="s">
        <v>5483</v>
      </c>
      <c r="H5478" s="45" t="s">
        <v>5517</v>
      </c>
      <c r="I5478" s="26"/>
      <c r="J5478" s="26"/>
      <c r="K5478" s="34"/>
      <c r="P5478" s="44"/>
      <c r="Q5478" s="45"/>
    </row>
    <row r="5479" spans="1:17" ht="129" thickBot="1" x14ac:dyDescent="0.3">
      <c r="A5479" s="32" t="s">
        <v>851</v>
      </c>
      <c r="B5479" s="32" t="s">
        <v>331</v>
      </c>
      <c r="C5479" s="38"/>
      <c r="D5479" s="26"/>
      <c r="E5479" s="17"/>
      <c r="F5479" s="24"/>
      <c r="G5479" s="50" t="s">
        <v>5483</v>
      </c>
      <c r="H5479" s="51" t="s">
        <v>5517</v>
      </c>
      <c r="I5479" s="26"/>
      <c r="J5479" s="26"/>
      <c r="K5479" s="34"/>
      <c r="P5479" s="50"/>
      <c r="Q5479" s="51"/>
    </row>
    <row r="5480" spans="1:17" ht="129" thickBot="1" x14ac:dyDescent="0.3">
      <c r="A5480" s="32" t="s">
        <v>851</v>
      </c>
      <c r="B5480" s="32" t="s">
        <v>327</v>
      </c>
      <c r="C5480" s="38"/>
      <c r="D5480" s="26"/>
      <c r="E5480" s="17"/>
      <c r="F5480" s="24"/>
      <c r="G5480" s="44" t="s">
        <v>5483</v>
      </c>
      <c r="H5480" s="45" t="s">
        <v>5517</v>
      </c>
      <c r="I5480" s="26"/>
      <c r="J5480" s="26"/>
      <c r="K5480" s="34"/>
      <c r="P5480" s="44"/>
      <c r="Q5480" s="45"/>
    </row>
    <row r="5481" spans="1:17" ht="129" thickBot="1" x14ac:dyDescent="0.3">
      <c r="A5481" s="32" t="s">
        <v>851</v>
      </c>
      <c r="B5481" s="32" t="s">
        <v>331</v>
      </c>
      <c r="C5481" s="38"/>
      <c r="D5481" s="26"/>
      <c r="E5481" s="17"/>
      <c r="F5481" s="24"/>
      <c r="G5481" s="50" t="s">
        <v>5483</v>
      </c>
      <c r="H5481" s="51" t="s">
        <v>5448</v>
      </c>
      <c r="I5481" s="26"/>
      <c r="J5481" s="26"/>
      <c r="K5481" s="34"/>
      <c r="P5481" s="50"/>
      <c r="Q5481" s="51"/>
    </row>
    <row r="5482" spans="1:17" ht="129" thickBot="1" x14ac:dyDescent="0.3">
      <c r="A5482" s="32" t="s">
        <v>851</v>
      </c>
      <c r="B5482" s="32" t="s">
        <v>327</v>
      </c>
      <c r="C5482" s="38"/>
      <c r="D5482" s="26"/>
      <c r="E5482" s="17"/>
      <c r="F5482" s="24"/>
      <c r="G5482" s="44" t="s">
        <v>5483</v>
      </c>
      <c r="H5482" s="45" t="s">
        <v>5448</v>
      </c>
      <c r="I5482" s="26"/>
      <c r="J5482" s="26"/>
      <c r="K5482" s="34"/>
      <c r="P5482" s="44"/>
      <c r="Q5482" s="45"/>
    </row>
    <row r="5483" spans="1:17" ht="129" thickBot="1" x14ac:dyDescent="0.3">
      <c r="A5483" s="32" t="s">
        <v>851</v>
      </c>
      <c r="B5483" s="32" t="s">
        <v>327</v>
      </c>
      <c r="C5483" s="38"/>
      <c r="D5483" s="26"/>
      <c r="E5483" s="17"/>
      <c r="F5483" s="24"/>
      <c r="G5483" s="50" t="s">
        <v>5483</v>
      </c>
      <c r="H5483" s="51" t="s">
        <v>5448</v>
      </c>
      <c r="I5483" s="26"/>
      <c r="J5483" s="26"/>
      <c r="K5483" s="34"/>
      <c r="P5483" s="50"/>
      <c r="Q5483" s="51"/>
    </row>
    <row r="5484" spans="1:17" ht="129" thickBot="1" x14ac:dyDescent="0.3">
      <c r="A5484" s="32" t="s">
        <v>851</v>
      </c>
      <c r="B5484" s="32" t="s">
        <v>331</v>
      </c>
      <c r="C5484" s="38"/>
      <c r="D5484" s="26"/>
      <c r="E5484" s="17"/>
      <c r="F5484" s="24"/>
      <c r="G5484" s="44" t="s">
        <v>5483</v>
      </c>
      <c r="H5484" s="45" t="s">
        <v>5518</v>
      </c>
      <c r="I5484" s="26"/>
      <c r="J5484" s="26"/>
      <c r="K5484" s="34"/>
      <c r="P5484" s="44"/>
      <c r="Q5484" s="45"/>
    </row>
    <row r="5485" spans="1:17" ht="129" thickBot="1" x14ac:dyDescent="0.3">
      <c r="A5485" s="32" t="s">
        <v>851</v>
      </c>
      <c r="B5485" s="32" t="s">
        <v>327</v>
      </c>
      <c r="C5485" s="38"/>
      <c r="D5485" s="26"/>
      <c r="E5485" s="17"/>
      <c r="F5485" s="24"/>
      <c r="G5485" s="50" t="s">
        <v>5483</v>
      </c>
      <c r="H5485" s="51" t="s">
        <v>5518</v>
      </c>
      <c r="I5485" s="26"/>
      <c r="J5485" s="26"/>
      <c r="K5485" s="34"/>
      <c r="P5485" s="50"/>
      <c r="Q5485" s="51"/>
    </row>
    <row r="5486" spans="1:17" ht="129" thickBot="1" x14ac:dyDescent="0.3">
      <c r="A5486" s="32" t="s">
        <v>851</v>
      </c>
      <c r="B5486" s="32" t="s">
        <v>331</v>
      </c>
      <c r="C5486" s="38"/>
      <c r="D5486" s="26"/>
      <c r="E5486" s="17"/>
      <c r="F5486" s="24"/>
      <c r="G5486" s="44" t="s">
        <v>5483</v>
      </c>
      <c r="H5486" s="45" t="s">
        <v>5519</v>
      </c>
      <c r="I5486" s="26"/>
      <c r="J5486" s="26"/>
      <c r="K5486" s="34"/>
      <c r="P5486" s="44"/>
      <c r="Q5486" s="45"/>
    </row>
    <row r="5487" spans="1:17" ht="129" thickBot="1" x14ac:dyDescent="0.3">
      <c r="A5487" s="32" t="s">
        <v>851</v>
      </c>
      <c r="B5487" s="32" t="s">
        <v>327</v>
      </c>
      <c r="C5487" s="38"/>
      <c r="D5487" s="26"/>
      <c r="E5487" s="17"/>
      <c r="F5487" s="24"/>
      <c r="G5487" s="50" t="s">
        <v>5483</v>
      </c>
      <c r="H5487" s="51" t="s">
        <v>5520</v>
      </c>
      <c r="I5487" s="26"/>
      <c r="J5487" s="26"/>
      <c r="K5487" s="34"/>
      <c r="P5487" s="50"/>
      <c r="Q5487" s="51"/>
    </row>
    <row r="5488" spans="1:17" ht="129" thickBot="1" x14ac:dyDescent="0.3">
      <c r="A5488" s="32" t="s">
        <v>851</v>
      </c>
      <c r="B5488" s="32" t="s">
        <v>331</v>
      </c>
      <c r="C5488" s="38"/>
      <c r="D5488" s="26"/>
      <c r="E5488" s="17"/>
      <c r="F5488" s="24"/>
      <c r="G5488" s="44" t="s">
        <v>5483</v>
      </c>
      <c r="H5488" s="45" t="s">
        <v>5520</v>
      </c>
      <c r="I5488" s="26"/>
      <c r="J5488" s="26"/>
      <c r="K5488" s="34"/>
      <c r="P5488" s="44"/>
      <c r="Q5488" s="45"/>
    </row>
    <row r="5489" spans="1:17" ht="129" thickBot="1" x14ac:dyDescent="0.3">
      <c r="A5489" s="32" t="s">
        <v>851</v>
      </c>
      <c r="B5489" s="32" t="s">
        <v>327</v>
      </c>
      <c r="C5489" s="38"/>
      <c r="D5489" s="26"/>
      <c r="E5489" s="17"/>
      <c r="F5489" s="24"/>
      <c r="G5489" s="50" t="s">
        <v>5483</v>
      </c>
      <c r="H5489" s="51" t="s">
        <v>5521</v>
      </c>
      <c r="I5489" s="26"/>
      <c r="J5489" s="26"/>
      <c r="K5489" s="34"/>
      <c r="P5489" s="50"/>
      <c r="Q5489" s="51"/>
    </row>
    <row r="5490" spans="1:17" ht="129" thickBot="1" x14ac:dyDescent="0.3">
      <c r="A5490" s="32" t="s">
        <v>851</v>
      </c>
      <c r="B5490" s="32" t="s">
        <v>331</v>
      </c>
      <c r="C5490" s="38"/>
      <c r="D5490" s="26"/>
      <c r="E5490" s="17"/>
      <c r="F5490" s="24"/>
      <c r="G5490" s="44" t="s">
        <v>5483</v>
      </c>
      <c r="H5490" s="45" t="s">
        <v>5521</v>
      </c>
      <c r="I5490" s="26"/>
      <c r="J5490" s="26"/>
      <c r="K5490" s="34"/>
      <c r="P5490" s="44"/>
      <c r="Q5490" s="45"/>
    </row>
    <row r="5491" spans="1:17" ht="129" thickBot="1" x14ac:dyDescent="0.3">
      <c r="A5491" s="32" t="s">
        <v>851</v>
      </c>
      <c r="B5491" s="32" t="s">
        <v>327</v>
      </c>
      <c r="C5491" s="38"/>
      <c r="D5491" s="26"/>
      <c r="E5491" s="17"/>
      <c r="F5491" s="24"/>
      <c r="G5491" s="50" t="s">
        <v>5483</v>
      </c>
      <c r="H5491" s="51" t="s">
        <v>5522</v>
      </c>
      <c r="I5491" s="26"/>
      <c r="J5491" s="26"/>
      <c r="K5491" s="34"/>
      <c r="P5491" s="50"/>
      <c r="Q5491" s="51"/>
    </row>
    <row r="5492" spans="1:17" ht="129" thickBot="1" x14ac:dyDescent="0.3">
      <c r="A5492" s="32" t="s">
        <v>851</v>
      </c>
      <c r="B5492" s="32" t="s">
        <v>331</v>
      </c>
      <c r="C5492" s="38"/>
      <c r="D5492" s="26"/>
      <c r="E5492" s="17"/>
      <c r="F5492" s="24"/>
      <c r="G5492" s="44" t="s">
        <v>5483</v>
      </c>
      <c r="H5492" s="45" t="s">
        <v>5523</v>
      </c>
      <c r="I5492" s="26"/>
      <c r="J5492" s="26"/>
      <c r="K5492" s="34"/>
      <c r="P5492" s="44"/>
      <c r="Q5492" s="45"/>
    </row>
    <row r="5493" spans="1:17" ht="129" thickBot="1" x14ac:dyDescent="0.3">
      <c r="A5493" s="32" t="s">
        <v>851</v>
      </c>
      <c r="B5493" s="32" t="s">
        <v>327</v>
      </c>
      <c r="C5493" s="38"/>
      <c r="D5493" s="26"/>
      <c r="E5493" s="17"/>
      <c r="F5493" s="24"/>
      <c r="G5493" s="50" t="s">
        <v>5483</v>
      </c>
      <c r="H5493" s="51" t="s">
        <v>5524</v>
      </c>
      <c r="I5493" s="26"/>
      <c r="J5493" s="26"/>
      <c r="K5493" s="34"/>
      <c r="P5493" s="50"/>
      <c r="Q5493" s="51"/>
    </row>
    <row r="5494" spans="1:17" ht="129" thickBot="1" x14ac:dyDescent="0.3">
      <c r="A5494" s="32" t="s">
        <v>851</v>
      </c>
      <c r="B5494" s="32" t="s">
        <v>331</v>
      </c>
      <c r="C5494" s="26"/>
      <c r="D5494" s="26"/>
      <c r="E5494" s="17"/>
      <c r="F5494" s="26"/>
      <c r="G5494" s="44" t="s">
        <v>5483</v>
      </c>
      <c r="H5494" s="45" t="s">
        <v>5524</v>
      </c>
      <c r="I5494" s="26"/>
      <c r="J5494" s="26"/>
      <c r="K5494" s="34"/>
      <c r="P5494" s="44"/>
      <c r="Q5494" s="45"/>
    </row>
    <row r="5495" spans="1:17" ht="129" thickBot="1" x14ac:dyDescent="0.3">
      <c r="A5495" s="32" t="s">
        <v>851</v>
      </c>
      <c r="B5495" s="32" t="s">
        <v>327</v>
      </c>
      <c r="C5495" s="26"/>
      <c r="D5495" s="26"/>
      <c r="E5495" s="17"/>
      <c r="F5495" s="26"/>
      <c r="G5495" s="50" t="s">
        <v>5483</v>
      </c>
      <c r="H5495" s="51" t="s">
        <v>5525</v>
      </c>
      <c r="I5495" s="26"/>
      <c r="J5495" s="26"/>
      <c r="K5495" s="34"/>
      <c r="P5495" s="50"/>
      <c r="Q5495" s="51"/>
    </row>
    <row r="5496" spans="1:17" ht="129" thickBot="1" x14ac:dyDescent="0.3">
      <c r="A5496" s="32" t="s">
        <v>851</v>
      </c>
      <c r="B5496" s="32" t="s">
        <v>331</v>
      </c>
      <c r="C5496" s="26"/>
      <c r="D5496" s="26"/>
      <c r="E5496" s="17"/>
      <c r="F5496" s="26"/>
      <c r="G5496" s="44" t="s">
        <v>5483</v>
      </c>
      <c r="H5496" s="45" t="s">
        <v>5525</v>
      </c>
      <c r="I5496" s="26"/>
      <c r="J5496" s="26"/>
      <c r="K5496" s="34"/>
      <c r="P5496" s="44"/>
      <c r="Q5496" s="45"/>
    </row>
    <row r="5497" spans="1:17" ht="129" thickBot="1" x14ac:dyDescent="0.3">
      <c r="A5497" s="32" t="s">
        <v>851</v>
      </c>
      <c r="B5497" s="32" t="s">
        <v>327</v>
      </c>
      <c r="C5497" s="26"/>
      <c r="D5497" s="26"/>
      <c r="E5497" s="17"/>
      <c r="F5497" s="26"/>
      <c r="G5497" s="50" t="s">
        <v>5483</v>
      </c>
      <c r="H5497" s="51" t="s">
        <v>5526</v>
      </c>
      <c r="I5497" s="26"/>
      <c r="J5497" s="26"/>
      <c r="K5497" s="34"/>
      <c r="P5497" s="50"/>
      <c r="Q5497" s="51"/>
    </row>
    <row r="5498" spans="1:17" ht="129" thickBot="1" x14ac:dyDescent="0.3">
      <c r="A5498" s="32" t="s">
        <v>851</v>
      </c>
      <c r="B5498" s="32" t="s">
        <v>327</v>
      </c>
      <c r="C5498" s="26"/>
      <c r="D5498" s="26"/>
      <c r="E5498" s="17"/>
      <c r="F5498" s="26"/>
      <c r="G5498" s="44" t="s">
        <v>5483</v>
      </c>
      <c r="H5498" s="45" t="s">
        <v>5526</v>
      </c>
      <c r="I5498" s="26"/>
      <c r="J5498" s="26"/>
      <c r="K5498" s="34"/>
      <c r="P5498" s="44"/>
      <c r="Q5498" s="45"/>
    </row>
    <row r="5499" spans="1:17" ht="129" thickBot="1" x14ac:dyDescent="0.3">
      <c r="A5499" s="32" t="s">
        <v>851</v>
      </c>
      <c r="B5499" s="32" t="s">
        <v>331</v>
      </c>
      <c r="C5499" s="26"/>
      <c r="D5499" s="26"/>
      <c r="E5499" s="17"/>
      <c r="F5499" s="26"/>
      <c r="G5499" s="50" t="s">
        <v>5483</v>
      </c>
      <c r="H5499" s="51" t="s">
        <v>5527</v>
      </c>
      <c r="I5499" s="26"/>
      <c r="J5499" s="26"/>
      <c r="K5499" s="34"/>
      <c r="P5499" s="50"/>
      <c r="Q5499" s="51"/>
    </row>
    <row r="5500" spans="1:17" ht="129" thickBot="1" x14ac:dyDescent="0.3">
      <c r="A5500" s="32" t="s">
        <v>851</v>
      </c>
      <c r="B5500" s="32" t="s">
        <v>327</v>
      </c>
      <c r="C5500" s="24"/>
      <c r="D5500" s="24"/>
      <c r="E5500" s="17"/>
      <c r="F5500" s="24"/>
      <c r="G5500" s="44" t="s">
        <v>5483</v>
      </c>
      <c r="H5500" s="45" t="s">
        <v>5527</v>
      </c>
      <c r="I5500" s="24"/>
      <c r="J5500" s="24"/>
      <c r="K5500" s="43"/>
      <c r="P5500" s="44"/>
      <c r="Q5500" s="45"/>
    </row>
    <row r="5501" spans="1:17" ht="129" thickBot="1" x14ac:dyDescent="0.3">
      <c r="A5501" s="32" t="s">
        <v>851</v>
      </c>
      <c r="B5501" s="32" t="s">
        <v>331</v>
      </c>
      <c r="C5501" s="24"/>
      <c r="D5501" s="24"/>
      <c r="E5501" s="17"/>
      <c r="F5501" s="24"/>
      <c r="G5501" s="50" t="s">
        <v>5483</v>
      </c>
      <c r="H5501" s="51" t="s">
        <v>5528</v>
      </c>
      <c r="I5501" s="24"/>
      <c r="J5501" s="24"/>
      <c r="K5501" s="43"/>
      <c r="P5501" s="50"/>
      <c r="Q5501" s="51"/>
    </row>
    <row r="5502" spans="1:17" ht="129" thickBot="1" x14ac:dyDescent="0.3">
      <c r="A5502" s="32" t="s">
        <v>851</v>
      </c>
      <c r="B5502" s="32" t="s">
        <v>327</v>
      </c>
      <c r="C5502" s="24"/>
      <c r="D5502" s="24"/>
      <c r="E5502" s="17"/>
      <c r="F5502" s="24"/>
      <c r="G5502" s="44" t="s">
        <v>5483</v>
      </c>
      <c r="H5502" s="45" t="s">
        <v>5529</v>
      </c>
      <c r="I5502" s="24"/>
      <c r="J5502" s="24"/>
      <c r="K5502" s="43"/>
      <c r="P5502" s="44"/>
      <c r="Q5502" s="45"/>
    </row>
    <row r="5503" spans="1:17" ht="129" thickBot="1" x14ac:dyDescent="0.3">
      <c r="A5503" s="32" t="s">
        <v>851</v>
      </c>
      <c r="B5503" s="32" t="s">
        <v>331</v>
      </c>
      <c r="C5503" s="24"/>
      <c r="D5503" s="24"/>
      <c r="E5503" s="17"/>
      <c r="F5503" s="24"/>
      <c r="G5503" s="50" t="s">
        <v>5483</v>
      </c>
      <c r="H5503" s="51" t="s">
        <v>5529</v>
      </c>
      <c r="I5503" s="24"/>
      <c r="J5503" s="24"/>
      <c r="K5503" s="43"/>
      <c r="P5503" s="50"/>
      <c r="Q5503" s="51"/>
    </row>
    <row r="5504" spans="1:17" ht="129" thickBot="1" x14ac:dyDescent="0.3">
      <c r="A5504" s="32" t="s">
        <v>851</v>
      </c>
      <c r="B5504" s="32" t="s">
        <v>327</v>
      </c>
      <c r="C5504" s="24"/>
      <c r="D5504" s="24"/>
      <c r="E5504" s="17"/>
      <c r="F5504" s="24"/>
      <c r="G5504" s="44" t="s">
        <v>5483</v>
      </c>
      <c r="H5504" s="45" t="s">
        <v>5530</v>
      </c>
      <c r="I5504" s="24"/>
      <c r="J5504" s="24"/>
      <c r="K5504" s="43"/>
      <c r="P5504" s="44"/>
      <c r="Q5504" s="45"/>
    </row>
    <row r="5505" spans="1:17" ht="129" thickBot="1" x14ac:dyDescent="0.3">
      <c r="A5505" s="32" t="s">
        <v>851</v>
      </c>
      <c r="B5505" s="32" t="s">
        <v>331</v>
      </c>
      <c r="C5505" s="24"/>
      <c r="D5505" s="24"/>
      <c r="E5505" s="17"/>
      <c r="F5505" s="24"/>
      <c r="G5505" s="50" t="s">
        <v>5483</v>
      </c>
      <c r="H5505" s="51" t="s">
        <v>5530</v>
      </c>
      <c r="I5505" s="24"/>
      <c r="J5505" s="24"/>
      <c r="K5505" s="43"/>
      <c r="P5505" s="50"/>
      <c r="Q5505" s="51"/>
    </row>
    <row r="5506" spans="1:17" ht="129" thickBot="1" x14ac:dyDescent="0.3">
      <c r="A5506" s="32" t="s">
        <v>851</v>
      </c>
      <c r="B5506" s="32" t="s">
        <v>327</v>
      </c>
      <c r="C5506" s="26"/>
      <c r="D5506" s="26"/>
      <c r="E5506" s="17"/>
      <c r="F5506" s="26"/>
      <c r="G5506" s="44" t="s">
        <v>5483</v>
      </c>
      <c r="H5506" s="45" t="s">
        <v>5531</v>
      </c>
      <c r="I5506" s="26"/>
      <c r="J5506" s="26"/>
      <c r="K5506" s="34"/>
      <c r="P5506" s="44"/>
      <c r="Q5506" s="45"/>
    </row>
    <row r="5507" spans="1:17" ht="129" thickBot="1" x14ac:dyDescent="0.3">
      <c r="A5507" s="32" t="s">
        <v>851</v>
      </c>
      <c r="B5507" s="32" t="s">
        <v>331</v>
      </c>
      <c r="C5507" s="24"/>
      <c r="D5507" s="24"/>
      <c r="E5507" s="17"/>
      <c r="F5507" s="24"/>
      <c r="G5507" s="50" t="s">
        <v>5483</v>
      </c>
      <c r="H5507" s="51" t="s">
        <v>5531</v>
      </c>
      <c r="I5507" s="24"/>
      <c r="J5507" s="24"/>
      <c r="K5507" s="43"/>
      <c r="P5507" s="50"/>
      <c r="Q5507" s="51"/>
    </row>
    <row r="5508" spans="1:17" ht="129" thickBot="1" x14ac:dyDescent="0.3">
      <c r="A5508" s="32" t="s">
        <v>851</v>
      </c>
      <c r="B5508" s="32" t="s">
        <v>327</v>
      </c>
      <c r="C5508" s="38"/>
      <c r="D5508" s="26"/>
      <c r="E5508" s="17"/>
      <c r="F5508" s="24"/>
      <c r="G5508" s="44" t="s">
        <v>5483</v>
      </c>
      <c r="H5508" s="45" t="s">
        <v>5532</v>
      </c>
      <c r="I5508" s="26"/>
      <c r="J5508" s="26"/>
      <c r="K5508" s="34"/>
      <c r="P5508" s="44"/>
      <c r="Q5508" s="45"/>
    </row>
    <row r="5509" spans="1:17" ht="129" thickBot="1" x14ac:dyDescent="0.3">
      <c r="A5509" s="32" t="s">
        <v>851</v>
      </c>
      <c r="B5509" s="32" t="s">
        <v>331</v>
      </c>
      <c r="C5509" s="38"/>
      <c r="D5509" s="26"/>
      <c r="E5509" s="17"/>
      <c r="F5509" s="24"/>
      <c r="G5509" s="50" t="s">
        <v>5483</v>
      </c>
      <c r="H5509" s="51" t="s">
        <v>5532</v>
      </c>
      <c r="I5509" s="26"/>
      <c r="J5509" s="26"/>
      <c r="K5509" s="34"/>
      <c r="P5509" s="50"/>
      <c r="Q5509" s="51"/>
    </row>
    <row r="5510" spans="1:17" ht="129" thickBot="1" x14ac:dyDescent="0.3">
      <c r="A5510" s="32" t="s">
        <v>851</v>
      </c>
      <c r="B5510" s="32" t="s">
        <v>327</v>
      </c>
      <c r="C5510" s="38"/>
      <c r="D5510" s="26"/>
      <c r="E5510" s="17"/>
      <c r="F5510" s="24"/>
      <c r="G5510" s="44" t="s">
        <v>5483</v>
      </c>
      <c r="H5510" s="45" t="s">
        <v>258</v>
      </c>
      <c r="I5510" s="26"/>
      <c r="J5510" s="26"/>
      <c r="K5510" s="34"/>
      <c r="P5510" s="44"/>
      <c r="Q5510" s="45"/>
    </row>
    <row r="5511" spans="1:17" ht="129" thickBot="1" x14ac:dyDescent="0.3">
      <c r="A5511" s="32" t="s">
        <v>851</v>
      </c>
      <c r="B5511" s="32" t="s">
        <v>331</v>
      </c>
      <c r="C5511" s="38"/>
      <c r="D5511" s="26"/>
      <c r="E5511" s="17"/>
      <c r="F5511" s="24"/>
      <c r="G5511" s="50" t="s">
        <v>5483</v>
      </c>
      <c r="H5511" s="51" t="s">
        <v>258</v>
      </c>
      <c r="I5511" s="26"/>
      <c r="J5511" s="26"/>
      <c r="K5511" s="34"/>
      <c r="P5511" s="50"/>
      <c r="Q5511" s="51"/>
    </row>
    <row r="5512" spans="1:17" ht="129" thickBot="1" x14ac:dyDescent="0.3">
      <c r="A5512" s="32" t="s">
        <v>851</v>
      </c>
      <c r="B5512" s="32" t="s">
        <v>329</v>
      </c>
      <c r="C5512" s="38"/>
      <c r="D5512" s="26"/>
      <c r="E5512" s="17"/>
      <c r="F5512" s="24"/>
      <c r="G5512" s="44" t="s">
        <v>5483</v>
      </c>
      <c r="H5512" s="45" t="s">
        <v>5533</v>
      </c>
      <c r="I5512" s="26"/>
      <c r="J5512" s="26"/>
      <c r="K5512" s="34"/>
      <c r="P5512" s="44"/>
      <c r="Q5512" s="45"/>
    </row>
    <row r="5513" spans="1:17" ht="128.25" x14ac:dyDescent="0.25">
      <c r="A5513" s="32" t="s">
        <v>851</v>
      </c>
      <c r="B5513" s="32" t="s">
        <v>331</v>
      </c>
      <c r="C5513" s="38"/>
      <c r="D5513" s="26"/>
      <c r="E5513" s="52"/>
      <c r="F5513" s="24"/>
      <c r="G5513" s="50" t="s">
        <v>5483</v>
      </c>
      <c r="H5513" s="51" t="s">
        <v>5533</v>
      </c>
      <c r="I5513" s="26"/>
      <c r="J5513" s="26"/>
      <c r="K5513" s="34"/>
      <c r="P5513" s="50"/>
      <c r="Q5513" s="51"/>
    </row>
    <row r="5514" spans="1:17" ht="128.25" x14ac:dyDescent="0.25">
      <c r="A5514" s="32" t="s">
        <v>851</v>
      </c>
      <c r="B5514" s="32" t="s">
        <v>329</v>
      </c>
      <c r="C5514" s="38"/>
      <c r="D5514" s="26"/>
      <c r="E5514" s="52"/>
      <c r="F5514" s="24"/>
      <c r="G5514" s="44" t="s">
        <v>5483</v>
      </c>
      <c r="H5514" s="45" t="s">
        <v>5534</v>
      </c>
      <c r="I5514" s="26"/>
      <c r="J5514" s="26"/>
      <c r="K5514" s="34"/>
      <c r="P5514" s="44"/>
      <c r="Q5514" s="45"/>
    </row>
    <row r="5515" spans="1:17" ht="128.25" x14ac:dyDescent="0.25">
      <c r="A5515" s="32" t="s">
        <v>851</v>
      </c>
      <c r="B5515" s="32" t="s">
        <v>331</v>
      </c>
      <c r="C5515" s="38"/>
      <c r="D5515" s="26"/>
      <c r="E5515" s="52"/>
      <c r="F5515" s="24"/>
      <c r="G5515" s="50" t="s">
        <v>5483</v>
      </c>
      <c r="H5515" s="51" t="s">
        <v>5534</v>
      </c>
      <c r="I5515" s="26"/>
      <c r="J5515" s="26"/>
      <c r="K5515" s="34"/>
      <c r="P5515" s="50"/>
      <c r="Q5515" s="51"/>
    </row>
    <row r="5516" spans="1:17" ht="128.25" x14ac:dyDescent="0.25">
      <c r="A5516" s="32" t="s">
        <v>851</v>
      </c>
      <c r="B5516" s="32" t="s">
        <v>329</v>
      </c>
      <c r="C5516" s="38"/>
      <c r="D5516" s="26"/>
      <c r="E5516" s="52"/>
      <c r="F5516" s="24"/>
      <c r="G5516" s="44" t="s">
        <v>5483</v>
      </c>
      <c r="H5516" s="45" t="s">
        <v>5535</v>
      </c>
      <c r="I5516" s="26"/>
      <c r="J5516" s="26"/>
      <c r="K5516" s="34"/>
      <c r="P5516" s="44"/>
      <c r="Q5516" s="45"/>
    </row>
    <row r="5517" spans="1:17" ht="128.25" x14ac:dyDescent="0.25">
      <c r="A5517" s="32" t="s">
        <v>851</v>
      </c>
      <c r="B5517" s="32" t="s">
        <v>329</v>
      </c>
      <c r="C5517" s="38"/>
      <c r="D5517" s="26"/>
      <c r="E5517" s="52"/>
      <c r="F5517" s="24"/>
      <c r="G5517" s="50" t="s">
        <v>5483</v>
      </c>
      <c r="H5517" s="51" t="s">
        <v>5536</v>
      </c>
      <c r="I5517" s="26"/>
      <c r="J5517" s="26"/>
      <c r="K5517" s="34"/>
      <c r="P5517" s="50"/>
      <c r="Q5517" s="51"/>
    </row>
    <row r="5518" spans="1:17" ht="128.25" x14ac:dyDescent="0.25">
      <c r="A5518" s="32" t="s">
        <v>851</v>
      </c>
      <c r="B5518" s="32" t="s">
        <v>327</v>
      </c>
      <c r="C5518" s="38"/>
      <c r="D5518" s="26"/>
      <c r="E5518" s="52"/>
      <c r="F5518" s="24"/>
      <c r="G5518" s="44" t="s">
        <v>5483</v>
      </c>
      <c r="H5518" s="45" t="s">
        <v>5536</v>
      </c>
      <c r="I5518" s="26"/>
      <c r="J5518" s="26"/>
      <c r="K5518" s="34"/>
      <c r="P5518" s="44"/>
      <c r="Q5518" s="45"/>
    </row>
    <row r="5519" spans="1:17" ht="128.25" x14ac:dyDescent="0.25">
      <c r="A5519" s="32" t="s">
        <v>851</v>
      </c>
      <c r="B5519" s="32" t="s">
        <v>329</v>
      </c>
      <c r="C5519" s="38"/>
      <c r="D5519" s="26"/>
      <c r="E5519" s="52"/>
      <c r="F5519" s="24"/>
      <c r="G5519" s="50" t="s">
        <v>5483</v>
      </c>
      <c r="H5519" s="51" t="s">
        <v>5537</v>
      </c>
      <c r="I5519" s="26"/>
      <c r="J5519" s="26"/>
      <c r="K5519" s="34"/>
      <c r="P5519" s="50"/>
      <c r="Q5519" s="51"/>
    </row>
    <row r="5520" spans="1:17" ht="128.25" x14ac:dyDescent="0.25">
      <c r="A5520" s="32" t="s">
        <v>851</v>
      </c>
      <c r="B5520" s="32" t="s">
        <v>331</v>
      </c>
      <c r="C5520" s="38"/>
      <c r="D5520" s="26"/>
      <c r="E5520" s="52"/>
      <c r="F5520" s="24"/>
      <c r="G5520" s="44" t="s">
        <v>5483</v>
      </c>
      <c r="H5520" s="45" t="s">
        <v>5537</v>
      </c>
      <c r="I5520" s="26"/>
      <c r="J5520" s="26"/>
      <c r="K5520" s="34"/>
      <c r="P5520" s="44"/>
      <c r="Q5520" s="45"/>
    </row>
    <row r="5521" spans="1:17" ht="128.25" x14ac:dyDescent="0.25">
      <c r="A5521" s="32" t="s">
        <v>851</v>
      </c>
      <c r="B5521" s="32" t="s">
        <v>327</v>
      </c>
      <c r="C5521" s="38"/>
      <c r="D5521" s="26"/>
      <c r="E5521" s="52"/>
      <c r="F5521" s="24"/>
      <c r="G5521" s="50" t="s">
        <v>5483</v>
      </c>
      <c r="H5521" s="51" t="s">
        <v>5538</v>
      </c>
      <c r="I5521" s="26"/>
      <c r="J5521" s="26"/>
      <c r="K5521" s="34"/>
      <c r="P5521" s="50"/>
      <c r="Q5521" s="51"/>
    </row>
    <row r="5522" spans="1:17" ht="128.25" x14ac:dyDescent="0.25">
      <c r="A5522" s="32" t="s">
        <v>851</v>
      </c>
      <c r="B5522" s="32" t="s">
        <v>331</v>
      </c>
      <c r="C5522" s="38"/>
      <c r="D5522" s="26"/>
      <c r="E5522" s="52"/>
      <c r="F5522" s="24"/>
      <c r="G5522" s="44" t="s">
        <v>5483</v>
      </c>
      <c r="H5522" s="45" t="s">
        <v>5538</v>
      </c>
      <c r="I5522" s="26"/>
      <c r="J5522" s="26"/>
      <c r="K5522" s="34"/>
      <c r="P5522" s="44"/>
      <c r="Q5522" s="45"/>
    </row>
    <row r="5523" spans="1:17" ht="128.25" x14ac:dyDescent="0.25">
      <c r="A5523" s="32" t="s">
        <v>851</v>
      </c>
      <c r="B5523" s="32" t="s">
        <v>327</v>
      </c>
      <c r="C5523" s="38"/>
      <c r="D5523" s="26"/>
      <c r="E5523" s="52"/>
      <c r="F5523" s="24"/>
      <c r="G5523" s="50" t="s">
        <v>5483</v>
      </c>
      <c r="H5523" s="51" t="s">
        <v>5539</v>
      </c>
      <c r="I5523" s="26"/>
      <c r="J5523" s="26"/>
      <c r="K5523" s="34"/>
      <c r="P5523" s="50"/>
      <c r="Q5523" s="51"/>
    </row>
    <row r="5524" spans="1:17" ht="128.25" x14ac:dyDescent="0.25">
      <c r="A5524" s="32" t="s">
        <v>851</v>
      </c>
      <c r="B5524" s="32" t="s">
        <v>329</v>
      </c>
      <c r="C5524" s="38"/>
      <c r="D5524" s="26"/>
      <c r="E5524" s="52"/>
      <c r="F5524" s="24"/>
      <c r="G5524" s="44" t="s">
        <v>5483</v>
      </c>
      <c r="H5524" s="45" t="s">
        <v>5539</v>
      </c>
      <c r="I5524" s="26"/>
      <c r="J5524" s="26"/>
      <c r="K5524" s="34"/>
      <c r="P5524" s="44"/>
      <c r="Q5524" s="45"/>
    </row>
    <row r="5525" spans="1:17" ht="128.25" x14ac:dyDescent="0.25">
      <c r="A5525" s="32" t="s">
        <v>851</v>
      </c>
      <c r="B5525" s="32" t="s">
        <v>331</v>
      </c>
      <c r="C5525" s="38"/>
      <c r="D5525" s="26"/>
      <c r="E5525" s="52"/>
      <c r="F5525" s="24"/>
      <c r="G5525" s="50" t="s">
        <v>5483</v>
      </c>
      <c r="H5525" s="51" t="s">
        <v>5540</v>
      </c>
      <c r="I5525" s="26"/>
      <c r="J5525" s="26"/>
      <c r="K5525" s="34"/>
      <c r="P5525" s="50"/>
      <c r="Q5525" s="51"/>
    </row>
    <row r="5526" spans="1:17" ht="128.25" x14ac:dyDescent="0.25">
      <c r="A5526" s="32" t="s">
        <v>851</v>
      </c>
      <c r="B5526" s="32" t="s">
        <v>327</v>
      </c>
      <c r="C5526" s="38"/>
      <c r="D5526" s="26"/>
      <c r="E5526" s="52"/>
      <c r="F5526" s="24"/>
      <c r="G5526" s="44" t="s">
        <v>5483</v>
      </c>
      <c r="H5526" s="45" t="s">
        <v>5540</v>
      </c>
      <c r="I5526" s="26"/>
      <c r="J5526" s="26"/>
      <c r="K5526" s="34"/>
      <c r="P5526" s="44"/>
      <c r="Q5526" s="45"/>
    </row>
    <row r="5527" spans="1:17" ht="128.25" x14ac:dyDescent="0.25">
      <c r="A5527" s="32" t="s">
        <v>851</v>
      </c>
      <c r="B5527" s="32" t="s">
        <v>329</v>
      </c>
      <c r="C5527" s="38"/>
      <c r="D5527" s="26"/>
      <c r="E5527" s="52"/>
      <c r="F5527" s="24"/>
      <c r="G5527" s="50" t="s">
        <v>5483</v>
      </c>
      <c r="H5527" s="51" t="s">
        <v>5541</v>
      </c>
      <c r="I5527" s="26"/>
      <c r="J5527" s="26"/>
      <c r="K5527" s="34"/>
      <c r="P5527" s="50"/>
      <c r="Q5527" s="51"/>
    </row>
    <row r="5528" spans="1:17" ht="128.25" x14ac:dyDescent="0.25">
      <c r="A5528" s="32" t="s">
        <v>851</v>
      </c>
      <c r="B5528" s="32" t="s">
        <v>331</v>
      </c>
      <c r="C5528" s="38"/>
      <c r="D5528" s="26"/>
      <c r="E5528" s="52"/>
      <c r="F5528" s="24"/>
      <c r="G5528" s="44" t="s">
        <v>5483</v>
      </c>
      <c r="H5528" s="45" t="s">
        <v>5541</v>
      </c>
      <c r="I5528" s="26"/>
      <c r="J5528" s="26"/>
      <c r="K5528" s="34"/>
      <c r="P5528" s="44"/>
      <c r="Q5528" s="45"/>
    </row>
    <row r="5529" spans="1:17" ht="128.25" x14ac:dyDescent="0.25">
      <c r="A5529" s="32" t="s">
        <v>851</v>
      </c>
      <c r="B5529" s="32" t="s">
        <v>327</v>
      </c>
      <c r="C5529" s="38"/>
      <c r="D5529" s="26"/>
      <c r="E5529" s="52"/>
      <c r="F5529" s="24"/>
      <c r="G5529" s="50" t="s">
        <v>5483</v>
      </c>
      <c r="H5529" s="51" t="s">
        <v>5542</v>
      </c>
      <c r="I5529" s="26"/>
      <c r="J5529" s="26"/>
      <c r="K5529" s="34"/>
      <c r="P5529" s="50"/>
      <c r="Q5529" s="51"/>
    </row>
    <row r="5530" spans="1:17" ht="128.25" x14ac:dyDescent="0.25">
      <c r="A5530" s="32" t="s">
        <v>851</v>
      </c>
      <c r="B5530" s="32" t="s">
        <v>329</v>
      </c>
      <c r="C5530" s="38"/>
      <c r="D5530" s="26"/>
      <c r="E5530" s="52"/>
      <c r="F5530" s="24"/>
      <c r="G5530" s="44" t="s">
        <v>5483</v>
      </c>
      <c r="H5530" s="45" t="s">
        <v>5542</v>
      </c>
      <c r="I5530" s="26"/>
      <c r="J5530" s="26"/>
      <c r="K5530" s="34"/>
      <c r="P5530" s="44"/>
      <c r="Q5530" s="45"/>
    </row>
    <row r="5531" spans="1:17" ht="128.25" x14ac:dyDescent="0.25">
      <c r="A5531" s="32" t="s">
        <v>851</v>
      </c>
      <c r="B5531" s="32" t="s">
        <v>331</v>
      </c>
      <c r="C5531" s="38"/>
      <c r="D5531" s="26"/>
      <c r="E5531" s="52"/>
      <c r="F5531" s="24"/>
      <c r="G5531" s="50" t="s">
        <v>5483</v>
      </c>
      <c r="H5531" s="51" t="s">
        <v>5543</v>
      </c>
      <c r="I5531" s="26"/>
      <c r="J5531" s="26"/>
      <c r="K5531" s="34"/>
      <c r="P5531" s="50"/>
      <c r="Q5531" s="51"/>
    </row>
    <row r="5532" spans="1:17" ht="128.25" x14ac:dyDescent="0.25">
      <c r="A5532" s="32" t="s">
        <v>851</v>
      </c>
      <c r="B5532" s="32" t="s">
        <v>327</v>
      </c>
      <c r="C5532" s="38"/>
      <c r="D5532" s="26"/>
      <c r="E5532" s="52"/>
      <c r="F5532" s="24"/>
      <c r="G5532" s="44" t="s">
        <v>5483</v>
      </c>
      <c r="H5532" s="45" t="s">
        <v>5543</v>
      </c>
      <c r="I5532" s="26"/>
      <c r="J5532" s="26"/>
      <c r="K5532" s="34"/>
      <c r="P5532" s="44"/>
      <c r="Q5532" s="45"/>
    </row>
    <row r="5533" spans="1:17" ht="128.25" x14ac:dyDescent="0.25">
      <c r="A5533" s="32" t="s">
        <v>851</v>
      </c>
      <c r="B5533" s="32" t="s">
        <v>329</v>
      </c>
      <c r="C5533" s="38"/>
      <c r="D5533" s="26"/>
      <c r="E5533" s="52"/>
      <c r="F5533" s="24"/>
      <c r="G5533" s="50" t="s">
        <v>5483</v>
      </c>
      <c r="H5533" s="51" t="s">
        <v>5544</v>
      </c>
      <c r="I5533" s="26"/>
      <c r="J5533" s="26"/>
      <c r="K5533" s="34"/>
      <c r="P5533" s="50"/>
      <c r="Q5533" s="51"/>
    </row>
    <row r="5534" spans="1:17" ht="128.25" x14ac:dyDescent="0.25">
      <c r="A5534" s="32" t="s">
        <v>851</v>
      </c>
      <c r="B5534" s="32" t="s">
        <v>329</v>
      </c>
      <c r="C5534" s="38"/>
      <c r="D5534" s="26"/>
      <c r="E5534" s="52"/>
      <c r="F5534" s="24"/>
      <c r="G5534" s="44" t="s">
        <v>5483</v>
      </c>
      <c r="H5534" s="45" t="s">
        <v>5544</v>
      </c>
      <c r="I5534" s="26"/>
      <c r="J5534" s="26"/>
      <c r="K5534" s="34"/>
      <c r="P5534" s="44"/>
      <c r="Q5534" s="45"/>
    </row>
    <row r="5535" spans="1:17" ht="128.25" x14ac:dyDescent="0.25">
      <c r="A5535" s="32" t="s">
        <v>851</v>
      </c>
      <c r="B5535" s="32" t="s">
        <v>331</v>
      </c>
      <c r="C5535" s="38"/>
      <c r="D5535" s="26"/>
      <c r="E5535" s="52"/>
      <c r="F5535" s="24"/>
      <c r="G5535" s="50" t="s">
        <v>5483</v>
      </c>
      <c r="H5535" s="51" t="s">
        <v>5545</v>
      </c>
      <c r="I5535" s="26"/>
      <c r="J5535" s="26"/>
      <c r="K5535" s="34"/>
      <c r="P5535" s="50"/>
      <c r="Q5535" s="51"/>
    </row>
    <row r="5536" spans="1:17" ht="128.25" x14ac:dyDescent="0.25">
      <c r="A5536" s="32" t="s">
        <v>851</v>
      </c>
      <c r="B5536" s="32" t="s">
        <v>329</v>
      </c>
      <c r="C5536" s="38"/>
      <c r="D5536" s="26"/>
      <c r="E5536" s="52"/>
      <c r="F5536" s="24"/>
      <c r="G5536" s="44" t="s">
        <v>5483</v>
      </c>
      <c r="H5536" s="45" t="s">
        <v>5546</v>
      </c>
      <c r="I5536" s="26"/>
      <c r="J5536" s="26"/>
      <c r="K5536" s="34"/>
      <c r="P5536" s="44"/>
      <c r="Q5536" s="45"/>
    </row>
    <row r="5537" spans="1:17" ht="128.25" x14ac:dyDescent="0.25">
      <c r="A5537" s="32" t="s">
        <v>851</v>
      </c>
      <c r="B5537" s="32" t="s">
        <v>331</v>
      </c>
      <c r="C5537" s="38"/>
      <c r="D5537" s="26"/>
      <c r="E5537" s="52"/>
      <c r="F5537" s="24"/>
      <c r="G5537" s="50" t="s">
        <v>5483</v>
      </c>
      <c r="H5537" s="51" t="s">
        <v>5449</v>
      </c>
      <c r="I5537" s="26"/>
      <c r="J5537" s="26"/>
      <c r="K5537" s="34"/>
      <c r="P5537" s="50"/>
      <c r="Q5537" s="51"/>
    </row>
    <row r="5538" spans="1:17" ht="128.25" x14ac:dyDescent="0.25">
      <c r="A5538" s="32" t="s">
        <v>851</v>
      </c>
      <c r="B5538" s="32" t="s">
        <v>329</v>
      </c>
      <c r="C5538" s="38"/>
      <c r="D5538" s="26"/>
      <c r="E5538" s="52"/>
      <c r="F5538" s="24"/>
      <c r="G5538" s="44" t="s">
        <v>5483</v>
      </c>
      <c r="H5538" s="45" t="s">
        <v>5449</v>
      </c>
      <c r="I5538" s="26"/>
      <c r="J5538" s="26"/>
      <c r="K5538" s="34"/>
      <c r="P5538" s="44"/>
      <c r="Q5538" s="45"/>
    </row>
    <row r="5539" spans="1:17" ht="128.25" x14ac:dyDescent="0.25">
      <c r="A5539" s="32" t="s">
        <v>851</v>
      </c>
      <c r="B5539" s="32" t="s">
        <v>307</v>
      </c>
      <c r="C5539" s="38"/>
      <c r="D5539" s="26"/>
      <c r="E5539" s="52"/>
      <c r="F5539" s="24"/>
      <c r="G5539" s="50" t="s">
        <v>5483</v>
      </c>
      <c r="H5539" s="51" t="s">
        <v>5449</v>
      </c>
      <c r="I5539" s="26"/>
      <c r="J5539" s="26"/>
      <c r="K5539" s="34"/>
      <c r="P5539" s="50"/>
      <c r="Q5539" s="51"/>
    </row>
    <row r="5540" spans="1:17" ht="128.25" x14ac:dyDescent="0.25">
      <c r="A5540" s="32" t="s">
        <v>851</v>
      </c>
      <c r="B5540" s="32" t="s">
        <v>307</v>
      </c>
      <c r="C5540" s="38"/>
      <c r="D5540" s="26"/>
      <c r="E5540" s="52"/>
      <c r="F5540" s="24"/>
      <c r="G5540" s="44" t="s">
        <v>5483</v>
      </c>
      <c r="H5540" s="45" t="s">
        <v>5547</v>
      </c>
      <c r="I5540" s="26"/>
      <c r="J5540" s="26"/>
      <c r="K5540" s="34"/>
      <c r="P5540" s="44"/>
      <c r="Q5540" s="45"/>
    </row>
    <row r="5541" spans="1:17" ht="128.25" x14ac:dyDescent="0.25">
      <c r="A5541" s="32" t="s">
        <v>851</v>
      </c>
      <c r="B5541" s="32" t="s">
        <v>307</v>
      </c>
      <c r="C5541" s="38"/>
      <c r="D5541" s="26"/>
      <c r="E5541" s="52"/>
      <c r="F5541" s="24"/>
      <c r="G5541" s="50" t="s">
        <v>5483</v>
      </c>
      <c r="H5541" s="51" t="s">
        <v>5547</v>
      </c>
      <c r="I5541" s="26"/>
      <c r="J5541" s="26"/>
      <c r="K5541" s="34"/>
      <c r="P5541" s="50"/>
      <c r="Q5541" s="51"/>
    </row>
    <row r="5542" spans="1:17" ht="128.25" x14ac:dyDescent="0.25">
      <c r="A5542" s="32" t="s">
        <v>851</v>
      </c>
      <c r="B5542" s="32" t="s">
        <v>307</v>
      </c>
      <c r="C5542" s="38"/>
      <c r="D5542" s="26"/>
      <c r="E5542" s="52"/>
      <c r="F5542" s="24"/>
      <c r="G5542" s="44" t="s">
        <v>5483</v>
      </c>
      <c r="H5542" s="45" t="s">
        <v>5548</v>
      </c>
      <c r="I5542" s="26"/>
      <c r="J5542" s="26"/>
      <c r="K5542" s="34"/>
      <c r="P5542" s="44"/>
      <c r="Q5542" s="45"/>
    </row>
    <row r="5543" spans="1:17" ht="128.25" x14ac:dyDescent="0.25">
      <c r="A5543" s="32" t="s">
        <v>851</v>
      </c>
      <c r="B5543" s="32" t="s">
        <v>331</v>
      </c>
      <c r="C5543" s="38"/>
      <c r="D5543" s="26"/>
      <c r="E5543" s="52"/>
      <c r="F5543" s="24"/>
      <c r="G5543" s="50" t="s">
        <v>5483</v>
      </c>
      <c r="H5543" s="51" t="s">
        <v>5548</v>
      </c>
      <c r="I5543" s="26"/>
      <c r="J5543" s="26"/>
      <c r="K5543" s="34"/>
      <c r="P5543" s="50"/>
      <c r="Q5543" s="51"/>
    </row>
    <row r="5544" spans="1:17" ht="128.25" x14ac:dyDescent="0.25">
      <c r="A5544" s="32" t="s">
        <v>851</v>
      </c>
      <c r="B5544" s="32" t="s">
        <v>329</v>
      </c>
      <c r="C5544" s="38"/>
      <c r="D5544" s="26"/>
      <c r="E5544" s="52"/>
      <c r="F5544" s="24"/>
      <c r="G5544" s="44" t="s">
        <v>5483</v>
      </c>
      <c r="H5544" s="45" t="s">
        <v>5548</v>
      </c>
      <c r="I5544" s="26"/>
      <c r="J5544" s="26"/>
      <c r="K5544" s="34"/>
      <c r="P5544" s="44"/>
      <c r="Q5544" s="45"/>
    </row>
    <row r="5545" spans="1:17" ht="128.25" x14ac:dyDescent="0.25">
      <c r="A5545" s="32" t="s">
        <v>851</v>
      </c>
      <c r="B5545" s="32" t="s">
        <v>331</v>
      </c>
      <c r="C5545" s="38"/>
      <c r="D5545" s="26"/>
      <c r="E5545" s="52"/>
      <c r="F5545" s="24"/>
      <c r="G5545" s="50" t="s">
        <v>5483</v>
      </c>
      <c r="H5545" s="51" t="s">
        <v>5549</v>
      </c>
      <c r="I5545" s="26"/>
      <c r="J5545" s="26"/>
      <c r="K5545" s="34"/>
      <c r="P5545" s="50"/>
      <c r="Q5545" s="51"/>
    </row>
    <row r="5546" spans="1:17" ht="128.25" x14ac:dyDescent="0.25">
      <c r="A5546" s="32" t="s">
        <v>851</v>
      </c>
      <c r="B5546" s="32" t="s">
        <v>329</v>
      </c>
      <c r="C5546" s="38"/>
      <c r="D5546" s="26"/>
      <c r="E5546" s="52"/>
      <c r="F5546" s="24"/>
      <c r="G5546" s="44" t="s">
        <v>5483</v>
      </c>
      <c r="H5546" s="45" t="s">
        <v>5549</v>
      </c>
      <c r="I5546" s="26"/>
      <c r="J5546" s="26"/>
      <c r="K5546" s="34"/>
      <c r="P5546" s="44"/>
      <c r="Q5546" s="45"/>
    </row>
    <row r="5547" spans="1:17" ht="128.25" x14ac:dyDescent="0.25">
      <c r="A5547" s="32" t="s">
        <v>851</v>
      </c>
      <c r="B5547" s="32" t="s">
        <v>331</v>
      </c>
      <c r="C5547" s="38"/>
      <c r="D5547" s="26"/>
      <c r="E5547" s="52"/>
      <c r="F5547" s="24"/>
      <c r="G5547" s="50" t="s">
        <v>5483</v>
      </c>
      <c r="H5547" s="51" t="s">
        <v>5549</v>
      </c>
      <c r="I5547" s="26"/>
      <c r="J5547" s="26"/>
      <c r="K5547" s="34"/>
      <c r="P5547" s="50"/>
      <c r="Q5547" s="51"/>
    </row>
    <row r="5548" spans="1:17" ht="128.25" x14ac:dyDescent="0.25">
      <c r="A5548" s="32" t="s">
        <v>851</v>
      </c>
      <c r="B5548" s="32" t="s">
        <v>324</v>
      </c>
      <c r="C5548" s="38"/>
      <c r="D5548" s="26"/>
      <c r="E5548" s="52"/>
      <c r="F5548" s="24"/>
      <c r="G5548" s="44" t="s">
        <v>5483</v>
      </c>
      <c r="H5548" s="45" t="s">
        <v>5550</v>
      </c>
      <c r="I5548" s="26"/>
      <c r="J5548" s="26"/>
      <c r="K5548" s="34"/>
      <c r="P5548" s="44"/>
      <c r="Q5548" s="45"/>
    </row>
    <row r="5549" spans="1:17" ht="128.25" x14ac:dyDescent="0.25">
      <c r="A5549" s="32" t="s">
        <v>851</v>
      </c>
      <c r="B5549" s="32" t="s">
        <v>331</v>
      </c>
      <c r="C5549" s="38"/>
      <c r="D5549" s="26"/>
      <c r="E5549" s="52"/>
      <c r="F5549" s="24"/>
      <c r="G5549" s="50" t="s">
        <v>5483</v>
      </c>
      <c r="H5549" s="51" t="s">
        <v>5550</v>
      </c>
      <c r="I5549" s="26"/>
      <c r="J5549" s="26"/>
      <c r="K5549" s="34"/>
      <c r="P5549" s="50"/>
      <c r="Q5549" s="51"/>
    </row>
    <row r="5550" spans="1:17" ht="128.25" x14ac:dyDescent="0.25">
      <c r="A5550" s="32" t="s">
        <v>851</v>
      </c>
      <c r="B5550" s="32" t="s">
        <v>307</v>
      </c>
      <c r="C5550" s="38"/>
      <c r="D5550" s="26"/>
      <c r="E5550" s="52"/>
      <c r="F5550" s="24"/>
      <c r="G5550" s="44" t="s">
        <v>5483</v>
      </c>
      <c r="H5550" s="45" t="s">
        <v>5550</v>
      </c>
      <c r="I5550" s="26"/>
      <c r="J5550" s="26"/>
      <c r="K5550" s="34"/>
      <c r="P5550" s="44"/>
      <c r="Q5550" s="45"/>
    </row>
    <row r="5551" spans="1:17" ht="128.25" x14ac:dyDescent="0.25">
      <c r="A5551" s="32" t="s">
        <v>851</v>
      </c>
      <c r="B5551" s="32" t="s">
        <v>331</v>
      </c>
      <c r="C5551" s="38"/>
      <c r="D5551" s="26"/>
      <c r="E5551" s="52"/>
      <c r="F5551" s="24"/>
      <c r="G5551" s="50" t="s">
        <v>5483</v>
      </c>
      <c r="H5551" s="51" t="s">
        <v>5551</v>
      </c>
      <c r="I5551" s="26"/>
      <c r="J5551" s="26"/>
      <c r="K5551" s="34"/>
      <c r="P5551" s="50"/>
      <c r="Q5551" s="51"/>
    </row>
    <row r="5552" spans="1:17" ht="128.25" x14ac:dyDescent="0.25">
      <c r="A5552" s="32" t="s">
        <v>851</v>
      </c>
      <c r="B5552" s="32" t="s">
        <v>324</v>
      </c>
      <c r="C5552" s="38"/>
      <c r="D5552" s="26"/>
      <c r="E5552" s="52"/>
      <c r="F5552" s="24"/>
      <c r="G5552" s="44" t="s">
        <v>5483</v>
      </c>
      <c r="H5552" s="45" t="s">
        <v>5551</v>
      </c>
      <c r="I5552" s="26"/>
      <c r="J5552" s="26"/>
      <c r="K5552" s="34"/>
      <c r="P5552" s="44"/>
      <c r="Q5552" s="45"/>
    </row>
    <row r="5553" spans="1:17" ht="115.5" x14ac:dyDescent="0.25">
      <c r="A5553" s="32" t="s">
        <v>851</v>
      </c>
      <c r="B5553" s="32" t="s">
        <v>331</v>
      </c>
      <c r="C5553" s="38"/>
      <c r="D5553" s="26"/>
      <c r="E5553" s="52"/>
      <c r="F5553" s="24"/>
      <c r="G5553" s="50" t="s">
        <v>5552</v>
      </c>
      <c r="H5553" s="51" t="s">
        <v>5553</v>
      </c>
      <c r="I5553" s="26"/>
      <c r="J5553" s="26"/>
      <c r="K5553" s="34"/>
      <c r="P5553" s="50"/>
      <c r="Q5553" s="51"/>
    </row>
    <row r="5554" spans="1:17" ht="115.5" x14ac:dyDescent="0.25">
      <c r="A5554" s="32" t="s">
        <v>851</v>
      </c>
      <c r="B5554" s="32" t="s">
        <v>324</v>
      </c>
      <c r="C5554" s="38"/>
      <c r="D5554" s="26"/>
      <c r="E5554" s="52"/>
      <c r="F5554" s="24"/>
      <c r="G5554" s="50" t="s">
        <v>5552</v>
      </c>
      <c r="H5554" s="45" t="s">
        <v>5553</v>
      </c>
      <c r="I5554" s="26"/>
      <c r="J5554" s="26"/>
      <c r="K5554" s="34"/>
      <c r="P5554" s="44"/>
      <c r="Q5554" s="45"/>
    </row>
    <row r="5555" spans="1:17" ht="115.5" x14ac:dyDescent="0.25">
      <c r="A5555" s="32" t="s">
        <v>851</v>
      </c>
      <c r="B5555" s="32" t="s">
        <v>331</v>
      </c>
      <c r="C5555" s="38"/>
      <c r="D5555" s="26"/>
      <c r="E5555" s="52"/>
      <c r="F5555" s="24"/>
      <c r="G5555" s="50" t="s">
        <v>5552</v>
      </c>
      <c r="H5555" s="51" t="s">
        <v>5554</v>
      </c>
      <c r="I5555" s="26"/>
      <c r="J5555" s="26"/>
      <c r="K5555" s="34"/>
      <c r="P5555" s="50"/>
      <c r="Q5555" s="51"/>
    </row>
    <row r="5556" spans="1:17" ht="115.5" x14ac:dyDescent="0.25">
      <c r="A5556" s="32" t="s">
        <v>851</v>
      </c>
      <c r="B5556" s="32" t="s">
        <v>324</v>
      </c>
      <c r="C5556" s="38"/>
      <c r="D5556" s="26"/>
      <c r="E5556" s="52"/>
      <c r="F5556" s="24"/>
      <c r="G5556" s="50" t="s">
        <v>5552</v>
      </c>
      <c r="H5556" s="45" t="s">
        <v>5554</v>
      </c>
      <c r="I5556" s="26"/>
      <c r="J5556" s="26"/>
      <c r="K5556" s="34"/>
      <c r="P5556" s="44"/>
      <c r="Q5556" s="45"/>
    </row>
    <row r="5557" spans="1:17" ht="115.5" x14ac:dyDescent="0.25">
      <c r="A5557" s="32" t="s">
        <v>851</v>
      </c>
      <c r="B5557" s="32" t="s">
        <v>324</v>
      </c>
      <c r="C5557" s="38"/>
      <c r="D5557" s="26"/>
      <c r="E5557" s="52"/>
      <c r="F5557" s="24"/>
      <c r="G5557" s="50" t="s">
        <v>5552</v>
      </c>
      <c r="H5557" s="51" t="s">
        <v>5555</v>
      </c>
      <c r="I5557" s="26"/>
      <c r="J5557" s="26"/>
      <c r="K5557" s="34"/>
      <c r="P5557" s="50"/>
      <c r="Q5557" s="51"/>
    </row>
    <row r="5558" spans="1:17" ht="128.25" x14ac:dyDescent="0.25">
      <c r="A5558" s="32" t="s">
        <v>851</v>
      </c>
      <c r="B5558" s="32" t="s">
        <v>307</v>
      </c>
      <c r="C5558" s="38"/>
      <c r="D5558" s="26"/>
      <c r="E5558" s="52"/>
      <c r="F5558" s="24"/>
      <c r="G5558" s="44" t="s">
        <v>5556</v>
      </c>
      <c r="H5558" s="45" t="s">
        <v>131</v>
      </c>
      <c r="I5558" s="26"/>
      <c r="J5558" s="26"/>
      <c r="K5558" s="34"/>
      <c r="P5558" s="44"/>
      <c r="Q5558" s="45"/>
    </row>
    <row r="5559" spans="1:17" ht="128.25" x14ac:dyDescent="0.25">
      <c r="A5559" s="32" t="s">
        <v>851</v>
      </c>
      <c r="B5559" s="32" t="s">
        <v>307</v>
      </c>
      <c r="C5559" s="38"/>
      <c r="D5559" s="26"/>
      <c r="E5559" s="52"/>
      <c r="F5559" s="24"/>
      <c r="G5559" s="50" t="s">
        <v>5556</v>
      </c>
      <c r="H5559" s="51" t="s">
        <v>204</v>
      </c>
      <c r="I5559" s="26"/>
      <c r="J5559" s="26"/>
      <c r="K5559" s="34"/>
      <c r="P5559" s="50"/>
      <c r="Q5559" s="51"/>
    </row>
    <row r="5560" spans="1:17" ht="128.25" x14ac:dyDescent="0.25">
      <c r="A5560" s="32" t="s">
        <v>851</v>
      </c>
      <c r="B5560" s="32" t="s">
        <v>331</v>
      </c>
      <c r="C5560" s="38"/>
      <c r="D5560" s="26"/>
      <c r="E5560" s="52"/>
      <c r="F5560" s="24"/>
      <c r="G5560" s="44" t="s">
        <v>5556</v>
      </c>
      <c r="H5560" s="45" t="s">
        <v>322</v>
      </c>
      <c r="I5560" s="26"/>
      <c r="J5560" s="26"/>
      <c r="K5560" s="34"/>
      <c r="P5560" s="44"/>
      <c r="Q5560" s="45"/>
    </row>
    <row r="5561" spans="1:17" ht="128.25" x14ac:dyDescent="0.25">
      <c r="A5561" s="32" t="s">
        <v>851</v>
      </c>
      <c r="B5561" s="32" t="s">
        <v>331</v>
      </c>
      <c r="C5561" s="38"/>
      <c r="D5561" s="26"/>
      <c r="E5561" s="52"/>
      <c r="F5561" s="24"/>
      <c r="G5561" s="50" t="s">
        <v>5556</v>
      </c>
      <c r="H5561" s="51" t="s">
        <v>258</v>
      </c>
      <c r="I5561" s="26"/>
      <c r="J5561" s="26"/>
      <c r="K5561" s="34"/>
      <c r="P5561" s="50"/>
      <c r="Q5561" s="51"/>
    </row>
    <row r="5562" spans="1:17" ht="128.25" x14ac:dyDescent="0.25">
      <c r="A5562" s="32" t="s">
        <v>851</v>
      </c>
      <c r="B5562" s="32" t="s">
        <v>331</v>
      </c>
      <c r="C5562" s="38"/>
      <c r="D5562" s="26"/>
      <c r="E5562" s="52"/>
      <c r="F5562" s="24"/>
      <c r="G5562" s="44" t="s">
        <v>5556</v>
      </c>
      <c r="H5562" s="45" t="s">
        <v>258</v>
      </c>
      <c r="I5562" s="26"/>
      <c r="J5562" s="26"/>
      <c r="K5562" s="34"/>
      <c r="P5562" s="44"/>
      <c r="Q5562" s="45"/>
    </row>
    <row r="5563" spans="1:17" ht="141" x14ac:dyDescent="0.25">
      <c r="A5563" s="32" t="s">
        <v>851</v>
      </c>
      <c r="B5563" s="32" t="s">
        <v>331</v>
      </c>
      <c r="C5563" s="38"/>
      <c r="D5563" s="26"/>
      <c r="E5563" s="52"/>
      <c r="F5563" s="24"/>
      <c r="G5563" s="50" t="s">
        <v>5557</v>
      </c>
      <c r="H5563" s="51" t="s">
        <v>5553</v>
      </c>
      <c r="I5563" s="26"/>
      <c r="J5563" s="26"/>
      <c r="K5563" s="34"/>
      <c r="P5563" s="50"/>
      <c r="Q5563" s="51"/>
    </row>
    <row r="5564" spans="1:17" ht="141" x14ac:dyDescent="0.25">
      <c r="A5564" s="32" t="s">
        <v>851</v>
      </c>
      <c r="B5564" s="32" t="s">
        <v>331</v>
      </c>
      <c r="C5564" s="38"/>
      <c r="D5564" s="26"/>
      <c r="E5564" s="52"/>
      <c r="F5564" s="24"/>
      <c r="G5564" s="44" t="s">
        <v>5557</v>
      </c>
      <c r="H5564" s="45" t="s">
        <v>5553</v>
      </c>
      <c r="I5564" s="26"/>
      <c r="J5564" s="26"/>
      <c r="K5564" s="34"/>
      <c r="P5564" s="44"/>
      <c r="Q5564" s="45"/>
    </row>
    <row r="5565" spans="1:17" ht="141" x14ac:dyDescent="0.25">
      <c r="A5565" s="32" t="s">
        <v>851</v>
      </c>
      <c r="B5565" s="32" t="s">
        <v>331</v>
      </c>
      <c r="C5565" s="38"/>
      <c r="D5565" s="26"/>
      <c r="E5565" s="52"/>
      <c r="F5565" s="24"/>
      <c r="G5565" s="50" t="s">
        <v>5557</v>
      </c>
      <c r="H5565" s="51" t="s">
        <v>5554</v>
      </c>
      <c r="I5565" s="26"/>
      <c r="J5565" s="26"/>
      <c r="K5565" s="34"/>
      <c r="P5565" s="50"/>
      <c r="Q5565" s="51"/>
    </row>
    <row r="5566" spans="1:17" ht="141" x14ac:dyDescent="0.25">
      <c r="A5566" s="32" t="s">
        <v>851</v>
      </c>
      <c r="B5566" s="32" t="s">
        <v>331</v>
      </c>
      <c r="C5566" s="38"/>
      <c r="D5566" s="26"/>
      <c r="E5566" s="52"/>
      <c r="F5566" s="24"/>
      <c r="G5566" s="44" t="s">
        <v>5557</v>
      </c>
      <c r="H5566" s="45" t="s">
        <v>5554</v>
      </c>
      <c r="I5566" s="26"/>
      <c r="J5566" s="26"/>
      <c r="K5566" s="34"/>
      <c r="P5566" s="44"/>
      <c r="Q5566" s="45"/>
    </row>
    <row r="5567" spans="1:17" ht="51.75" x14ac:dyDescent="0.25">
      <c r="A5567" s="32" t="s">
        <v>851</v>
      </c>
      <c r="B5567" s="32" t="s">
        <v>331</v>
      </c>
      <c r="C5567" s="38"/>
      <c r="D5567" s="26"/>
      <c r="E5567" s="52"/>
      <c r="F5567" s="24"/>
      <c r="G5567" s="50" t="s">
        <v>5558</v>
      </c>
      <c r="H5567" s="51" t="s">
        <v>335</v>
      </c>
      <c r="I5567" s="26"/>
      <c r="J5567" s="26"/>
      <c r="K5567" s="34"/>
      <c r="P5567" s="50"/>
      <c r="Q5567" s="51"/>
    </row>
    <row r="5568" spans="1:17" ht="52.5" thickBot="1" x14ac:dyDescent="0.3">
      <c r="A5568" s="32" t="s">
        <v>851</v>
      </c>
      <c r="B5568" s="32" t="s">
        <v>331</v>
      </c>
      <c r="C5568" s="38"/>
      <c r="D5568" s="26"/>
      <c r="E5568" s="17"/>
      <c r="F5568" s="24"/>
      <c r="G5568" s="44" t="s">
        <v>5558</v>
      </c>
      <c r="H5568" s="45" t="s">
        <v>335</v>
      </c>
      <c r="I5568" s="26"/>
      <c r="J5568" s="26"/>
      <c r="K5568" s="34"/>
      <c r="P5568" s="44"/>
      <c r="Q5568" s="45"/>
    </row>
    <row r="5569" spans="1:17" ht="51.75" x14ac:dyDescent="0.25">
      <c r="A5569" s="32" t="s">
        <v>851</v>
      </c>
      <c r="B5569" s="47" t="s">
        <v>307</v>
      </c>
      <c r="C5569" s="53"/>
      <c r="D5569" s="54"/>
      <c r="E5569" s="55"/>
      <c r="F5569" s="56"/>
      <c r="G5569" s="44" t="s">
        <v>5558</v>
      </c>
      <c r="H5569" s="45" t="s">
        <v>335</v>
      </c>
      <c r="I5569" s="54"/>
      <c r="J5569" s="54"/>
      <c r="K5569" s="57"/>
      <c r="P5569" s="44"/>
      <c r="Q5569" s="45"/>
    </row>
    <row r="5570" spans="1:17" ht="77.25" x14ac:dyDescent="0.25">
      <c r="A5570" s="32" t="s">
        <v>851</v>
      </c>
      <c r="B5570" s="58" t="s">
        <v>325</v>
      </c>
      <c r="C5570" s="38"/>
      <c r="D5570" s="26"/>
      <c r="E5570" s="52"/>
      <c r="F5570" s="24"/>
      <c r="G5570" s="50" t="s">
        <v>5559</v>
      </c>
      <c r="H5570" s="51" t="s">
        <v>335</v>
      </c>
      <c r="I5570" s="26"/>
      <c r="J5570" s="26"/>
      <c r="K5570" s="34"/>
      <c r="P5570" s="50"/>
      <c r="Q5570" s="51"/>
    </row>
    <row r="5571" spans="1:17" ht="90" x14ac:dyDescent="0.25">
      <c r="A5571" s="32" t="s">
        <v>851</v>
      </c>
      <c r="B5571" s="58" t="s">
        <v>325</v>
      </c>
      <c r="C5571" s="38"/>
      <c r="D5571" s="26"/>
      <c r="E5571" s="52"/>
      <c r="F5571" s="24"/>
      <c r="G5571" s="44" t="s">
        <v>5560</v>
      </c>
      <c r="H5571" s="45" t="s">
        <v>335</v>
      </c>
      <c r="I5571" s="26"/>
      <c r="J5571" s="26"/>
      <c r="K5571" s="34"/>
      <c r="P5571" s="44"/>
      <c r="Q5571" s="45"/>
    </row>
    <row r="5572" spans="1:17" ht="51.75" x14ac:dyDescent="0.25">
      <c r="A5572" s="32" t="s">
        <v>851</v>
      </c>
      <c r="B5572" s="58" t="s">
        <v>325</v>
      </c>
      <c r="C5572" s="38"/>
      <c r="D5572" s="26"/>
      <c r="E5572" s="52"/>
      <c r="F5572" s="24"/>
      <c r="G5572" s="50" t="s">
        <v>5561</v>
      </c>
      <c r="H5572" s="51" t="s">
        <v>243</v>
      </c>
      <c r="I5572" s="26"/>
      <c r="J5572" s="26"/>
      <c r="K5572" s="34"/>
      <c r="P5572" s="50"/>
      <c r="Q5572" s="51"/>
    </row>
    <row r="5573" spans="1:17" ht="51.75" x14ac:dyDescent="0.25">
      <c r="A5573" s="32" t="s">
        <v>851</v>
      </c>
      <c r="B5573" s="58" t="s">
        <v>325</v>
      </c>
      <c r="C5573" s="38"/>
      <c r="D5573" s="26"/>
      <c r="E5573" s="52"/>
      <c r="F5573" s="24"/>
      <c r="G5573" s="44" t="s">
        <v>5561</v>
      </c>
      <c r="H5573" s="45" t="s">
        <v>243</v>
      </c>
      <c r="I5573" s="26"/>
      <c r="J5573" s="26"/>
      <c r="K5573" s="34"/>
      <c r="P5573" s="44"/>
      <c r="Q5573" s="45"/>
    </row>
    <row r="5574" spans="1:17" ht="51.75" x14ac:dyDescent="0.25">
      <c r="A5574" s="32" t="s">
        <v>851</v>
      </c>
      <c r="B5574" s="58" t="s">
        <v>325</v>
      </c>
      <c r="C5574" s="38"/>
      <c r="D5574" s="26"/>
      <c r="E5574" s="52"/>
      <c r="F5574" s="24"/>
      <c r="G5574" s="50" t="s">
        <v>5561</v>
      </c>
      <c r="H5574" s="51" t="s">
        <v>251</v>
      </c>
      <c r="I5574" s="26"/>
      <c r="J5574" s="26"/>
      <c r="K5574" s="34"/>
      <c r="P5574" s="50"/>
      <c r="Q5574" s="51"/>
    </row>
    <row r="5575" spans="1:17" ht="51.75" x14ac:dyDescent="0.25">
      <c r="A5575" s="32" t="s">
        <v>851</v>
      </c>
      <c r="B5575" s="58" t="s">
        <v>325</v>
      </c>
      <c r="C5575" s="38"/>
      <c r="D5575" s="26"/>
      <c r="E5575" s="52"/>
      <c r="F5575" s="24"/>
      <c r="G5575" s="44" t="s">
        <v>5561</v>
      </c>
      <c r="H5575" s="45" t="s">
        <v>251</v>
      </c>
      <c r="I5575" s="26"/>
      <c r="J5575" s="26"/>
      <c r="K5575" s="34"/>
      <c r="P5575" s="44"/>
      <c r="Q5575" s="45"/>
    </row>
    <row r="5576" spans="1:17" ht="51.75" x14ac:dyDescent="0.25">
      <c r="A5576" s="32" t="s">
        <v>851</v>
      </c>
      <c r="B5576" s="58" t="s">
        <v>325</v>
      </c>
      <c r="C5576" s="38"/>
      <c r="D5576" s="26"/>
      <c r="E5576" s="52"/>
      <c r="F5576" s="24"/>
      <c r="G5576" s="50" t="s">
        <v>5561</v>
      </c>
      <c r="H5576" s="51" t="s">
        <v>5477</v>
      </c>
      <c r="I5576" s="26"/>
      <c r="J5576" s="26"/>
      <c r="K5576" s="34"/>
      <c r="P5576" s="50"/>
      <c r="Q5576" s="51"/>
    </row>
    <row r="5577" spans="1:17" ht="51.75" x14ac:dyDescent="0.25">
      <c r="A5577" s="32" t="s">
        <v>851</v>
      </c>
      <c r="B5577" s="58" t="s">
        <v>325</v>
      </c>
      <c r="C5577" s="38"/>
      <c r="D5577" s="26"/>
      <c r="E5577" s="52"/>
      <c r="F5577" s="24"/>
      <c r="G5577" s="44" t="s">
        <v>5561</v>
      </c>
      <c r="H5577" s="45" t="s">
        <v>335</v>
      </c>
      <c r="I5577" s="26"/>
      <c r="J5577" s="26"/>
      <c r="K5577" s="34"/>
      <c r="P5577" s="44"/>
      <c r="Q5577" s="45"/>
    </row>
    <row r="5578" spans="1:17" ht="51.75" x14ac:dyDescent="0.25">
      <c r="A5578" s="32" t="s">
        <v>851</v>
      </c>
      <c r="B5578" s="58" t="s">
        <v>325</v>
      </c>
      <c r="C5578" s="38"/>
      <c r="D5578" s="26"/>
      <c r="E5578" s="52"/>
      <c r="F5578" s="24"/>
      <c r="G5578" s="50" t="s">
        <v>5561</v>
      </c>
      <c r="H5578" s="51" t="s">
        <v>243</v>
      </c>
      <c r="I5578" s="26"/>
      <c r="J5578" s="26"/>
      <c r="K5578" s="34"/>
      <c r="P5578" s="50"/>
      <c r="Q5578" s="51"/>
    </row>
    <row r="5579" spans="1:17" ht="51.75" x14ac:dyDescent="0.25">
      <c r="A5579" s="32" t="s">
        <v>851</v>
      </c>
      <c r="B5579" s="58" t="s">
        <v>325</v>
      </c>
      <c r="C5579" s="38"/>
      <c r="D5579" s="26"/>
      <c r="E5579" s="52"/>
      <c r="F5579" s="24"/>
      <c r="G5579" s="44" t="s">
        <v>5561</v>
      </c>
      <c r="H5579" s="45" t="s">
        <v>251</v>
      </c>
      <c r="I5579" s="26"/>
      <c r="J5579" s="26"/>
      <c r="K5579" s="34"/>
      <c r="P5579" s="44"/>
      <c r="Q5579" s="45"/>
    </row>
    <row r="5580" spans="1:17" ht="51.75" x14ac:dyDescent="0.25">
      <c r="A5580" s="32" t="s">
        <v>851</v>
      </c>
      <c r="B5580" s="58" t="s">
        <v>325</v>
      </c>
      <c r="C5580" s="38"/>
      <c r="D5580" s="26"/>
      <c r="E5580" s="52"/>
      <c r="F5580" s="24"/>
      <c r="G5580" s="50" t="s">
        <v>5561</v>
      </c>
      <c r="H5580" s="51" t="s">
        <v>5477</v>
      </c>
      <c r="I5580" s="26"/>
      <c r="J5580" s="26"/>
      <c r="K5580" s="34"/>
      <c r="P5580" s="50"/>
      <c r="Q5580" s="51"/>
    </row>
    <row r="5581" spans="1:17" ht="51.75" x14ac:dyDescent="0.25">
      <c r="A5581" s="32" t="s">
        <v>851</v>
      </c>
      <c r="B5581" s="58" t="s">
        <v>325</v>
      </c>
      <c r="C5581" s="38"/>
      <c r="D5581" s="26"/>
      <c r="E5581" s="52"/>
      <c r="F5581" s="24"/>
      <c r="G5581" s="44" t="s">
        <v>5561</v>
      </c>
      <c r="H5581" s="45" t="s">
        <v>335</v>
      </c>
      <c r="I5581" s="26"/>
      <c r="J5581" s="26"/>
      <c r="K5581" s="34"/>
      <c r="P5581" s="44"/>
      <c r="Q5581" s="45"/>
    </row>
    <row r="5582" spans="1:17" ht="77.25" x14ac:dyDescent="0.25">
      <c r="A5582" s="32" t="s">
        <v>851</v>
      </c>
      <c r="B5582" s="58" t="s">
        <v>325</v>
      </c>
      <c r="C5582" s="38"/>
      <c r="D5582" s="26"/>
      <c r="E5582" s="52"/>
      <c r="F5582" s="24"/>
      <c r="G5582" s="50" t="s">
        <v>5562</v>
      </c>
      <c r="H5582" s="51" t="s">
        <v>251</v>
      </c>
      <c r="I5582" s="26"/>
      <c r="J5582" s="26"/>
      <c r="K5582" s="34"/>
      <c r="P5582" s="50"/>
      <c r="Q5582" s="51"/>
    </row>
    <row r="5583" spans="1:17" ht="77.25" x14ac:dyDescent="0.25">
      <c r="A5583" s="32" t="s">
        <v>851</v>
      </c>
      <c r="B5583" s="58" t="s">
        <v>325</v>
      </c>
      <c r="C5583" s="38"/>
      <c r="D5583" s="26"/>
      <c r="E5583" s="52"/>
      <c r="F5583" s="24"/>
      <c r="G5583" s="44" t="s">
        <v>5562</v>
      </c>
      <c r="H5583" s="45" t="s">
        <v>335</v>
      </c>
      <c r="I5583" s="26"/>
      <c r="J5583" s="26"/>
      <c r="K5583" s="34"/>
      <c r="P5583" s="44"/>
      <c r="Q5583" s="45"/>
    </row>
    <row r="5584" spans="1:17" ht="51.75" x14ac:dyDescent="0.25">
      <c r="A5584" s="32" t="s">
        <v>851</v>
      </c>
      <c r="B5584" s="58" t="s">
        <v>325</v>
      </c>
      <c r="C5584" s="38"/>
      <c r="D5584" s="26"/>
      <c r="E5584" s="52"/>
      <c r="F5584" s="24"/>
      <c r="G5584" s="50" t="s">
        <v>5563</v>
      </c>
      <c r="H5584" s="51" t="s">
        <v>147</v>
      </c>
      <c r="I5584" s="26"/>
      <c r="J5584" s="26"/>
      <c r="K5584" s="34"/>
      <c r="P5584" s="50"/>
      <c r="Q5584" s="51"/>
    </row>
    <row r="5585" spans="1:17" ht="51.75" x14ac:dyDescent="0.25">
      <c r="A5585" s="32" t="s">
        <v>851</v>
      </c>
      <c r="B5585" s="58" t="s">
        <v>325</v>
      </c>
      <c r="C5585" s="38"/>
      <c r="D5585" s="26"/>
      <c r="E5585" s="52"/>
      <c r="F5585" s="24"/>
      <c r="G5585" s="44" t="s">
        <v>5563</v>
      </c>
      <c r="H5585" s="45" t="s">
        <v>163</v>
      </c>
      <c r="I5585" s="26"/>
      <c r="J5585" s="26"/>
      <c r="K5585" s="34"/>
      <c r="P5585" s="44"/>
      <c r="Q5585" s="45"/>
    </row>
    <row r="5586" spans="1:17" ht="51.75" x14ac:dyDescent="0.25">
      <c r="A5586" s="32" t="s">
        <v>851</v>
      </c>
      <c r="B5586" s="58" t="s">
        <v>325</v>
      </c>
      <c r="C5586" s="38"/>
      <c r="D5586" s="26"/>
      <c r="E5586" s="52"/>
      <c r="F5586" s="24"/>
      <c r="G5586" s="50" t="s">
        <v>5563</v>
      </c>
      <c r="H5586" s="51" t="s">
        <v>227</v>
      </c>
      <c r="I5586" s="26"/>
      <c r="J5586" s="26"/>
      <c r="K5586" s="34"/>
      <c r="P5586" s="50"/>
      <c r="Q5586" s="51"/>
    </row>
    <row r="5587" spans="1:17" ht="51.75" x14ac:dyDescent="0.25">
      <c r="A5587" s="32" t="s">
        <v>851</v>
      </c>
      <c r="B5587" s="58" t="s">
        <v>325</v>
      </c>
      <c r="C5587" s="38"/>
      <c r="D5587" s="26"/>
      <c r="E5587" s="52"/>
      <c r="F5587" s="24"/>
      <c r="G5587" s="44" t="s">
        <v>5563</v>
      </c>
      <c r="H5587" s="45" t="s">
        <v>5474</v>
      </c>
      <c r="I5587" s="26"/>
      <c r="J5587" s="26"/>
      <c r="K5587" s="34"/>
      <c r="P5587" s="44"/>
      <c r="Q5587" s="45"/>
    </row>
    <row r="5588" spans="1:17" ht="51.75" x14ac:dyDescent="0.25">
      <c r="A5588" s="32" t="s">
        <v>851</v>
      </c>
      <c r="B5588" s="58" t="s">
        <v>325</v>
      </c>
      <c r="C5588" s="38"/>
      <c r="D5588" s="26"/>
      <c r="E5588" s="52"/>
      <c r="F5588" s="24"/>
      <c r="G5588" s="50" t="s">
        <v>5563</v>
      </c>
      <c r="H5588" s="51" t="s">
        <v>240</v>
      </c>
      <c r="I5588" s="26"/>
      <c r="J5588" s="26"/>
      <c r="K5588" s="34"/>
      <c r="P5588" s="50"/>
      <c r="Q5588" s="51"/>
    </row>
    <row r="5589" spans="1:17" ht="51.75" x14ac:dyDescent="0.25">
      <c r="A5589" s="32" t="s">
        <v>851</v>
      </c>
      <c r="B5589" s="58" t="s">
        <v>325</v>
      </c>
      <c r="C5589" s="38"/>
      <c r="D5589" s="26"/>
      <c r="E5589" s="52"/>
      <c r="F5589" s="24"/>
      <c r="G5589" s="44" t="s">
        <v>5563</v>
      </c>
      <c r="H5589" s="45" t="s">
        <v>243</v>
      </c>
      <c r="I5589" s="26"/>
      <c r="J5589" s="26"/>
      <c r="K5589" s="34"/>
      <c r="P5589" s="44"/>
      <c r="Q5589" s="45"/>
    </row>
    <row r="5590" spans="1:17" ht="51.75" x14ac:dyDescent="0.25">
      <c r="A5590" s="32" t="s">
        <v>851</v>
      </c>
      <c r="B5590" s="58" t="s">
        <v>325</v>
      </c>
      <c r="C5590" s="38"/>
      <c r="D5590" s="26"/>
      <c r="E5590" s="52"/>
      <c r="F5590" s="24"/>
      <c r="G5590" s="50" t="s">
        <v>5563</v>
      </c>
      <c r="H5590" s="51" t="s">
        <v>251</v>
      </c>
      <c r="I5590" s="26"/>
      <c r="J5590" s="26"/>
      <c r="K5590" s="34"/>
      <c r="P5590" s="50"/>
      <c r="Q5590" s="51"/>
    </row>
    <row r="5591" spans="1:17" ht="51.75" x14ac:dyDescent="0.25">
      <c r="A5591" s="32" t="s">
        <v>851</v>
      </c>
      <c r="B5591" s="58" t="s">
        <v>325</v>
      </c>
      <c r="C5591" s="38"/>
      <c r="D5591" s="26"/>
      <c r="E5591" s="52"/>
      <c r="F5591" s="24"/>
      <c r="G5591" s="44" t="s">
        <v>5563</v>
      </c>
      <c r="H5591" s="45" t="s">
        <v>253</v>
      </c>
      <c r="I5591" s="26"/>
      <c r="J5591" s="26"/>
      <c r="K5591" s="34"/>
      <c r="P5591" s="44"/>
      <c r="Q5591" s="45"/>
    </row>
    <row r="5592" spans="1:17" ht="51.75" x14ac:dyDescent="0.25">
      <c r="A5592" s="32" t="s">
        <v>851</v>
      </c>
      <c r="B5592" s="58" t="s">
        <v>325</v>
      </c>
      <c r="C5592" s="38"/>
      <c r="D5592" s="26"/>
      <c r="E5592" s="52"/>
      <c r="F5592" s="24"/>
      <c r="G5592" s="50" t="s">
        <v>5563</v>
      </c>
      <c r="H5592" s="51" t="s">
        <v>271</v>
      </c>
      <c r="I5592" s="26"/>
      <c r="J5592" s="26"/>
      <c r="K5592" s="34"/>
      <c r="P5592" s="50"/>
      <c r="Q5592" s="51"/>
    </row>
    <row r="5593" spans="1:17" ht="39" x14ac:dyDescent="0.25">
      <c r="A5593" s="32" t="s">
        <v>851</v>
      </c>
      <c r="B5593" s="59" t="s">
        <v>325</v>
      </c>
      <c r="C5593" s="53"/>
      <c r="D5593" s="54"/>
      <c r="E5593" s="52"/>
      <c r="F5593" s="56"/>
      <c r="G5593" s="44" t="s">
        <v>5564</v>
      </c>
      <c r="H5593" s="45" t="s">
        <v>335</v>
      </c>
      <c r="I5593" s="54"/>
      <c r="J5593" s="54"/>
      <c r="K5593" s="57"/>
      <c r="P5593" s="44"/>
      <c r="Q5593" s="45"/>
    </row>
  </sheetData>
  <sheetProtection algorithmName="SHA-512" hashValue="lA4CJv8/NW3cY2eiaf48gTvkd49DxnJn9/UDiW2exa4jX1o6zBUgySIfzaSj9hGIaFoAlcF4EqCCrnuS8/smVA==" saltValue="ywwXeTlLlEiIZfAk3cDm3w==" spinCount="100000" sheet="1" selectLockedCells="1" selectUnlockedCells="1"/>
  <sortState xmlns:xlrd2="http://schemas.microsoft.com/office/spreadsheetml/2017/richdata2" ref="P5203:Q5593">
    <sortCondition ref="P5203:P5593"/>
  </sortState>
  <pageMargins left="0.7" right="0.7" top="0.75" bottom="0.75" header="0.3" footer="0.3"/>
  <pageSetup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375"/>
  <sheetViews>
    <sheetView topLeftCell="C2" zoomScaleNormal="100" workbookViewId="0">
      <selection activeCell="D3" sqref="D3"/>
    </sheetView>
  </sheetViews>
  <sheetFormatPr baseColWidth="10" defaultColWidth="11.42578125" defaultRowHeight="15" x14ac:dyDescent="0.25"/>
  <cols>
    <col min="1" max="1" width="62.5703125" bestFit="1" customWidth="1"/>
    <col min="2" max="2" width="34.5703125" bestFit="1" customWidth="1"/>
    <col min="3" max="3" width="54.42578125" bestFit="1" customWidth="1"/>
    <col min="4" max="4" width="33.5703125" bestFit="1" customWidth="1"/>
    <col min="5" max="5" width="19.5703125" customWidth="1"/>
    <col min="6" max="6" width="21.85546875" bestFit="1" customWidth="1"/>
    <col min="8" max="8" width="34.42578125" bestFit="1" customWidth="1"/>
    <col min="12" max="12" width="18.85546875" bestFit="1" customWidth="1"/>
    <col min="13" max="13" width="25.5703125" bestFit="1" customWidth="1"/>
    <col min="15" max="15" width="24.140625" bestFit="1" customWidth="1"/>
  </cols>
  <sheetData>
    <row r="1" spans="1:13" x14ac:dyDescent="0.25">
      <c r="A1" t="s">
        <v>5565</v>
      </c>
      <c r="B1" t="s">
        <v>5566</v>
      </c>
      <c r="C1" t="s">
        <v>5567</v>
      </c>
      <c r="D1" t="s">
        <v>5568</v>
      </c>
      <c r="E1" t="s">
        <v>5569</v>
      </c>
      <c r="F1" t="s">
        <v>5570</v>
      </c>
      <c r="G1" t="s">
        <v>5571</v>
      </c>
      <c r="I1" t="s">
        <v>5565</v>
      </c>
      <c r="J1" s="138" t="s">
        <v>5572</v>
      </c>
      <c r="L1" t="s">
        <v>5573</v>
      </c>
      <c r="M1" t="s">
        <v>5574</v>
      </c>
    </row>
    <row r="2" spans="1:13" x14ac:dyDescent="0.25">
      <c r="A2" t="str" cm="1">
        <f t="array" aca="1" ref="A2" ca="1">INDEX(CP,MATCH(0,COUNTIF($A$1:A1,CP),0))</f>
        <v>Asesor Nacional en Educación Indígena</v>
      </c>
      <c r="B2" t="e" cm="1">
        <f t="array" aca="1" ref="B2" ca="1">INDEX(ESPE,MATCH(0,COUNTIF($B$1:B1,ESPE)+(CP&lt;&gt;'F-DPSEL-ULIC'!$D$35),0))</f>
        <v>#N/A</v>
      </c>
      <c r="C2" t="str" cm="1">
        <f t="array" aca="1" ref="C2" ca="1">INDEX(Clase_Admin,MATCH(0,COUNTIF($C$1:C1,Clase_Admin),0))</f>
        <v>Asesor Nacional (G. de E.)</v>
      </c>
      <c r="D2" t="e" cm="1">
        <f t="array" aca="1" ref="D2" ca="1">INDEX(Espe_Admin,MATCH(0,COUNTIF($D$1:D1,Espe_Admin)+(Clase_Admin&lt;&gt;'F-DPSEL-ULIC'!$D$33),0))</f>
        <v>#N/A</v>
      </c>
      <c r="E2" s="3" t="str" cm="1">
        <f t="array" aca="1" ref="E2" ca="1">INDEX(PROVINCIA,MATCH(0,COUNTIF($E$1:E1,PROVINCIA),0))</f>
        <v>San José</v>
      </c>
      <c r="F2" t="e" cm="1">
        <f t="array" aca="1" ref="F2" ca="1">INDEX(CANTÓN,MATCH(0,COUNTIF($F$1:F1,CANTÓN)+(PROVINCIA&lt;&gt;'F-DPSEL-ULIC'!#REF!),0))</f>
        <v>#N/A</v>
      </c>
      <c r="G2" t="e" cm="1">
        <f t="array" aca="1" ref="G2" ca="1">INDEX(DISTRITO,MATCH(0,COUNTIF($G$1:G1,DISTRITO)+(PROVINCIA&lt;&gt;'F-DPSEL-ULIC'!#REF!)+(CANTÓN&lt;&gt;'F-DPSEL-ULIC'!#REF!),0))</f>
        <v>#N/A</v>
      </c>
      <c r="I2" t="s">
        <v>5566</v>
      </c>
      <c r="J2" s="138"/>
      <c r="L2" t="str" cm="1">
        <f t="array" aca="1" ref="L2" ca="1">INDEX(DRE_EDIFICIO_OFIC.CENT.,MATCH(0,COUNTIF($L$1:L1,DRE_EDIFICIO_OFIC.CENT.),0))</f>
        <v>AGUIRRE</v>
      </c>
      <c r="M2" t="e" cm="1">
        <f t="array" aca="1" ref="M2" ca="1">INDEX(ESCU,MATCH(0,COUNTIF($M$1:M1,ESCU)+(DRE_EDIFICIO_OFIC.CENT.&lt;&gt;'F-DPSEL-ULIC'!$D$31),0))</f>
        <v>#N/A</v>
      </c>
    </row>
    <row r="3" spans="1:13" x14ac:dyDescent="0.25">
      <c r="A3" t="str" cm="1">
        <f t="array" aca="1" ref="A3" ca="1">INDEX(CP,MATCH(0,COUNTIF($A$1:A2,CP),0))</f>
        <v>Asesor Regional (G. de E.)</v>
      </c>
      <c r="B3" t="e" cm="1">
        <f t="array" aca="1" ref="B3" ca="1">INDEX(ESPE,MATCH(0,COUNTIF($B$1:B2,ESPE)+(CP&lt;&gt;'F-DPSEL-ULIC'!$D$35),0))</f>
        <v>#N/A</v>
      </c>
      <c r="C3" t="str" cm="1">
        <f t="array" aca="1" ref="C3" ca="1">INDEX(Clase_Admin,MATCH(0,COUNTIF($C$1:C2,Clase_Admin),0))</f>
        <v>Asesor Nacional en Educación Indígena</v>
      </c>
      <c r="D3" t="e" cm="1">
        <f t="array" aca="1" ref="D3" ca="1">INDEX(Espe_Admin,MATCH(0,COUNTIF($D$1:D2,Espe_Admin)+(Clase_Admin&lt;&gt;'F-DPSEL-ULIC'!$D$33),0))</f>
        <v>#N/A</v>
      </c>
      <c r="E3" s="3" t="str" cm="1">
        <f t="array" aca="1" ref="E3" ca="1">INDEX(PROVINCIA,MATCH(0,COUNTIF($E$1:E2,PROVINCIA),0))</f>
        <v>Alajuela</v>
      </c>
      <c r="F3" t="e" cm="1">
        <f t="array" aca="1" ref="F3" ca="1">INDEX(CANTÓN,MATCH(0,COUNTIF($F$1:F2,CANTÓN)+(PROVINCIA&lt;&gt;'F-DPSEL-ULIC'!#REF!),0))</f>
        <v>#N/A</v>
      </c>
      <c r="G3" t="e" cm="1">
        <f t="array" aca="1" ref="G3" ca="1">INDEX(DISTRITO,MATCH(0,COUNTIF($G$1:G2,DISTRITO)+(PROVINCIA&lt;&gt;'F-DPSEL-ULIC'!#REF!)+(CANTÓN&lt;&gt;'F-DPSEL-ULIC'!#REF!),0))</f>
        <v>#N/A</v>
      </c>
      <c r="L3" t="str" cm="1">
        <f t="array" aca="1" ref="L3" ca="1">INDEX(DRE_EDIFICIO_OFIC.CENT.,MATCH(0,COUNTIF($L$1:L2,DRE_EDIFICIO_OFIC.CENT.),0))</f>
        <v>COTO</v>
      </c>
      <c r="M3" t="e" cm="1">
        <f t="array" aca="1" ref="M3" ca="1">INDEX(ESCU,MATCH(0,COUNTIF($M$1:M2,ESCU)+(DRE_EDIFICIO_OFIC.CENT.&lt;&gt;'F-DPSEL-ULIC'!$D$31),0))</f>
        <v>#N/A</v>
      </c>
    </row>
    <row r="4" spans="1:13" x14ac:dyDescent="0.25">
      <c r="A4" t="str" cm="1">
        <f t="array" aca="1" ref="A4" ca="1">INDEX(CP,MATCH(0,COUNTIF($A$1:A3,CP),0))</f>
        <v xml:space="preserve">Asesor Regional en Educación Indígena </v>
      </c>
      <c r="B4" t="e" cm="1">
        <f t="array" aca="1" ref="B4" ca="1">INDEX(ESPE,MATCH(0,COUNTIF($B$1:B3,ESPE)+(CP&lt;&gt;'F-DPSEL-ULIC'!$D$35),0))</f>
        <v>#N/A</v>
      </c>
      <c r="C4" t="str" cm="1">
        <f t="array" aca="1" ref="C4" ca="1">INDEX(Clase_Admin,MATCH(0,COUNTIF($C$1:C3,Clase_Admin),0))</f>
        <v>Asesor profesional</v>
      </c>
      <c r="D4" t="e" cm="1">
        <f t="array" aca="1" ref="D4" ca="1">INDEX(Espe_Admin,MATCH(0,COUNTIF($D$1:D3,Espe_Admin)+(Clase_Admin&lt;&gt;'F-DPSEL-ULIC'!$D$33),0))</f>
        <v>#N/A</v>
      </c>
      <c r="E4" s="3" t="str" cm="1">
        <f t="array" aca="1" ref="E4" ca="1">INDEX(PROVINCIA,MATCH(0,COUNTIF($E$1:E3,PROVINCIA),0))</f>
        <v>Cartago</v>
      </c>
      <c r="F4" t="e" cm="1">
        <f t="array" aca="1" ref="F4" ca="1">INDEX(CANTÓN,MATCH(0,COUNTIF($F$1:F3,CANTÓN)+(PROVINCIA&lt;&gt;'F-DPSEL-ULIC'!#REF!),0))</f>
        <v>#N/A</v>
      </c>
      <c r="G4" t="e" cm="1">
        <f t="array" aca="1" ref="G4" ca="1">INDEX(DISTRITO,MATCH(0,COUNTIF($G$1:G3,DISTRITO)+(PROVINCIA&lt;&gt;'F-DPSEL-ULIC'!#REF!)+(CANTÓN&lt;&gt;'F-DPSEL-ULIC'!#REF!),0))</f>
        <v>#N/A</v>
      </c>
      <c r="I4" t="s">
        <v>5567</v>
      </c>
      <c r="J4" s="138" t="s">
        <v>5575</v>
      </c>
      <c r="L4" t="str" cm="1">
        <f t="array" aca="1" ref="L4" ca="1">INDEX(DRE_EDIFICIO_OFIC.CENT.,MATCH(0,COUNTIF($L$1:L3,DRE_EDIFICIO_OFIC.CENT.),0))</f>
        <v>GRANDE DE TÉRRABA</v>
      </c>
      <c r="M4" t="e" cm="1">
        <f t="array" aca="1" ref="M4" ca="1">INDEX(ESCU,MATCH(0,COUNTIF($M$1:M3,ESCU)+(DRE_EDIFICIO_OFIC.CENT.&lt;&gt;'F-DPSEL-ULIC'!$D$31),0))</f>
        <v>#N/A</v>
      </c>
    </row>
    <row r="5" spans="1:13" x14ac:dyDescent="0.25">
      <c r="A5" t="str" cm="1">
        <f t="array" aca="1" ref="A5" ca="1">INDEX(CP,MATCH(0,COUNTIF($A$1:A4,CP),0))</f>
        <v>Asistente de Asesoría y Supervisión en Educación Indígena</v>
      </c>
      <c r="B5" t="e" cm="1">
        <f t="array" aca="1" ref="B5" ca="1">INDEX(ESPE,MATCH(0,COUNTIF($B$1:B4,ESPE)+(CP&lt;&gt;'F-DPSEL-ULIC'!$D$35),0))</f>
        <v>#N/A</v>
      </c>
      <c r="C5" t="str" cm="1">
        <f t="array" aca="1" ref="C5" ca="1">INDEX(Clase_Admin,MATCH(0,COUNTIF($C$1:C4,Clase_Admin),0))</f>
        <v>Asesor Regional (G. de E.)</v>
      </c>
      <c r="D5" t="e" cm="1">
        <f t="array" aca="1" ref="D5" ca="1">INDEX(Espe_Admin,MATCH(0,COUNTIF($D$1:D4,Espe_Admin)+(Clase_Admin&lt;&gt;'F-DPSEL-ULIC'!$D$33),0))</f>
        <v>#N/A</v>
      </c>
      <c r="E5" s="3" t="str" cm="1">
        <f t="array" aca="1" ref="E5" ca="1">INDEX(PROVINCIA,MATCH(0,COUNTIF($E$1:E4,PROVINCIA),0))</f>
        <v>Heredia</v>
      </c>
      <c r="F5" t="e" cm="1">
        <f t="array" aca="1" ref="F5" ca="1">INDEX(CANTÓN,MATCH(0,COUNTIF($F$1:F4,CANTÓN)+(PROVINCIA&lt;&gt;'F-DPSEL-ULIC'!#REF!),0))</f>
        <v>#N/A</v>
      </c>
      <c r="G5" t="e" cm="1">
        <f t="array" aca="1" ref="G5" ca="1">INDEX(DISTRITO,MATCH(0,COUNTIF($G$1:G4,DISTRITO)+(PROVINCIA&lt;&gt;'F-DPSEL-ULIC'!#REF!)+(CANTÓN&lt;&gt;'F-DPSEL-ULIC'!#REF!),0))</f>
        <v>#N/A</v>
      </c>
      <c r="I5" t="s">
        <v>5568</v>
      </c>
      <c r="J5" s="138"/>
      <c r="L5" t="str" cm="1">
        <f t="array" aca="1" ref="L5" ca="1">INDEX(DRE_EDIFICIO_OFIC.CENT.,MATCH(0,COUNTIF($L$1:L4,DRE_EDIFICIO_OFIC.CENT.),0))</f>
        <v>NICOYA</v>
      </c>
      <c r="M5" t="e" cm="1">
        <f t="array" aca="1" ref="M5" ca="1">INDEX(ESCU,MATCH(0,COUNTIF($M$1:M4,ESCU)+(DRE_EDIFICIO_OFIC.CENT.&lt;&gt;'F-DPSEL-ULIC'!$D$31),0))</f>
        <v>#N/A</v>
      </c>
    </row>
    <row r="6" spans="1:13" x14ac:dyDescent="0.25">
      <c r="A6" t="str" cm="1">
        <f t="array" aca="1" ref="A6" ca="1">INDEX(CP,MATCH(0,COUNTIF($A$1:A5,CP),0))</f>
        <v>Asistente de Dirección de Centro Educativo en Educación Indígena 1</v>
      </c>
      <c r="B6" t="e" cm="1">
        <f t="array" aca="1" ref="B6" ca="1">INDEX(ESPE,MATCH(0,COUNTIF($B$1:B5,ESPE)+(CP&lt;&gt;'F-DPSEL-ULIC'!$D$35),0))</f>
        <v>#N/A</v>
      </c>
      <c r="C6" t="str" cm="1">
        <f t="array" aca="1" ref="C6" ca="1">INDEX(Clase_Admin,MATCH(0,COUNTIF($C$1:C5,Clase_Admin),0))</f>
        <v xml:space="preserve">Asesor Regional en Educación Indígena </v>
      </c>
      <c r="D6" t="e" cm="1">
        <f t="array" aca="1" ref="D6" ca="1">INDEX(Espe_Admin,MATCH(0,COUNTIF($D$1:D5,Espe_Admin)+(Clase_Admin&lt;&gt;'F-DPSEL-ULIC'!$D$33),0))</f>
        <v>#N/A</v>
      </c>
      <c r="E6" s="3" t="str" cm="1">
        <f t="array" aca="1" ref="E6" ca="1">INDEX(PROVINCIA,MATCH(0,COUNTIF($E$1:E5,PROVINCIA),0))</f>
        <v>Guanacaste</v>
      </c>
      <c r="F6" t="e" cm="1">
        <f t="array" aca="1" ref="F6" ca="1">INDEX(CANTÓN,MATCH(0,COUNTIF($F$1:F5,CANTÓN)+(PROVINCIA&lt;&gt;'F-DPSEL-ULIC'!#REF!),0))</f>
        <v>#N/A</v>
      </c>
      <c r="G6" t="e" cm="1">
        <f t="array" aca="1" ref="G6" ca="1">INDEX(DISTRITO,MATCH(0,COUNTIF($G$1:G5,DISTRITO)+(PROVINCIA&lt;&gt;'F-DPSEL-ULIC'!#REF!)+(CANTÓN&lt;&gt;'F-DPSEL-ULIC'!#REF!),0))</f>
        <v>#N/A</v>
      </c>
      <c r="L6" t="str" cm="1">
        <f t="array" aca="1" ref="L6" ca="1">INDEX(DRE_EDIFICIO_OFIC.CENT.,MATCH(0,COUNTIF($L$1:L5,DRE_EDIFICIO_OFIC.CENT.),0))</f>
        <v>NORTE-NORTE</v>
      </c>
      <c r="M6" t="e" cm="1">
        <f t="array" aca="1" ref="M6" ca="1">INDEX(ESCU,MATCH(0,COUNTIF($M$1:M5,ESCU)+(DRE_EDIFICIO_OFIC.CENT.&lt;&gt;'F-DPSEL-ULIC'!$D$31),0))</f>
        <v>#N/A</v>
      </c>
    </row>
    <row r="7" spans="1:13" x14ac:dyDescent="0.25">
      <c r="A7" t="str" cm="1">
        <f t="array" aca="1" ref="A7" ca="1">INDEX(CP,MATCH(0,COUNTIF($A$1:A6,CP),0))</f>
        <v>Auxiliar Administrativo en Educación  Indígena</v>
      </c>
      <c r="B7" t="e" cm="1">
        <f t="array" aca="1" ref="B7" ca="1">INDEX(ESPE,MATCH(0,COUNTIF($B$1:B6,ESPE)+(CP&lt;&gt;'F-DPSEL-ULIC'!$D$35),0))</f>
        <v>#N/A</v>
      </c>
      <c r="C7" t="str" cm="1">
        <f t="array" aca="1" ref="C7" ca="1">INDEX(Clase_Admin,MATCH(0,COUNTIF($C$1:C6,Clase_Admin),0))</f>
        <v>Asistente Administrativo Conf</v>
      </c>
      <c r="D7" t="e" cm="1">
        <f t="array" aca="1" ref="D7" ca="1">INDEX(Espe_Admin,MATCH(0,COUNTIF($D$1:D6,Espe_Admin)+(Clase_Admin&lt;&gt;'F-DPSEL-ULIC'!$D$33),0))</f>
        <v>#N/A</v>
      </c>
      <c r="E7" s="3" t="str" cm="1">
        <f t="array" aca="1" ref="E7" ca="1">INDEX(PROVINCIA,MATCH(0,COUNTIF($E$1:E6,PROVINCIA),0))</f>
        <v>Puntarenas</v>
      </c>
      <c r="F7" t="e" cm="1">
        <f t="array" aca="1" ref="F7" ca="1">INDEX(CANTÓN,MATCH(0,COUNTIF($F$1:F6,CANTÓN)+(PROVINCIA&lt;&gt;'F-DPSEL-ULIC'!#REF!),0))</f>
        <v>#N/A</v>
      </c>
      <c r="G7" t="e" cm="1">
        <f t="array" aca="1" ref="G7" ca="1">INDEX(DISTRITO,MATCH(0,COUNTIF($G$1:G6,DISTRITO)+(PROVINCIA&lt;&gt;'F-DPSEL-ULIC'!#REF!)+(CANTÓN&lt;&gt;'F-DPSEL-ULIC'!#REF!),0))</f>
        <v>#N/A</v>
      </c>
      <c r="I7" t="s">
        <v>74</v>
      </c>
      <c r="L7" t="str" cm="1">
        <f t="array" aca="1" ref="L7" ca="1">INDEX(DRE_EDIFICIO_OFIC.CENT.,MATCH(0,COUNTIF($L$1:L6,DRE_EDIFICIO_OFIC.CENT.),0))</f>
        <v>PÉREZ ZELEDÓN</v>
      </c>
      <c r="M7" t="e" cm="1">
        <f t="array" aca="1" ref="M7" ca="1">INDEX(ESCU,MATCH(0,COUNTIF($M$1:M6,ESCU)+(DRE_EDIFICIO_OFIC.CENT.&lt;&gt;'F-DPSEL-ULIC'!$D$31),0))</f>
        <v>#N/A</v>
      </c>
    </row>
    <row r="8" spans="1:13" x14ac:dyDescent="0.25">
      <c r="A8" t="str" cm="1">
        <f t="array" aca="1" ref="A8" ca="1">INDEX(CP,MATCH(0,COUNTIF($A$1:A7,CP),0))</f>
        <v>Auxiliar de Vigilancia de Centro Educativo</v>
      </c>
      <c r="B8" t="e" cm="1">
        <f t="array" aca="1" ref="B8" ca="1">INDEX(ESPE,MATCH(0,COUNTIF($B$1:B7,ESPE)+(CP&lt;&gt;'F-DPSEL-ULIC'!$D$35),0))</f>
        <v>#N/A</v>
      </c>
      <c r="C8" t="str" cm="1">
        <f t="array" aca="1" ref="C8" ca="1">INDEX(Clase_Admin,MATCH(0,COUNTIF($C$1:C7,Clase_Admin),0))</f>
        <v>Asistente de Asesoría y Supervisión</v>
      </c>
      <c r="D8" t="e" cm="1">
        <f t="array" aca="1" ref="D8" ca="1">INDEX(Espe_Admin,MATCH(0,COUNTIF($D$1:D7,Espe_Admin)+(Clase_Admin&lt;&gt;'F-DPSEL-ULIC'!$D$33),0))</f>
        <v>#N/A</v>
      </c>
      <c r="E8" s="3" t="str" cm="1">
        <f t="array" aca="1" ref="E8" ca="1">INDEX(PROVINCIA,MATCH(0,COUNTIF($E$1:E7,PROVINCIA),0))</f>
        <v>Limón</v>
      </c>
      <c r="F8" t="e" cm="1">
        <f t="array" aca="1" ref="F8" ca="1">INDEX(CANTÓN,MATCH(0,COUNTIF($F$1:F7,CANTÓN)+(PROVINCIA&lt;&gt;'F-DPSEL-ULIC'!#REF!),0))</f>
        <v>#N/A</v>
      </c>
      <c r="G8" t="e" cm="1">
        <f t="array" aca="1" ref="G8" ca="1">INDEX(DISTRITO,MATCH(0,COUNTIF($G$1:G7,DISTRITO)+(PROVINCIA&lt;&gt;'F-DPSEL-ULIC'!#REF!)+(CANTÓN&lt;&gt;'F-DPSEL-ULIC'!#REF!),0))</f>
        <v>#N/A</v>
      </c>
      <c r="I8" t="s">
        <v>75</v>
      </c>
      <c r="L8" t="str" cm="1">
        <f t="array" aca="1" ref="L8" ca="1">INDEX(DRE_EDIFICIO_OFIC.CENT.,MATCH(0,COUNTIF($L$1:L7,DRE_EDIFICIO_OFIC.CENT.),0))</f>
        <v>PURISCAL</v>
      </c>
      <c r="M8" t="e" cm="1">
        <f t="array" aca="1" ref="M8" ca="1">INDEX(ESCU,MATCH(0,COUNTIF($M$1:M7,ESCU)+(DRE_EDIFICIO_OFIC.CENT.&lt;&gt;'F-DPSEL-ULIC'!$D$31),0))</f>
        <v>#N/A</v>
      </c>
    </row>
    <row r="9" spans="1:13" x14ac:dyDescent="0.25">
      <c r="A9" t="str" cm="1">
        <f t="array" aca="1" ref="A9" ca="1">INDEX(CP,MATCH(0,COUNTIF($A$1:A8,CP),0))</f>
        <v>Bibliotecólogo Centro Educativo en Educación Indígena 1</v>
      </c>
      <c r="B9" t="e" cm="1">
        <f t="array" aca="1" ref="B9" ca="1">INDEX(ESPE,MATCH(0,COUNTIF($B$1:B8,ESPE)+(CP&lt;&gt;'F-DPSEL-ULIC'!$D$35),0))</f>
        <v>#N/A</v>
      </c>
      <c r="C9" t="str" cm="1">
        <f t="array" aca="1" ref="C9" ca="1">INDEX(Clase_Admin,MATCH(0,COUNTIF($C$1:C8,Clase_Admin),0))</f>
        <v>Asistente de Asesoría y Supervisión en Educación Indígena</v>
      </c>
      <c r="D9" t="e" cm="1">
        <f t="array" aca="1" ref="D9" ca="1">INDEX(Espe_Admin,MATCH(0,COUNTIF($D$1:D8,Espe_Admin)+(Clase_Admin&lt;&gt;'F-DPSEL-ULIC'!$D$33),0))</f>
        <v>#N/A</v>
      </c>
      <c r="E9" s="3" t="e" cm="1">
        <f t="array" aca="1" ref="E9" ca="1">INDEX(PROVINCIA,MATCH(0,COUNTIF($E$1:E8,PROVINCIA),0))</f>
        <v>#N/A</v>
      </c>
      <c r="F9" t="e" cm="1">
        <f t="array" aca="1" ref="F9" ca="1">INDEX(CANTÓN,MATCH(0,COUNTIF($F$1:F8,CANTÓN)+(PROVINCIA&lt;&gt;'F-DPSEL-ULIC'!#REF!),0))</f>
        <v>#N/A</v>
      </c>
      <c r="G9" t="e" cm="1">
        <f t="array" aca="1" ref="G9" ca="1">INDEX(DISTRITO,MATCH(0,COUNTIF($G$1:G8,DISTRITO)+(PROVINCIA&lt;&gt;'F-DPSEL-ULIC'!#REF!)+(CANTÓN&lt;&gt;'F-DPSEL-ULIC'!#REF!),0))</f>
        <v>#N/A</v>
      </c>
      <c r="I9" t="s">
        <v>76</v>
      </c>
      <c r="L9" t="str" cm="1">
        <f t="array" aca="1" ref="L9" ca="1">INDEX(DRE_EDIFICIO_OFIC.CENT.,MATCH(0,COUNTIF($L$1:L8,DRE_EDIFICIO_OFIC.CENT.),0))</f>
        <v>SULÁ</v>
      </c>
      <c r="M9" t="e" cm="1">
        <f t="array" aca="1" ref="M9" ca="1">INDEX(ESCU,MATCH(0,COUNTIF($M$1:M8,ESCU)+(DRE_EDIFICIO_OFIC.CENT.&lt;&gt;'F-DPSEL-ULIC'!$D$31),0))</f>
        <v>#N/A</v>
      </c>
    </row>
    <row r="10" spans="1:13" x14ac:dyDescent="0.25">
      <c r="A10" t="str" cm="1">
        <f t="array" aca="1" ref="A10" ca="1">INDEX(CP,MATCH(0,COUNTIF($A$1:A9,CP),0))</f>
        <v>Cocinero</v>
      </c>
      <c r="B10" t="e" cm="1">
        <f t="array" aca="1" ref="B10" ca="1">INDEX(ESPE,MATCH(0,COUNTIF($B$1:B9,ESPE)+(CP&lt;&gt;'F-DPSEL-ULIC'!$D$35),0))</f>
        <v>#N/A</v>
      </c>
      <c r="C10" t="str" cm="1">
        <f t="array" aca="1" ref="C10" ca="1">INDEX(Clase_Admin,MATCH(0,COUNTIF($C$1:C9,Clase_Admin),0))</f>
        <v>Asistente de Dirección Centro Educativo 1</v>
      </c>
      <c r="D10" t="e" cm="1">
        <f t="array" aca="1" ref="D10" ca="1">INDEX(Espe_Admin,MATCH(0,COUNTIF($D$1:D9,Espe_Admin)+(Clase_Admin&lt;&gt;'F-DPSEL-ULIC'!$D$33),0))</f>
        <v>#N/A</v>
      </c>
      <c r="E10" s="3" t="e" cm="1">
        <f t="array" aca="1" ref="E10" ca="1">INDEX(PROVINCIA,MATCH(0,COUNTIF($E$1:E9,PROVINCIA),0))</f>
        <v>#N/A</v>
      </c>
      <c r="F10" t="e" cm="1">
        <f t="array" aca="1" ref="F10" ca="1">INDEX(CANTÓN,MATCH(0,COUNTIF($F$1:F9,CANTÓN)+(PROVINCIA&lt;&gt;'F-DPSEL-ULIC'!#REF!),0))</f>
        <v>#N/A</v>
      </c>
      <c r="G10" t="e" cm="1">
        <f t="array" aca="1" ref="G10" ca="1">INDEX(DISTRITO,MATCH(0,COUNTIF($G$1:G9,DISTRITO)+(PROVINCIA&lt;&gt;'F-DPSEL-ULIC'!#REF!)+(CANTÓN&lt;&gt;'F-DPSEL-ULIC'!#REF!),0))</f>
        <v>#N/A</v>
      </c>
      <c r="L10" t="str" cm="1">
        <f t="array" aca="1" ref="L10" ca="1">INDEX(DRE_EDIFICIO_OFIC.CENT.,MATCH(0,COUNTIF($L$1:L9,DRE_EDIFICIO_OFIC.CENT.),0))</f>
        <v>TURRIALBA</v>
      </c>
      <c r="M10" t="e" cm="1">
        <f t="array" aca="1" ref="M10" ca="1">INDEX(ESCU,MATCH(0,COUNTIF($M$1:M9,ESCU)+(DRE_EDIFICIO_OFIC.CENT.&lt;&gt;'F-DPSEL-ULIC'!$D$31),0))</f>
        <v>#N/A</v>
      </c>
    </row>
    <row r="11" spans="1:13" x14ac:dyDescent="0.25">
      <c r="A11" t="str" cm="1">
        <f t="array" aca="1" ref="A11" ca="1">INDEX(CP,MATCH(0,COUNTIF($A$1:A10,CP),0))</f>
        <v>Conductor de Servicio Civil 1</v>
      </c>
      <c r="B11" t="e" cm="1">
        <f t="array" aca="1" ref="B11" ca="1">INDEX(ESPE,MATCH(0,COUNTIF($B$1:B10,ESPE)+(CP&lt;&gt;'F-DPSEL-ULIC'!$D$35),0))</f>
        <v>#N/A</v>
      </c>
      <c r="C11" t="str" cm="1">
        <f t="array" aca="1" ref="C11" ca="1">INDEX(Clase_Admin,MATCH(0,COUNTIF($C$1:C10,Clase_Admin),0))</f>
        <v>Asistente de Dirección Centro Educativo 2</v>
      </c>
      <c r="D11" t="e" cm="1">
        <f t="array" aca="1" ref="D11" ca="1">INDEX(Espe_Admin,MATCH(0,COUNTIF($D$1:D10,Espe_Admin)+(Clase_Admin&lt;&gt;'F-DPSEL-ULIC'!$D$33),0))</f>
        <v>#N/A</v>
      </c>
      <c r="E11" s="3" t="e" cm="1">
        <f t="array" aca="1" ref="E11" ca="1">INDEX(PROVINCIA,MATCH(0,COUNTIF($E$1:E10,PROVINCIA),0))</f>
        <v>#N/A</v>
      </c>
      <c r="F11" t="e" cm="1">
        <f t="array" aca="1" ref="F11" ca="1">INDEX(CANTÓN,MATCH(0,COUNTIF($F$1:F10,CANTÓN)+(PROVINCIA&lt;&gt;'F-DPSEL-ULIC'!#REF!),0))</f>
        <v>#N/A</v>
      </c>
      <c r="G11" t="e" cm="1">
        <f t="array" aca="1" ref="G11" ca="1">INDEX(DISTRITO,MATCH(0,COUNTIF($G$1:G10,DISTRITO)+(PROVINCIA&lt;&gt;'F-DPSEL-ULIC'!#REF!)+(CANTÓN&lt;&gt;'F-DPSEL-ULIC'!#REF!),0))</f>
        <v>#N/A</v>
      </c>
      <c r="L11" t="str" cm="1">
        <f t="array" aca="1" ref="L11" ca="1">INDEX(DRE_EDIFICIO_OFIC.CENT.,MATCH(0,COUNTIF($L$1:L10,DRE_EDIFICIO_OFIC.CENT.),0))</f>
        <v>ALAJUELA</v>
      </c>
      <c r="M11" t="e" cm="1">
        <f t="array" aca="1" ref="M11" ca="1">INDEX(ESCU,MATCH(0,COUNTIF($M$1:M10,ESCU)+(DRE_EDIFICIO_OFIC.CENT.&lt;&gt;'F-DPSEL-ULIC'!$D$31),0))</f>
        <v>#N/A</v>
      </c>
    </row>
    <row r="12" spans="1:13" x14ac:dyDescent="0.25">
      <c r="A12" t="str" cm="1">
        <f t="array" aca="1" ref="A12" ca="1">INDEX(CP,MATCH(0,COUNTIF($A$1:A11,CP),0))</f>
        <v>Conserje  de Centro Educativo</v>
      </c>
      <c r="B12" t="e" cm="1">
        <f t="array" aca="1" ref="B12" ca="1">INDEX(ESPE,MATCH(0,COUNTIF($B$1:B11,ESPE)+(CP&lt;&gt;'F-DPSEL-ULIC'!$D$35),0))</f>
        <v>#N/A</v>
      </c>
      <c r="C12" t="str" cm="1">
        <f t="array" aca="1" ref="C12" ca="1">INDEX(Clase_Admin,MATCH(0,COUNTIF($C$1:C11,Clase_Admin),0))</f>
        <v>Asistente de Dirección de Centro Educativo en Educación Indígena 1</v>
      </c>
      <c r="D12" t="e" cm="1">
        <f t="array" aca="1" ref="D12" ca="1">INDEX(Espe_Admin,MATCH(0,COUNTIF($D$1:D11,Espe_Admin)+(Clase_Admin&lt;&gt;'F-DPSEL-ULIC'!$D$33),0))</f>
        <v>#N/A</v>
      </c>
      <c r="E12" s="3" t="e" cm="1">
        <f t="array" aca="1" ref="E12" ca="1">INDEX(PROVINCIA,MATCH(0,COUNTIF($E$1:E11,PROVINCIA),0))</f>
        <v>#N/A</v>
      </c>
      <c r="F12" t="e" cm="1">
        <f t="array" aca="1" ref="F12" ca="1">INDEX(CANTÓN,MATCH(0,COUNTIF($F$1:F11,CANTÓN)+(PROVINCIA&lt;&gt;'F-DPSEL-ULIC'!#REF!),0))</f>
        <v>#N/A</v>
      </c>
      <c r="G12" t="e" cm="1">
        <f t="array" aca="1" ref="G12" ca="1">INDEX(DISTRITO,MATCH(0,COUNTIF($G$1:G11,DISTRITO)+(PROVINCIA&lt;&gt;'F-DPSEL-ULIC'!#REF!)+(CANTÓN&lt;&gt;'F-DPSEL-ULIC'!#REF!),0))</f>
        <v>#N/A</v>
      </c>
      <c r="L12" t="str" cm="1">
        <f t="array" aca="1" ref="L12" ca="1">INDEX(DRE_EDIFICIO_OFIC.CENT.,MATCH(0,COUNTIF($L$1:L11,DRE_EDIFICIO_OFIC.CENT.),0))</f>
        <v>CAÑAS</v>
      </c>
      <c r="M12" t="e" cm="1">
        <f t="array" aca="1" ref="M12" ca="1">INDEX(ESCU,MATCH(0,COUNTIF($M$1:M11,ESCU)+(DRE_EDIFICIO_OFIC.CENT.&lt;&gt;'F-DPSEL-ULIC'!$D$31),0))</f>
        <v>#N/A</v>
      </c>
    </row>
    <row r="13" spans="1:13" x14ac:dyDescent="0.25">
      <c r="A13" t="str" cm="1">
        <f t="array" aca="1" ref="A13" ca="1">INDEX(CP,MATCH(0,COUNTIF($A$1:A12,CP),0))</f>
        <v>Director de  Enseñanza General Básica en Educación Indígena 1, I y II Ciclo</v>
      </c>
      <c r="B13" t="e" cm="1">
        <f t="array" aca="1" ref="B13" ca="1">INDEX(ESPE,MATCH(0,COUNTIF($B$1:B12,ESPE)+(CP&lt;&gt;'F-DPSEL-ULIC'!$D$35),0))</f>
        <v>#N/A</v>
      </c>
      <c r="C13" t="str" cm="1">
        <f t="array" aca="1" ref="C13" ca="1">INDEX(Clase_Admin,MATCH(0,COUNTIF($C$1:C12,Clase_Admin),0))</f>
        <v>Asistente de Dirección de Enseñanza Especial (G.de E.)</v>
      </c>
      <c r="D13" t="e" cm="1">
        <f t="array" aca="1" ref="D13" ca="1">INDEX(Espe_Admin,MATCH(0,COUNTIF($D$1:D12,Espe_Admin)+(Clase_Admin&lt;&gt;'F-DPSEL-ULIC'!$D$33),0))</f>
        <v>#N/A</v>
      </c>
      <c r="F13" t="e" cm="1">
        <f t="array" aca="1" ref="F13" ca="1">INDEX(CANTÓN,MATCH(0,COUNTIF($F$1:F12,CANTÓN)+(PROVINCIA&lt;&gt;'F-DPSEL-ULIC'!#REF!),0))</f>
        <v>#N/A</v>
      </c>
      <c r="G13" t="e" cm="1">
        <f t="array" aca="1" ref="G13" ca="1">INDEX(DISTRITO,MATCH(0,COUNTIF($G$1:G12,DISTRITO)+(PROVINCIA&lt;&gt;'F-DPSEL-ULIC'!#REF!)+(CANTÓN&lt;&gt;'F-DPSEL-ULIC'!#REF!),0))</f>
        <v>#N/A</v>
      </c>
      <c r="L13" t="str" cm="1">
        <f t="array" aca="1" ref="L13" ca="1">INDEX(DRE_EDIFICIO_OFIC.CENT.,MATCH(0,COUNTIF($L$1:L12,DRE_EDIFICIO_OFIC.CENT.),0))</f>
        <v>CARTAGO</v>
      </c>
      <c r="M13" t="e" cm="1">
        <f t="array" aca="1" ref="M13" ca="1">INDEX(ESCU,MATCH(0,COUNTIF($M$1:M12,ESCU)+(DRE_EDIFICIO_OFIC.CENT.&lt;&gt;'F-DPSEL-ULIC'!$D$31),0))</f>
        <v>#N/A</v>
      </c>
    </row>
    <row r="14" spans="1:13" x14ac:dyDescent="0.25">
      <c r="A14" t="str" cm="1">
        <f t="array" aca="1" ref="A14" ca="1">INDEX(CP,MATCH(0,COUNTIF($A$1:A13,CP),0))</f>
        <v>Director de Colegio en Educación Indígena 1</v>
      </c>
      <c r="B14" t="e" cm="1">
        <f t="array" aca="1" ref="B14" ca="1">INDEX(ESPE,MATCH(0,COUNTIF($B$1:B13,ESPE)+(CP&lt;&gt;'F-DPSEL-ULIC'!$D$35),0))</f>
        <v>#N/A</v>
      </c>
      <c r="C14" t="str" cm="1">
        <f t="array" aca="1" ref="C14" ca="1">INDEX(Clase_Admin,MATCH(0,COUNTIF($C$1:C13,Clase_Admin),0))</f>
        <v>Asistente de Dirección Escolar</v>
      </c>
      <c r="D14" t="e" cm="1">
        <f t="array" aca="1" ref="D14" ca="1">INDEX(Espe_Admin,MATCH(0,COUNTIF($D$1:D13,Espe_Admin)+(Clase_Admin&lt;&gt;'F-DPSEL-ULIC'!$D$33),0))</f>
        <v>#N/A</v>
      </c>
      <c r="F14" t="e" cm="1">
        <f t="array" aca="1" ref="F14" ca="1">INDEX(CANTÓN,MATCH(0,COUNTIF($F$1:F13,CANTÓN)+(PROVINCIA&lt;&gt;'F-DPSEL-ULIC'!#REF!),0))</f>
        <v>#N/A</v>
      </c>
      <c r="G14" t="e" cm="1">
        <f t="array" aca="1" ref="G14" ca="1">INDEX(DISTRITO,MATCH(0,COUNTIF($G$1:G13,DISTRITO)+(PROVINCIA&lt;&gt;'F-DPSEL-ULIC'!#REF!)+(CANTÓN&lt;&gt;'F-DPSEL-ULIC'!#REF!),0))</f>
        <v>#N/A</v>
      </c>
      <c r="L14" t="str" cm="1">
        <f t="array" aca="1" ref="L14" ca="1">INDEX(DRE_EDIFICIO_OFIC.CENT.,MATCH(0,COUNTIF($L$1:L13,DRE_EDIFICIO_OFIC.CENT.),0))</f>
        <v>DESAMPARADOS</v>
      </c>
      <c r="M14" t="e" cm="1">
        <f t="array" aca="1" ref="M14" ca="1">INDEX(ESCU,MATCH(0,COUNTIF($M$1:M13,ESCU)+(DRE_EDIFICIO_OFIC.CENT.&lt;&gt;'F-DPSEL-ULIC'!$D$31),0))</f>
        <v>#N/A</v>
      </c>
    </row>
    <row r="15" spans="1:13" x14ac:dyDescent="0.25">
      <c r="A15" t="str" cm="1">
        <f t="array" aca="1" ref="A15" ca="1">INDEX(CP,MATCH(0,COUNTIF($A$1:A14,CP),0))</f>
        <v>Director de Enseñanza Especial 1 (G. de E.)</v>
      </c>
      <c r="B15" t="e" cm="1">
        <f t="array" aca="1" ref="B15" ca="1">INDEX(ESPE,MATCH(0,COUNTIF($B$1:B14,ESPE)+(CP&lt;&gt;'F-DPSEL-ULIC'!$D$35),0))</f>
        <v>#N/A</v>
      </c>
      <c r="C15" t="str" cm="1">
        <f t="array" aca="1" ref="C15" ca="1">INDEX(Clase_Admin,MATCH(0,COUNTIF($C$1:C14,Clase_Admin),0))</f>
        <v>Asistente de Salud de Servicio Civil 2 (G. de E.)</v>
      </c>
      <c r="D15" t="e" cm="1">
        <f t="array" aca="1" ref="D15" ca="1">INDEX(Espe_Admin,MATCH(0,COUNTIF($D$1:D14,Espe_Admin)+(Clase_Admin&lt;&gt;'F-DPSEL-ULIC'!$D$33),0))</f>
        <v>#N/A</v>
      </c>
      <c r="F15" t="e" cm="1">
        <f t="array" aca="1" ref="F15" ca="1">INDEX(CANTÓN,MATCH(0,COUNTIF($F$1:F14,CANTÓN)+(PROVINCIA&lt;&gt;'F-DPSEL-ULIC'!#REF!),0))</f>
        <v>#N/A</v>
      </c>
      <c r="G15" t="e" cm="1">
        <f t="array" aca="1" ref="G15" ca="1">INDEX(DISTRITO,MATCH(0,COUNTIF($G$1:G14,DISTRITO)+(PROVINCIA&lt;&gt;'F-DPSEL-ULIC'!#REF!)+(CANTÓN&lt;&gt;'F-DPSEL-ULIC'!#REF!),0))</f>
        <v>#N/A</v>
      </c>
      <c r="L15" t="str" cm="1">
        <f t="array" aca="1" ref="L15" ca="1">INDEX(DRE_EDIFICIO_OFIC.CENT.,MATCH(0,COUNTIF($L$1:L14,DRE_EDIFICIO_OFIC.CENT.),0))</f>
        <v>GUÁPILES</v>
      </c>
      <c r="M15" t="e" cm="1">
        <f t="array" aca="1" ref="M15" ca="1">INDEX(ESCU,MATCH(0,COUNTIF($M$1:M14,ESCU)+(DRE_EDIFICIO_OFIC.CENT.&lt;&gt;'F-DPSEL-ULIC'!$D$31),0))</f>
        <v>#N/A</v>
      </c>
    </row>
    <row r="16" spans="1:13" x14ac:dyDescent="0.25">
      <c r="A16" t="str" cm="1">
        <f t="array" aca="1" ref="A16" ca="1">INDEX(CP,MATCH(0,COUNTIF($A$1:A15,CP),0))</f>
        <v>Director de Enseñanza General Básica 1 ( I y II ciclos)</v>
      </c>
      <c r="B16" t="e" cm="1">
        <f t="array" aca="1" ref="B16" ca="1">INDEX(ESPE,MATCH(0,COUNTIF($B$1:B15,ESPE)+(CP&lt;&gt;'F-DPSEL-ULIC'!$D$35),0))</f>
        <v>#N/A</v>
      </c>
      <c r="C16" t="str" cm="1">
        <f t="array" aca="1" ref="C16" ca="1">INDEX(Clase_Admin,MATCH(0,COUNTIF($C$1:C15,Clase_Admin),0))</f>
        <v>Asistente de Salud de Servicio Civil 3 (G. de E.)</v>
      </c>
      <c r="D16" t="e" cm="1">
        <f t="array" aca="1" ref="D16" ca="1">INDEX(Espe_Admin,MATCH(0,COUNTIF($D$1:D15,Espe_Admin)+(Clase_Admin&lt;&gt;'F-DPSEL-ULIC'!$D$33),0))</f>
        <v>#N/A</v>
      </c>
      <c r="F16" t="e" cm="1">
        <f t="array" aca="1" ref="F16" ca="1">INDEX(CANTÓN,MATCH(0,COUNTIF($F$1:F15,CANTÓN)+(PROVINCIA&lt;&gt;'F-DPSEL-ULIC'!#REF!),0))</f>
        <v>#N/A</v>
      </c>
      <c r="G16" t="e" cm="1">
        <f t="array" aca="1" ref="G16" ca="1">INDEX(DISTRITO,MATCH(0,COUNTIF($G$1:G15,DISTRITO)+(PROVINCIA&lt;&gt;'F-DPSEL-ULIC'!#REF!)+(CANTÓN&lt;&gt;'F-DPSEL-ULIC'!#REF!),0))</f>
        <v>#N/A</v>
      </c>
      <c r="L16" t="str" cm="1">
        <f t="array" aca="1" ref="L16" ca="1">INDEX(DRE_EDIFICIO_OFIC.CENT.,MATCH(0,COUNTIF($L$1:L15,DRE_EDIFICIO_OFIC.CENT.),0))</f>
        <v>HEREDIA</v>
      </c>
      <c r="M16" t="e" cm="1">
        <f t="array" aca="1" ref="M16" ca="1">INDEX(ESCU,MATCH(0,COUNTIF($M$1:M15,ESCU)+(DRE_EDIFICIO_OFIC.CENT.&lt;&gt;'F-DPSEL-ULIC'!$D$31),0))</f>
        <v>#N/A</v>
      </c>
    </row>
    <row r="17" spans="1:13" x14ac:dyDescent="0.25">
      <c r="A17" t="str" cm="1">
        <f t="array" aca="1" ref="A17" ca="1">INDEX(CP,MATCH(0,COUNTIF($A$1:A16,CP),0))</f>
        <v>Director de Enseñanza General Básica en Educación Indígena 2, I  y II Ciclo</v>
      </c>
      <c r="B17" t="e" cm="1">
        <f t="array" aca="1" ref="B17" ca="1">INDEX(ESPE,MATCH(0,COUNTIF($B$1:B16,ESPE)+(CP&lt;&gt;'F-DPSEL-ULIC'!$D$35),0))</f>
        <v>#N/A</v>
      </c>
      <c r="C17" t="str" cm="1">
        <f t="array" aca="1" ref="C17" ca="1">INDEX(Clase_Admin,MATCH(0,COUNTIF($C$1:C16,Clase_Admin),0))</f>
        <v>Asistente de Servicios de Educacion Especial</v>
      </c>
      <c r="D17" t="e" cm="1">
        <f t="array" aca="1" ref="D17" ca="1">INDEX(Espe_Admin,MATCH(0,COUNTIF($D$1:D16,Espe_Admin)+(Clase_Admin&lt;&gt;'F-DPSEL-ULIC'!$D$33),0))</f>
        <v>#N/A</v>
      </c>
      <c r="F17" t="e" cm="1">
        <f t="array" aca="1" ref="F17" ca="1">INDEX(CANTÓN,MATCH(0,COUNTIF($F$1:F16,CANTÓN)+(PROVINCIA&lt;&gt;'F-DPSEL-ULIC'!#REF!),0))</f>
        <v>#N/A</v>
      </c>
      <c r="G17" t="e" cm="1">
        <f t="array" aca="1" ref="G17" ca="1">INDEX(DISTRITO,MATCH(0,COUNTIF($G$1:G16,DISTRITO)+(PROVINCIA&lt;&gt;'F-DPSEL-ULIC'!#REF!)+(CANTÓN&lt;&gt;'F-DPSEL-ULIC'!#REF!),0))</f>
        <v>#N/A</v>
      </c>
      <c r="L17" t="str" cm="1">
        <f t="array" aca="1" ref="L17" ca="1">INDEX(DRE_EDIFICIO_OFIC.CENT.,MATCH(0,COUNTIF($L$1:L16,DRE_EDIFICIO_OFIC.CENT.),0))</f>
        <v>LIBERIA</v>
      </c>
      <c r="M17" t="e" cm="1">
        <f t="array" aca="1" ref="M17" ca="1">INDEX(ESCU,MATCH(0,COUNTIF($M$1:M16,ESCU)+(DRE_EDIFICIO_OFIC.CENT.&lt;&gt;'F-DPSEL-ULIC'!$D$31),0))</f>
        <v>#N/A</v>
      </c>
    </row>
    <row r="18" spans="1:13" x14ac:dyDescent="0.25">
      <c r="A18" t="str" cm="1">
        <f t="array" aca="1" ref="A18" ca="1">INDEX(CP,MATCH(0,COUNTIF($A$1:A17,CP),0))</f>
        <v>Director de Enseñanza General Básica en Educación Indígena 3, I y II Ciclo</v>
      </c>
      <c r="B18" t="e" cm="1">
        <f t="array" aca="1" ref="B18" ca="1">INDEX(ESPE,MATCH(0,COUNTIF($B$1:B17,ESPE)+(CP&lt;&gt;'F-DPSEL-ULIC'!$D$35),0))</f>
        <v>#N/A</v>
      </c>
      <c r="C18" t="str" cm="1">
        <f t="array" aca="1" ref="C18" ca="1">INDEX(Clase_Admin,MATCH(0,COUNTIF($C$1:C17,Clase_Admin),0))</f>
        <v>Asistente Técnico Confianza</v>
      </c>
      <c r="D18" t="e" cm="1">
        <f t="array" aca="1" ref="D18" ca="1">INDEX(Espe_Admin,MATCH(0,COUNTIF($D$1:D17,Espe_Admin)+(Clase_Admin&lt;&gt;'F-DPSEL-ULIC'!$D$33),0))</f>
        <v>#N/A</v>
      </c>
      <c r="F18" t="e" cm="1">
        <f t="array" aca="1" ref="F18" ca="1">INDEX(CANTÓN,MATCH(0,COUNTIF($F$1:F17,CANTÓN)+(PROVINCIA&lt;&gt;'F-DPSEL-ULIC'!#REF!),0))</f>
        <v>#N/A</v>
      </c>
      <c r="G18" t="e" cm="1">
        <f t="array" aca="1" ref="G18" ca="1">INDEX(DISTRITO,MATCH(0,COUNTIF($G$1:G17,DISTRITO)+(PROVINCIA&lt;&gt;'F-DPSEL-ULIC'!#REF!)+(CANTÓN&lt;&gt;'F-DPSEL-ULIC'!#REF!),0))</f>
        <v>#N/A</v>
      </c>
      <c r="L18" t="str" cm="1">
        <f t="array" aca="1" ref="L18" ca="1">INDEX(DRE_EDIFICIO_OFIC.CENT.,MATCH(0,COUNTIF($L$1:L17,DRE_EDIFICIO_OFIC.CENT.),0))</f>
        <v>OCCIDENTE</v>
      </c>
      <c r="M18" t="e" cm="1">
        <f t="array" aca="1" ref="M18" ca="1">INDEX(ESCU,MATCH(0,COUNTIF($M$1:M17,ESCU)+(DRE_EDIFICIO_OFIC.CENT.&lt;&gt;'F-DPSEL-ULIC'!$D$31),0))</f>
        <v>#N/A</v>
      </c>
    </row>
    <row r="19" spans="1:13" x14ac:dyDescent="0.25">
      <c r="A19" t="str" cm="1">
        <f t="array" aca="1" ref="A19" ca="1">INDEX(CP,MATCH(0,COUNTIF($A$1:A18,CP),0))</f>
        <v>Director de Enseñanza Preescolar 1</v>
      </c>
      <c r="B19" t="e" cm="1">
        <f t="array" aca="1" ref="B19" ca="1">INDEX(ESPE,MATCH(0,COUNTIF($B$1:B18,ESPE)+(CP&lt;&gt;'F-DPSEL-ULIC'!$D$35),0))</f>
        <v>#N/A</v>
      </c>
      <c r="C19" t="str" cm="1">
        <f t="array" aca="1" ref="C19" ca="1">INDEX(Clase_Admin,MATCH(0,COUNTIF($C$1:C18,Clase_Admin),0))</f>
        <v>Auditor Nivel 3</v>
      </c>
      <c r="D19" t="e" cm="1">
        <f t="array" aca="1" ref="D19" ca="1">INDEX(Espe_Admin,MATCH(0,COUNTIF($D$1:D18,Espe_Admin)+(Clase_Admin&lt;&gt;'F-DPSEL-ULIC'!$D$33),0))</f>
        <v>#N/A</v>
      </c>
      <c r="F19" t="e" cm="1">
        <f t="array" aca="1" ref="F19" ca="1">INDEX(CANTÓN,MATCH(0,COUNTIF($F$1:F18,CANTÓN)+(PROVINCIA&lt;&gt;'F-DPSEL-ULIC'!#REF!),0))</f>
        <v>#N/A</v>
      </c>
      <c r="G19" t="e" cm="1">
        <f t="array" aca="1" ref="G19" ca="1">INDEX(DISTRITO,MATCH(0,COUNTIF($G$1:G18,DISTRITO)+(PROVINCIA&lt;&gt;'F-DPSEL-ULIC'!#REF!)+(CANTÓN&lt;&gt;'F-DPSEL-ULIC'!#REF!),0))</f>
        <v>#N/A</v>
      </c>
      <c r="L19" t="str" cm="1">
        <f t="array" aca="1" ref="L19" ca="1">INDEX(DRE_EDIFICIO_OFIC.CENT.,MATCH(0,COUNTIF($L$1:L18,DRE_EDIFICIO_OFIC.CENT.),0))</f>
        <v>PUNTARENAS</v>
      </c>
      <c r="M19" t="e" cm="1">
        <f t="array" aca="1" ref="M19" ca="1">INDEX(ESCU,MATCH(0,COUNTIF($M$1:M18,ESCU)+(DRE_EDIFICIO_OFIC.CENT.&lt;&gt;'F-DPSEL-ULIC'!$D$31),0))</f>
        <v>#N/A</v>
      </c>
    </row>
    <row r="20" spans="1:13" x14ac:dyDescent="0.25">
      <c r="A20" t="str" cm="1">
        <f t="array" aca="1" ref="A20" ca="1">INDEX(CP,MATCH(0,COUNTIF($A$1:A19,CP),0))</f>
        <v xml:space="preserve">Director Regional en Educación Indígena </v>
      </c>
      <c r="B20" t="e" cm="1">
        <f t="array" aca="1" ref="B20" ca="1">INDEX(ESPE,MATCH(0,COUNTIF($B$1:B19,ESPE)+(CP&lt;&gt;'F-DPSEL-ULIC'!$D$35),0))</f>
        <v>#N/A</v>
      </c>
      <c r="C20" t="str" cm="1">
        <f t="array" aca="1" ref="C20" ca="1">INDEX(Clase_Admin,MATCH(0,COUNTIF($C$1:C19,Clase_Admin),0))</f>
        <v>Auxiliar Administrativo</v>
      </c>
      <c r="D20" t="e" cm="1">
        <f t="array" aca="1" ref="D20" ca="1">INDEX(Espe_Admin,MATCH(0,COUNTIF($D$1:D19,Espe_Admin)+(Clase_Admin&lt;&gt;'F-DPSEL-ULIC'!$D$33),0))</f>
        <v>#N/A</v>
      </c>
      <c r="F20" t="e" cm="1">
        <f t="array" aca="1" ref="F20" ca="1">INDEX(CANTÓN,MATCH(0,COUNTIF($F$1:F19,CANTÓN)+(PROVINCIA&lt;&gt;'F-DPSEL-ULIC'!#REF!),0))</f>
        <v>#N/A</v>
      </c>
      <c r="G20" t="e" cm="1">
        <f t="array" aca="1" ref="G20" ca="1">INDEX(DISTRITO,MATCH(0,COUNTIF($G$1:G19,DISTRITO)+(PROVINCIA&lt;&gt;'F-DPSEL-ULIC'!#REF!)+(CANTÓN&lt;&gt;'F-DPSEL-ULIC'!#REF!),0))</f>
        <v>#N/A</v>
      </c>
      <c r="L20" t="str" cm="1">
        <f t="array" aca="1" ref="L20" ca="1">INDEX(DRE_EDIFICIO_OFIC.CENT.,MATCH(0,COUNTIF($L$1:L19,DRE_EDIFICIO_OFIC.CENT.),0))</f>
        <v>SAN JOSÉ CENTRAL</v>
      </c>
      <c r="M20" t="e" cm="1">
        <f t="array" aca="1" ref="M20" ca="1">INDEX(ESCU,MATCH(0,COUNTIF($M$1:M19,ESCU)+(DRE_EDIFICIO_OFIC.CENT.&lt;&gt;'F-DPSEL-ULIC'!$D$31),0))</f>
        <v>#N/A</v>
      </c>
    </row>
    <row r="21" spans="1:13" x14ac:dyDescent="0.25">
      <c r="A21" t="str" cm="1">
        <f t="array" aca="1" ref="A21" ca="1">INDEX(CP,MATCH(0,COUNTIF($A$1:A20,CP),0))</f>
        <v xml:space="preserve">Jefe Técnico en Educación  Indígena 1 </v>
      </c>
      <c r="B21" t="e" cm="1">
        <f t="array" aca="1" ref="B21" ca="1">INDEX(ESPE,MATCH(0,COUNTIF($B$1:B20,ESPE)+(CP&lt;&gt;'F-DPSEL-ULIC'!$D$35),0))</f>
        <v>#N/A</v>
      </c>
      <c r="C21" t="str" cm="1">
        <f t="array" aca="1" ref="C21" ca="1">INDEX(Clase_Admin,MATCH(0,COUNTIF($C$1:C20,Clase_Admin),0))</f>
        <v>Auxiliar Administrativo en Educación  Indígena</v>
      </c>
      <c r="D21" t="e" cm="1">
        <f t="array" aca="1" ref="D21" ca="1">INDEX(Espe_Admin,MATCH(0,COUNTIF($D$1:D20,Espe_Admin)+(Clase_Admin&lt;&gt;'F-DPSEL-ULIC'!$D$33),0))</f>
        <v>#N/A</v>
      </c>
      <c r="F21" t="e" cm="1">
        <f t="array" aca="1" ref="F21" ca="1">INDEX(CANTÓN,MATCH(0,COUNTIF($F$1:F20,CANTÓN)+(PROVINCIA&lt;&gt;'F-DPSEL-ULIC'!#REF!),0))</f>
        <v>#N/A</v>
      </c>
      <c r="G21" t="e" cm="1">
        <f t="array" aca="1" ref="G21" ca="1">INDEX(DISTRITO,MATCH(0,COUNTIF($G$1:G20,DISTRITO)+(PROVINCIA&lt;&gt;'F-DPSEL-ULIC'!#REF!)+(CANTÓN&lt;&gt;'F-DPSEL-ULIC'!#REF!),0))</f>
        <v>#N/A</v>
      </c>
      <c r="L21" t="str" cm="1">
        <f t="array" aca="1" ref="L21" ca="1">INDEX(DRE_EDIFICIO_OFIC.CENT.,MATCH(0,COUNTIF($L$1:L20,DRE_EDIFICIO_OFIC.CENT.),0))</f>
        <v>SAN JOSÉ NORTE</v>
      </c>
      <c r="M21" t="e" cm="1">
        <f t="array" aca="1" ref="M21" ca="1">INDEX(ESCU,MATCH(0,COUNTIF($M$1:M20,ESCU)+(DRE_EDIFICIO_OFIC.CENT.&lt;&gt;'F-DPSEL-ULIC'!$D$31),0))</f>
        <v>#N/A</v>
      </c>
    </row>
    <row r="22" spans="1:13" x14ac:dyDescent="0.25">
      <c r="A22" t="str" cm="1">
        <f t="array" aca="1" ref="A22" ca="1">INDEX(CP,MATCH(0,COUNTIF($A$1:A21,CP),0))</f>
        <v xml:space="preserve">Jefe Técnico en Educación  Indígena 2 </v>
      </c>
      <c r="B22" t="e" cm="1">
        <f t="array" aca="1" ref="B22" ca="1">INDEX(ESPE,MATCH(0,COUNTIF($B$1:B21,ESPE)+(CP&lt;&gt;'F-DPSEL-ULIC'!$D$35),0))</f>
        <v>#N/A</v>
      </c>
      <c r="C22" t="str" cm="1">
        <f t="array" aca="1" ref="C22" ca="1">INDEX(Clase_Admin,MATCH(0,COUNTIF($C$1:C21,Clase_Admin),0))</f>
        <v>Auxiliar de Enfermería</v>
      </c>
      <c r="D22" t="e" cm="1">
        <f t="array" aca="1" ref="D22" ca="1">INDEX(Espe_Admin,MATCH(0,COUNTIF($D$1:D21,Espe_Admin)+(Clase_Admin&lt;&gt;'F-DPSEL-ULIC'!$D$33),0))</f>
        <v>#N/A</v>
      </c>
      <c r="F22" t="e" cm="1">
        <f t="array" aca="1" ref="F22" ca="1">INDEX(CANTÓN,MATCH(0,COUNTIF($F$1:F21,CANTÓN)+(PROVINCIA&lt;&gt;'F-DPSEL-ULIC'!#REF!),0))</f>
        <v>#N/A</v>
      </c>
      <c r="G22" t="e" cm="1">
        <f t="array" aca="1" ref="G22" ca="1">INDEX(DISTRITO,MATCH(0,COUNTIF($G$1:G21,DISTRITO)+(PROVINCIA&lt;&gt;'F-DPSEL-ULIC'!#REF!)+(CANTÓN&lt;&gt;'F-DPSEL-ULIC'!#REF!),0))</f>
        <v>#N/A</v>
      </c>
      <c r="L22" t="str" cm="1">
        <f t="array" aca="1" ref="L22" ca="1">INDEX(DRE_EDIFICIO_OFIC.CENT.,MATCH(0,COUNTIF($L$1:L21,DRE_EDIFICIO_OFIC.CENT.),0))</f>
        <v>SAN JOSÉ OESTE</v>
      </c>
      <c r="M22" t="e" cm="1">
        <f t="array" aca="1" ref="M22" ca="1">INDEX(ESCU,MATCH(0,COUNTIF($M$1:M21,ESCU)+(DRE_EDIFICIO_OFIC.CENT.&lt;&gt;'F-DPSEL-ULIC'!$D$31),0))</f>
        <v>#N/A</v>
      </c>
    </row>
    <row r="23" spans="1:13" x14ac:dyDescent="0.25">
      <c r="A23" t="str" cm="1">
        <f t="array" aca="1" ref="A23" ca="1">INDEX(CP,MATCH(0,COUNTIF($A$1:A22,CP),0))</f>
        <v>Oficial de Seguridad de Servicio Civil 1</v>
      </c>
      <c r="B23" t="e" cm="1">
        <f t="array" aca="1" ref="B23" ca="1">INDEX(ESPE,MATCH(0,COUNTIF($B$1:B22,ESPE)+(CP&lt;&gt;'F-DPSEL-ULIC'!$D$35),0))</f>
        <v>#N/A</v>
      </c>
      <c r="C23" t="str" cm="1">
        <f t="array" aca="1" ref="C23" ca="1">INDEX(Clase_Admin,MATCH(0,COUNTIF($C$1:C22,Clase_Admin),0))</f>
        <v>Auxiliar de Vigilancia de Centro Educativo</v>
      </c>
      <c r="D23" t="e" cm="1">
        <f t="array" aca="1" ref="D23" ca="1">INDEX(Espe_Admin,MATCH(0,COUNTIF($D$1:D22,Espe_Admin)+(Clase_Admin&lt;&gt;'F-DPSEL-ULIC'!$D$33),0))</f>
        <v>#N/A</v>
      </c>
      <c r="F23" t="e" cm="1">
        <f t="array" aca="1" ref="F23" ca="1">INDEX(CANTÓN,MATCH(0,COUNTIF($F$1:F22,CANTÓN)+(PROVINCIA&lt;&gt;'F-DPSEL-ULIC'!#REF!),0))</f>
        <v>#N/A</v>
      </c>
      <c r="G23" t="e" cm="1">
        <f t="array" aca="1" ref="G23" ca="1">INDEX(DISTRITO,MATCH(0,COUNTIF($G$1:G22,DISTRITO)+(PROVINCIA&lt;&gt;'F-DPSEL-ULIC'!#REF!)+(CANTÓN&lt;&gt;'F-DPSEL-ULIC'!#REF!),0))</f>
        <v>#N/A</v>
      </c>
      <c r="L23" t="str" cm="1">
        <f t="array" aca="1" ref="L23" ca="1">INDEX(DRE_EDIFICIO_OFIC.CENT.,MATCH(0,COUNTIF($L$1:L22,DRE_EDIFICIO_OFIC.CENT.),0))</f>
        <v>SANTA CRUZ</v>
      </c>
      <c r="M23" t="e" cm="1">
        <f t="array" aca="1" ref="M23" ca="1">INDEX(ESCU,MATCH(0,COUNTIF($M$1:M22,ESCU)+(DRE_EDIFICIO_OFIC.CENT.&lt;&gt;'F-DPSEL-ULIC'!$D$31),0))</f>
        <v>#N/A</v>
      </c>
    </row>
    <row r="24" spans="1:13" x14ac:dyDescent="0.25">
      <c r="A24" t="str" cm="1">
        <f t="array" aca="1" ref="A24" ca="1">INDEX(CP,MATCH(0,COUNTIF($A$1:A23,CP),0))</f>
        <v>Oficinista de Servicio Civil 1 (G. de E.)</v>
      </c>
      <c r="B24" t="e" cm="1">
        <f t="array" aca="1" ref="B24" ca="1">INDEX(ESPE,MATCH(0,COUNTIF($B$1:B23,ESPE)+(CP&lt;&gt;'F-DPSEL-ULIC'!$D$35),0))</f>
        <v>#N/A</v>
      </c>
      <c r="C24" t="str" cm="1">
        <f t="array" aca="1" ref="C24" ca="1">INDEX(Clase_Admin,MATCH(0,COUNTIF($C$1:C23,Clase_Admin),0))</f>
        <v>Bibliotecólogo Centro Educativo en Educación Indígena 1</v>
      </c>
      <c r="D24" t="e" cm="1">
        <f t="array" aca="1" ref="D24" ca="1">INDEX(Espe_Admin,MATCH(0,COUNTIF($D$1:D23,Espe_Admin)+(Clase_Admin&lt;&gt;'F-DPSEL-ULIC'!$D$33),0))</f>
        <v>#N/A</v>
      </c>
      <c r="F24" t="e" cm="1">
        <f t="array" aca="1" ref="F24" ca="1">INDEX(CANTÓN,MATCH(0,COUNTIF($F$1:F23,CANTÓN)+(PROVINCIA&lt;&gt;'F-DPSEL-ULIC'!#REF!),0))</f>
        <v>#N/A</v>
      </c>
      <c r="G24" t="e" cm="1">
        <f t="array" aca="1" ref="G24" ca="1">INDEX(DISTRITO,MATCH(0,COUNTIF($G$1:G23,DISTRITO)+(PROVINCIA&lt;&gt;'F-DPSEL-ULIC'!#REF!)+(CANTÓN&lt;&gt;'F-DPSEL-ULIC'!#REF!),0))</f>
        <v>#N/A</v>
      </c>
      <c r="L24" t="str" cm="1">
        <f t="array" aca="1" ref="L24" ca="1">INDEX(DRE_EDIFICIO_OFIC.CENT.,MATCH(0,COUNTIF($L$1:L23,DRE_EDIFICIO_OFIC.CENT.),0))</f>
        <v>LIMÓN</v>
      </c>
      <c r="M24" t="e" cm="1">
        <f t="array" aca="1" ref="M24" ca="1">INDEX(ESCU,MATCH(0,COUNTIF($M$1:M23,ESCU)+(DRE_EDIFICIO_OFIC.CENT.&lt;&gt;'F-DPSEL-ULIC'!$D$31),0))</f>
        <v>#N/A</v>
      </c>
    </row>
    <row r="25" spans="1:13" x14ac:dyDescent="0.25">
      <c r="A25" t="str" cm="1">
        <f t="array" aca="1" ref="A25" ca="1">INDEX(CP,MATCH(0,COUNTIF($A$1:A24,CP),0))</f>
        <v>Oficinista de Servicio Civil 2 (G. de E.)</v>
      </c>
      <c r="B25" t="e" cm="1">
        <f t="array" aca="1" ref="B25" ca="1">INDEX(ESPE,MATCH(0,COUNTIF($B$1:B24,ESPE)+(CP&lt;&gt;'F-DPSEL-ULIC'!$D$35),0))</f>
        <v>#N/A</v>
      </c>
      <c r="C25" t="str" cm="1">
        <f t="array" aca="1" ref="C25" ca="1">INDEX(Clase_Admin,MATCH(0,COUNTIF($C$1:C24,Clase_Admin),0))</f>
        <v>Bibliotecólogo de Centro Educativo 1</v>
      </c>
      <c r="D25" t="e" cm="1">
        <f t="array" aca="1" ref="D25" ca="1">INDEX(Espe_Admin,MATCH(0,COUNTIF($D$1:D24,Espe_Admin)+(Clase_Admin&lt;&gt;'F-DPSEL-ULIC'!$D$33),0))</f>
        <v>#N/A</v>
      </c>
      <c r="F25" t="e" cm="1">
        <f t="array" aca="1" ref="F25" ca="1">INDEX(CANTÓN,MATCH(0,COUNTIF($F$1:F24,CANTÓN)+(PROVINCIA&lt;&gt;'F-DPSEL-ULIC'!#REF!),0))</f>
        <v>#N/A</v>
      </c>
      <c r="G25" t="e" cm="1">
        <f t="array" aca="1" ref="G25" ca="1">INDEX(DISTRITO,MATCH(0,COUNTIF($G$1:G24,DISTRITO)+(PROVINCIA&lt;&gt;'F-DPSEL-ULIC'!#REF!)+(CANTÓN&lt;&gt;'F-DPSEL-ULIC'!#REF!),0))</f>
        <v>#N/A</v>
      </c>
      <c r="L25" t="str" cm="1">
        <f t="array" aca="1" ref="L25" ca="1">INDEX(DRE_EDIFICIO_OFIC.CENT.,MATCH(0,COUNTIF($L$1:L24,DRE_EDIFICIO_OFIC.CENT.),0))</f>
        <v>LOS SANTOS</v>
      </c>
      <c r="M25" t="e" cm="1">
        <f t="array" aca="1" ref="M25" ca="1">INDEX(ESCU,MATCH(0,COUNTIF($M$1:M24,ESCU)+(DRE_EDIFICIO_OFIC.CENT.&lt;&gt;'F-DPSEL-ULIC'!$D$31),0))</f>
        <v>#N/A</v>
      </c>
    </row>
    <row r="26" spans="1:13" x14ac:dyDescent="0.25">
      <c r="A26" t="str" cm="1">
        <f t="array" aca="1" ref="A26" ca="1">INDEX(CP,MATCH(0,COUNTIF($A$1:A25,CP),0))</f>
        <v>Orientador en Educacion Indígena 1</v>
      </c>
      <c r="B26" t="e" cm="1">
        <f t="array" aca="1" ref="B26" ca="1">INDEX(ESPE,MATCH(0,COUNTIF($B$1:B25,ESPE)+(CP&lt;&gt;'F-DPSEL-ULIC'!$D$35),0))</f>
        <v>#N/A</v>
      </c>
      <c r="C26" t="str" cm="1">
        <f t="array" aca="1" ref="C26" ca="1">INDEX(Clase_Admin,MATCH(0,COUNTIF($C$1:C25,Clase_Admin),0))</f>
        <v>Bibliotecólogo de Centro Educativo 2</v>
      </c>
      <c r="D26" t="e" cm="1">
        <f t="array" aca="1" ref="D26" ca="1">INDEX(Espe_Admin,MATCH(0,COUNTIF($D$1:D25,Espe_Admin)+(Clase_Admin&lt;&gt;'F-DPSEL-ULIC'!$D$33),0))</f>
        <v>#N/A</v>
      </c>
      <c r="F26" t="e" cm="1">
        <f t="array" aca="1" ref="F26" ca="1">INDEX(CANTÓN,MATCH(0,COUNTIF($F$1:F25,CANTÓN)+(PROVINCIA&lt;&gt;'F-DPSEL-ULIC'!#REF!),0))</f>
        <v>#N/A</v>
      </c>
      <c r="G26" t="e" cm="1">
        <f t="array" aca="1" ref="G26" ca="1">INDEX(DISTRITO,MATCH(0,COUNTIF($G$1:G25,DISTRITO)+(PROVINCIA&lt;&gt;'F-DPSEL-ULIC'!#REF!)+(CANTÓN&lt;&gt;'F-DPSEL-ULIC'!#REF!),0))</f>
        <v>#N/A</v>
      </c>
      <c r="L26" t="str" cm="1">
        <f t="array" aca="1" ref="L26" ca="1">INDEX(DRE_EDIFICIO_OFIC.CENT.,MATCH(0,COUNTIF($L$1:L25,DRE_EDIFICIO_OFIC.CENT.),0))</f>
        <v>PENINSULAR</v>
      </c>
      <c r="M26" t="e" cm="1">
        <f t="array" aca="1" ref="M26" ca="1">INDEX(ESCU,MATCH(0,COUNTIF($M$1:M25,ESCU)+(DRE_EDIFICIO_OFIC.CENT.&lt;&gt;'F-DPSEL-ULIC'!$D$31),0))</f>
        <v>#N/A</v>
      </c>
    </row>
    <row r="27" spans="1:13" x14ac:dyDescent="0.25">
      <c r="A27" t="str" cm="1">
        <f t="array" aca="1" ref="A27" ca="1">INDEX(CP,MATCH(0,COUNTIF($A$1:A26,CP),0))</f>
        <v>Profesional de Servicio Civil 1 B (G.de E.)</v>
      </c>
      <c r="B27" t="e" cm="1">
        <f t="array" aca="1" ref="B27" ca="1">INDEX(ESPE,MATCH(0,COUNTIF($B$1:B26,ESPE)+(CP&lt;&gt;'F-DPSEL-ULIC'!$D$35),0))</f>
        <v>#N/A</v>
      </c>
      <c r="C27" t="str" cm="1">
        <f t="array" aca="1" ref="C27" ca="1">INDEX(Clase_Admin,MATCH(0,COUNTIF($C$1:C26,Clase_Admin),0))</f>
        <v>Chofer Confianza</v>
      </c>
      <c r="D27" t="e" cm="1">
        <f t="array" aca="1" ref="D27" ca="1">INDEX(Espe_Admin,MATCH(0,COUNTIF($D$1:D26,Espe_Admin)+(Clase_Admin&lt;&gt;'F-DPSEL-ULIC'!$D$33),0))</f>
        <v>#N/A</v>
      </c>
      <c r="F27" t="e" cm="1">
        <f t="array" aca="1" ref="F27" ca="1">INDEX(CANTÓN,MATCH(0,COUNTIF($F$1:F26,CANTÓN)+(PROVINCIA&lt;&gt;'F-DPSEL-ULIC'!#REF!),0))</f>
        <v>#N/A</v>
      </c>
      <c r="G27" t="e" cm="1">
        <f t="array" aca="1" ref="G27" ca="1">INDEX(DISTRITO,MATCH(0,COUNTIF($G$1:G26,DISTRITO)+(PROVINCIA&lt;&gt;'F-DPSEL-ULIC'!#REF!)+(CANTÓN&lt;&gt;'F-DPSEL-ULIC'!#REF!),0))</f>
        <v>#N/A</v>
      </c>
      <c r="L27" t="str" cm="1">
        <f t="array" aca="1" ref="L27" ca="1">INDEX(DRE_EDIFICIO_OFIC.CENT.,MATCH(0,COUNTIF($L$1:L26,DRE_EDIFICIO_OFIC.CENT.),0))</f>
        <v>SAN CARLOS</v>
      </c>
      <c r="M27" t="e" cm="1">
        <f t="array" aca="1" ref="M27" ca="1">INDEX(ESCU,MATCH(0,COUNTIF($M$1:M26,ESCU)+(DRE_EDIFICIO_OFIC.CENT.&lt;&gt;'F-DPSEL-ULIC'!$D$31),0))</f>
        <v>#N/A</v>
      </c>
    </row>
    <row r="28" spans="1:13" x14ac:dyDescent="0.25">
      <c r="A28" t="str" cm="1">
        <f t="array" aca="1" ref="A28" ca="1">INDEX(CP,MATCH(0,COUNTIF($A$1:A27,CP),0))</f>
        <v>Profesional de Servicio Civil 2 (G.de E.)</v>
      </c>
      <c r="B28" t="e" cm="1">
        <f t="array" aca="1" ref="B28" ca="1">INDEX(ESPE,MATCH(0,COUNTIF($B$1:B27,ESPE)+(CP&lt;&gt;'F-DPSEL-ULIC'!$D$35),0))</f>
        <v>#N/A</v>
      </c>
      <c r="C28" t="str" cm="1">
        <f t="array" aca="1" ref="C28" ca="1">INDEX(Clase_Admin,MATCH(0,COUNTIF($C$1:C27,Clase_Admin),0))</f>
        <v>Cocinero</v>
      </c>
      <c r="D28" t="e" cm="1">
        <f t="array" aca="1" ref="D28" ca="1">INDEX(Espe_Admin,MATCH(0,COUNTIF($D$1:D27,Espe_Admin)+(Clase_Admin&lt;&gt;'F-DPSEL-ULIC'!$D$33),0))</f>
        <v>#N/A</v>
      </c>
      <c r="F28" t="e" cm="1">
        <f t="array" aca="1" ref="F28" ca="1">INDEX(CANTÓN,MATCH(0,COUNTIF($F$1:F27,CANTÓN)+(PROVINCIA&lt;&gt;'F-DPSEL-ULIC'!#REF!),0))</f>
        <v>#N/A</v>
      </c>
      <c r="G28" t="e" cm="1">
        <f t="array" aca="1" ref="G28" ca="1">INDEX(DISTRITO,MATCH(0,COUNTIF($G$1:G27,DISTRITO)+(PROVINCIA&lt;&gt;'F-DPSEL-ULIC'!#REF!)+(CANTÓN&lt;&gt;'F-DPSEL-ULIC'!#REF!),0))</f>
        <v>#N/A</v>
      </c>
      <c r="L28" t="str" cm="1">
        <f t="array" aca="1" ref="L28" ca="1">INDEX(DRE_EDIFICIO_OFIC.CENT.,MATCH(0,COUNTIF($L$1:L27,DRE_EDIFICIO_OFIC.CENT.),0))</f>
        <v>SARAPIQUÍ</v>
      </c>
      <c r="M28" t="e" cm="1">
        <f t="array" aca="1" ref="M28" ca="1">INDEX(ESCU,MATCH(0,COUNTIF($M$1:M27,ESCU)+(DRE_EDIFICIO_OFIC.CENT.&lt;&gt;'F-DPSEL-ULIC'!$D$31),0))</f>
        <v>#N/A</v>
      </c>
    </row>
    <row r="29" spans="1:13" x14ac:dyDescent="0.25">
      <c r="A29" t="str" cm="1">
        <f t="array" aca="1" ref="A29" ca="1">INDEX(CP,MATCH(0,COUNTIF($A$1:A28,CP),0))</f>
        <v>Profesional en Informática 1 B ( G.de E.)</v>
      </c>
      <c r="B29" t="e" cm="1">
        <f t="array" aca="1" ref="B29" ca="1">INDEX(ESPE,MATCH(0,COUNTIF($B$1:B28,ESPE)+(CP&lt;&gt;'F-DPSEL-ULIC'!$D$35),0))</f>
        <v>#N/A</v>
      </c>
      <c r="C29" t="str" cm="1">
        <f t="array" aca="1" ref="C29" ca="1">INDEX(Clase_Admin,MATCH(0,COUNTIF($C$1:C28,Clase_Admin),0))</f>
        <v>Conductor de Servicio Civil 1</v>
      </c>
      <c r="D29" t="e" cm="1">
        <f t="array" aca="1" ref="D29" ca="1">INDEX(Espe_Admin,MATCH(0,COUNTIF($D$1:D28,Espe_Admin)+(Clase_Admin&lt;&gt;'F-DPSEL-ULIC'!$D$33),0))</f>
        <v>#N/A</v>
      </c>
      <c r="F29" t="e" cm="1">
        <f t="array" aca="1" ref="F29" ca="1">INDEX(CANTÓN,MATCH(0,COUNTIF($F$1:F28,CANTÓN)+(PROVINCIA&lt;&gt;'F-DPSEL-ULIC'!#REF!),0))</f>
        <v>#N/A</v>
      </c>
      <c r="G29" t="e" cm="1">
        <f t="array" aca="1" ref="G29" ca="1">INDEX(DISTRITO,MATCH(0,COUNTIF($G$1:G28,DISTRITO)+(PROVINCIA&lt;&gt;'F-DPSEL-ULIC'!#REF!)+(CANTÓN&lt;&gt;'F-DPSEL-ULIC'!#REF!),0))</f>
        <v>#N/A</v>
      </c>
      <c r="L29" t="e" cm="1">
        <f t="array" aca="1" ref="L29" ca="1">INDEX(DRE_EDIFICIO_OFIC.CENT.,MATCH(0,COUNTIF($L$1:L28,DRE_EDIFICIO_OFIC.CENT.),0))</f>
        <v>#N/A</v>
      </c>
      <c r="M29" t="e" cm="1">
        <f t="array" aca="1" ref="M29" ca="1">INDEX(ESCU,MATCH(0,COUNTIF($M$1:M28,ESCU)+(DRE_EDIFICIO_OFIC.CENT.&lt;&gt;'F-DPSEL-ULIC'!$D$31),0))</f>
        <v>#N/A</v>
      </c>
    </row>
    <row r="30" spans="1:13" x14ac:dyDescent="0.25">
      <c r="A30" t="str" cm="1">
        <f t="array" aca="1" ref="A30" ca="1">INDEX(CP,MATCH(0,COUNTIF($A$1:A29,CP),0))</f>
        <v>Profesional Jefe de Servicio Civil 1 ( G.de E.)</v>
      </c>
      <c r="B30" t="e" cm="1">
        <f t="array" aca="1" ref="B30" ca="1">INDEX(ESPE,MATCH(0,COUNTIF($B$1:B29,ESPE)+(CP&lt;&gt;'F-DPSEL-ULIC'!$D$35),0))</f>
        <v>#N/A</v>
      </c>
      <c r="C30" t="str" cm="1">
        <f t="array" aca="1" ref="C30" ca="1">INDEX(Clase_Admin,MATCH(0,COUNTIF($C$1:C29,Clase_Admin),0))</f>
        <v>Conductor de Servicio Civil 2</v>
      </c>
      <c r="D30" t="e" cm="1">
        <f t="array" aca="1" ref="D30" ca="1">INDEX(Espe_Admin,MATCH(0,COUNTIF($D$1:D29,Espe_Admin)+(Clase_Admin&lt;&gt;'F-DPSEL-ULIC'!$D$33),0))</f>
        <v>#N/A</v>
      </c>
      <c r="F30" t="e" cm="1">
        <f t="array" aca="1" ref="F30" ca="1">INDEX(CANTÓN,MATCH(0,COUNTIF($F$1:F29,CANTÓN)+(PROVINCIA&lt;&gt;'F-DPSEL-ULIC'!#REF!),0))</f>
        <v>#N/A</v>
      </c>
      <c r="G30" t="e" cm="1">
        <f t="array" aca="1" ref="G30" ca="1">INDEX(DISTRITO,MATCH(0,COUNTIF($G$1:G29,DISTRITO)+(PROVINCIA&lt;&gt;'F-DPSEL-ULIC'!#REF!)+(CANTÓN&lt;&gt;'F-DPSEL-ULIC'!#REF!),0))</f>
        <v>#N/A</v>
      </c>
      <c r="L30" t="e" cm="1">
        <f t="array" aca="1" ref="L30" ca="1">INDEX(DRE_EDIFICIO_OFIC.CENT.,MATCH(0,COUNTIF($L$1:L29,DRE_EDIFICIO_OFIC.CENT.),0))</f>
        <v>#N/A</v>
      </c>
      <c r="M30" t="e" cm="1">
        <f t="array" aca="1" ref="M30" ca="1">INDEX(ESCU,MATCH(0,COUNTIF($M$1:M29,ESCU)+(DRE_EDIFICIO_OFIC.CENT.&lt;&gt;'F-DPSEL-ULIC'!$D$31),0))</f>
        <v>#N/A</v>
      </c>
    </row>
    <row r="31" spans="1:13" x14ac:dyDescent="0.25">
      <c r="A31" t="str" cm="1">
        <f t="array" aca="1" ref="A31" ca="1">INDEX(CP,MATCH(0,COUNTIF($A$1:A30,CP),0))</f>
        <v>Profesor de Ens. Técnico Profes. en  Educación Indígena (III y IV Ciclos) (G. de E.)</v>
      </c>
      <c r="B31" t="e" cm="1">
        <f t="array" aca="1" ref="B31" ca="1">INDEX(ESPE,MATCH(0,COUNTIF($B$1:B30,ESPE)+(CP&lt;&gt;'F-DPSEL-ULIC'!$D$35),0))</f>
        <v>#N/A</v>
      </c>
      <c r="C31" t="str" cm="1">
        <f t="array" aca="1" ref="C31" ca="1">INDEX(Clase_Admin,MATCH(0,COUNTIF($C$1:C30,Clase_Admin),0))</f>
        <v>Conserje  de Centro Educativo</v>
      </c>
      <c r="D31" t="e" cm="1">
        <f t="array" aca="1" ref="D31" ca="1">INDEX(Espe_Admin,MATCH(0,COUNTIF($D$1:D30,Espe_Admin)+(Clase_Admin&lt;&gt;'F-DPSEL-ULIC'!$D$33),0))</f>
        <v>#N/A</v>
      </c>
      <c r="F31" t="e" cm="1">
        <f t="array" aca="1" ref="F31" ca="1">INDEX(CANTÓN,MATCH(0,COUNTIF($F$1:F30,CANTÓN)+(PROVINCIA&lt;&gt;'F-DPSEL-ULIC'!#REF!),0))</f>
        <v>#N/A</v>
      </c>
      <c r="G31" t="e" cm="1">
        <f t="array" aca="1" ref="G31" ca="1">INDEX(DISTRITO,MATCH(0,COUNTIF($G$1:G30,DISTRITO)+(PROVINCIA&lt;&gt;'F-DPSEL-ULIC'!#REF!)+(CANTÓN&lt;&gt;'F-DPSEL-ULIC'!#REF!),0))</f>
        <v>#N/A</v>
      </c>
      <c r="L31" t="e" cm="1">
        <f t="array" aca="1" ref="L31" ca="1">INDEX(DRE_EDIFICIO_OFIC.CENT.,MATCH(0,COUNTIF($L$1:L30,DRE_EDIFICIO_OFIC.CENT.),0))</f>
        <v>#N/A</v>
      </c>
      <c r="M31" t="e" cm="1">
        <f t="array" aca="1" ref="M31" ca="1">INDEX(ESCU,MATCH(0,COUNTIF($M$1:M30,ESCU)+(DRE_EDIFICIO_OFIC.CENT.&lt;&gt;'F-DPSEL-ULIC'!$D$31),0))</f>
        <v>#N/A</v>
      </c>
    </row>
    <row r="32" spans="1:13" x14ac:dyDescent="0.25">
      <c r="A32" t="str" cm="1">
        <f t="array" aca="1" ref="A32" ca="1">INDEX(CP,MATCH(0,COUNTIF($A$1:A31,CP),0))</f>
        <v>Profesor de Enseñanza Especial (G.de E.)</v>
      </c>
      <c r="B32" t="e" cm="1">
        <f t="array" aca="1" ref="B32" ca="1">INDEX(ESPE,MATCH(0,COUNTIF($B$1:B31,ESPE)+(CP&lt;&gt;'F-DPSEL-ULIC'!$D$35),0))</f>
        <v>#N/A</v>
      </c>
      <c r="C32" t="str" cm="1">
        <f t="array" aca="1" ref="C32" ca="1">INDEX(Clase_Admin,MATCH(0,COUNTIF($C$1:C31,Clase_Admin),0))</f>
        <v xml:space="preserve">Consultor Licenciado </v>
      </c>
      <c r="D32" t="e" cm="1">
        <f t="array" aca="1" ref="D32" ca="1">INDEX(Espe_Admin,MATCH(0,COUNTIF($D$1:D31,Espe_Admin)+(Clase_Admin&lt;&gt;'F-DPSEL-ULIC'!$D$33),0))</f>
        <v>#N/A</v>
      </c>
      <c r="F32" t="e" cm="1">
        <f t="array" aca="1" ref="F32" ca="1">INDEX(CANTÓN,MATCH(0,COUNTIF($F$1:F31,CANTÓN)+(PROVINCIA&lt;&gt;'F-DPSEL-ULIC'!#REF!),0))</f>
        <v>#N/A</v>
      </c>
      <c r="G32" t="e" cm="1">
        <f t="array" aca="1" ref="G32" ca="1">INDEX(DISTRITO,MATCH(0,COUNTIF($G$1:G31,DISTRITO)+(PROVINCIA&lt;&gt;'F-DPSEL-ULIC'!#REF!)+(CANTÓN&lt;&gt;'F-DPSEL-ULIC'!#REF!),0))</f>
        <v>#N/A</v>
      </c>
      <c r="L32" t="e" cm="1">
        <f t="array" aca="1" ref="L32" ca="1">INDEX(DRE_EDIFICIO_OFIC.CENT.,MATCH(0,COUNTIF($L$1:L31,DRE_EDIFICIO_OFIC.CENT.),0))</f>
        <v>#N/A</v>
      </c>
      <c r="M32" t="e" cm="1">
        <f t="array" aca="1" ref="M32" ca="1">INDEX(ESCU,MATCH(0,COUNTIF($M$1:M31,ESCU)+(DRE_EDIFICIO_OFIC.CENT.&lt;&gt;'F-DPSEL-ULIC'!$D$31),0))</f>
        <v>#N/A</v>
      </c>
    </row>
    <row r="33" spans="1:13" x14ac:dyDescent="0.25">
      <c r="A33" t="str" cm="1">
        <f t="array" aca="1" ref="A33" ca="1">INDEX(CP,MATCH(0,COUNTIF($A$1:A32,CP),0))</f>
        <v>Profesor de Enseñanza Especial en Educación Indígena (G. de E.)</v>
      </c>
      <c r="B33" t="e" cm="1">
        <f t="array" aca="1" ref="B33" ca="1">INDEX(ESPE,MATCH(0,COUNTIF($B$1:B32,ESPE)+(CP&lt;&gt;'F-DPSEL-ULIC'!$D$35),0))</f>
        <v>#N/A</v>
      </c>
      <c r="C33" t="str" cm="1">
        <f t="array" aca="1" ref="C33" ca="1">INDEX(Clase_Admin,MATCH(0,COUNTIF($C$1:C32,Clase_Admin),0))</f>
        <v>Consultor Licenciado Experto</v>
      </c>
      <c r="D33" t="e" cm="1">
        <f t="array" aca="1" ref="D33" ca="1">INDEX(Espe_Admin,MATCH(0,COUNTIF($D$1:D32,Espe_Admin)+(Clase_Admin&lt;&gt;'F-DPSEL-ULIC'!$D$33),0))</f>
        <v>#N/A</v>
      </c>
      <c r="F33" t="e" cm="1">
        <f t="array" aca="1" ref="F33" ca="1">INDEX(CANTÓN,MATCH(0,COUNTIF($F$1:F32,CANTÓN)+(PROVINCIA&lt;&gt;'F-DPSEL-ULIC'!#REF!),0))</f>
        <v>#N/A</v>
      </c>
      <c r="G33" t="e" cm="1">
        <f t="array" aca="1" ref="G33" ca="1">INDEX(DISTRITO,MATCH(0,COUNTIF($G$1:G32,DISTRITO)+(PROVINCIA&lt;&gt;'F-DPSEL-ULIC'!#REF!)+(CANTÓN&lt;&gt;'F-DPSEL-ULIC'!#REF!),0))</f>
        <v>#N/A</v>
      </c>
      <c r="L33" t="e" cm="1">
        <f t="array" aca="1" ref="L33" ca="1">INDEX(DRE_EDIFICIO_OFIC.CENT.,MATCH(0,COUNTIF($L$1:L32,DRE_EDIFICIO_OFIC.CENT.),0))</f>
        <v>#N/A</v>
      </c>
      <c r="M33" t="e" cm="1">
        <f t="array" aca="1" ref="M33" ca="1">INDEX(ESCU,MATCH(0,COUNTIF($M$1:M32,ESCU)+(DRE_EDIFICIO_OFIC.CENT.&lt;&gt;'F-DPSEL-ULIC'!$D$31),0))</f>
        <v>#N/A</v>
      </c>
    </row>
    <row r="34" spans="1:13" x14ac:dyDescent="0.25">
      <c r="A34" t="str" cm="1">
        <f t="array" aca="1" ref="A34" ca="1">INDEX(CP,MATCH(0,COUNTIF($A$1:A33,CP),0))</f>
        <v>Profesor de Enseñanza General Básica 1 ( I y II ciclos) ( G. de E.)</v>
      </c>
      <c r="B34" t="e" cm="1">
        <f t="array" aca="1" ref="B34" ca="1">INDEX(ESPE,MATCH(0,COUNTIF($B$1:B33,ESPE)+(CP&lt;&gt;'F-DPSEL-ULIC'!$D$35),0))</f>
        <v>#N/A</v>
      </c>
      <c r="C34" t="str" cm="1">
        <f t="array" aca="1" ref="C34" ca="1">INDEX(Clase_Admin,MATCH(0,COUNTIF($C$1:C33,Clase_Admin),0))</f>
        <v>Dir. De la Dir. De Desarr.Curric</v>
      </c>
      <c r="D34" t="e" cm="1">
        <f t="array" aca="1" ref="D34" ca="1">INDEX(Espe_Admin,MATCH(0,COUNTIF($D$1:D33,Espe_Admin)+(Clase_Admin&lt;&gt;'F-DPSEL-ULIC'!$D$33),0))</f>
        <v>#N/A</v>
      </c>
      <c r="F34" t="e" cm="1">
        <f t="array" aca="1" ref="F34" ca="1">INDEX(CANTÓN,MATCH(0,COUNTIF($F$1:F33,CANTÓN)+(PROVINCIA&lt;&gt;'F-DPSEL-ULIC'!#REF!),0))</f>
        <v>#N/A</v>
      </c>
      <c r="G34" t="e" cm="1">
        <f t="array" aca="1" ref="G34" ca="1">INDEX(DISTRITO,MATCH(0,COUNTIF($G$1:G33,DISTRITO)+(PROVINCIA&lt;&gt;'F-DPSEL-ULIC'!#REF!)+(CANTÓN&lt;&gt;'F-DPSEL-ULIC'!#REF!),0))</f>
        <v>#N/A</v>
      </c>
      <c r="L34" t="e" cm="1">
        <f t="array" aca="1" ref="L34" ca="1">INDEX(DRE_EDIFICIO_OFIC.CENT.,MATCH(0,COUNTIF($L$1:L33,DRE_EDIFICIO_OFIC.CENT.),0))</f>
        <v>#N/A</v>
      </c>
      <c r="M34" t="e" cm="1">
        <f t="array" aca="1" ref="M34" ca="1">INDEX(ESCU,MATCH(0,COUNTIF($M$1:M33,ESCU)+(DRE_EDIFICIO_OFIC.CENT.&lt;&gt;'F-DPSEL-ULIC'!$D$31),0))</f>
        <v>#N/A</v>
      </c>
    </row>
    <row r="35" spans="1:13" x14ac:dyDescent="0.25">
      <c r="A35" t="str" cm="1">
        <f t="array" aca="1" ref="A35" ca="1">INDEX(CP,MATCH(0,COUNTIF($A$1:A34,CP),0))</f>
        <v>Profesor de Enseñanza General Básica en Educación Indígena I y II Ciclo (G. de E.)</v>
      </c>
      <c r="B35" t="e" cm="1">
        <f t="array" aca="1" ref="B35" ca="1">INDEX(ESPE,MATCH(0,COUNTIF($B$1:B34,ESPE)+(CP&lt;&gt;'F-DPSEL-ULIC'!$D$35),0))</f>
        <v>#N/A</v>
      </c>
      <c r="C35" t="str" cm="1">
        <f t="array" aca="1" ref="C35" ca="1">INDEX(Clase_Admin,MATCH(0,COUNTIF($C$1:C34,Clase_Admin),0))</f>
        <v>Dir. Div.Informat.del MEP</v>
      </c>
      <c r="D35" t="e" cm="1">
        <f t="array" aca="1" ref="D35" ca="1">INDEX(Espe_Admin,MATCH(0,COUNTIF($D$1:D34,Espe_Admin)+(Clase_Admin&lt;&gt;'F-DPSEL-ULIC'!$D$33),0))</f>
        <v>#N/A</v>
      </c>
      <c r="F35" t="e" cm="1">
        <f t="array" aca="1" ref="F35" ca="1">INDEX(CANTÓN,MATCH(0,COUNTIF($F$1:F34,CANTÓN)+(PROVINCIA&lt;&gt;'F-DPSEL-ULIC'!#REF!),0))</f>
        <v>#N/A</v>
      </c>
      <c r="G35" t="e" cm="1">
        <f t="array" aca="1" ref="G35" ca="1">INDEX(DISTRITO,MATCH(0,COUNTIF($G$1:G34,DISTRITO)+(PROVINCIA&lt;&gt;'F-DPSEL-ULIC'!#REF!)+(CANTÓN&lt;&gt;'F-DPSEL-ULIC'!#REF!),0))</f>
        <v>#N/A</v>
      </c>
      <c r="L35" t="e" cm="1">
        <f t="array" aca="1" ref="L35" ca="1">INDEX(DRE_EDIFICIO_OFIC.CENT.,MATCH(0,COUNTIF($L$1:L34,DRE_EDIFICIO_OFIC.CENT.),0))</f>
        <v>#N/A</v>
      </c>
      <c r="M35" t="e" cm="1">
        <f t="array" aca="1" ref="M35" ca="1">INDEX(ESCU,MATCH(0,COUNTIF($M$1:M34,ESCU)+(DRE_EDIFICIO_OFIC.CENT.&lt;&gt;'F-DPSEL-ULIC'!$D$31),0))</f>
        <v>#N/A</v>
      </c>
    </row>
    <row r="36" spans="1:13" x14ac:dyDescent="0.25">
      <c r="A36" t="str" cm="1">
        <f t="array" aca="1" ref="A36" ca="1">INDEX(CP,MATCH(0,COUNTIF($A$1:A35,CP),0))</f>
        <v>Profesor de Enseñanza Media  en Educación Indígena (G. de  E.)</v>
      </c>
      <c r="B36" t="e" cm="1">
        <f t="array" aca="1" ref="B36" ca="1">INDEX(ESPE,MATCH(0,COUNTIF($B$1:B35,ESPE)+(CP&lt;&gt;'F-DPSEL-ULIC'!$D$35),0))</f>
        <v>#N/A</v>
      </c>
      <c r="C36" t="str" cm="1">
        <f t="array" aca="1" ref="C36" ca="1">INDEX(Clase_Admin,MATCH(0,COUNTIF($C$1:C35,Clase_Admin),0))</f>
        <v>Dir. Gral SINETEC</v>
      </c>
      <c r="D36" t="e" cm="1">
        <f t="array" aca="1" ref="D36" ca="1">INDEX(Espe_Admin,MATCH(0,COUNTIF($D$1:D35,Espe_Admin)+(Clase_Admin&lt;&gt;'F-DPSEL-ULIC'!$D$33),0))</f>
        <v>#N/A</v>
      </c>
      <c r="F36" t="e" cm="1">
        <f t="array" aca="1" ref="F36" ca="1">INDEX(CANTÓN,MATCH(0,COUNTIF($F$1:F35,CANTÓN)+(PROVINCIA&lt;&gt;'F-DPSEL-ULIC'!#REF!),0))</f>
        <v>#N/A</v>
      </c>
      <c r="G36" t="e" cm="1">
        <f t="array" aca="1" ref="G36" ca="1">INDEX(DISTRITO,MATCH(0,COUNTIF($G$1:G35,DISTRITO)+(PROVINCIA&lt;&gt;'F-DPSEL-ULIC'!#REF!)+(CANTÓN&lt;&gt;'F-DPSEL-ULIC'!#REF!),0))</f>
        <v>#N/A</v>
      </c>
      <c r="L36" t="e" cm="1">
        <f t="array" aca="1" ref="L36" ca="1">INDEX(DRE_EDIFICIO_OFIC.CENT.,MATCH(0,COUNTIF($L$1:L35,DRE_EDIFICIO_OFIC.CENT.),0))</f>
        <v>#N/A</v>
      </c>
      <c r="M36" t="e" cm="1">
        <f t="array" aca="1" ref="M36" ca="1">INDEX(ESCU,MATCH(0,COUNTIF($M$1:M35,ESCU)+(DRE_EDIFICIO_OFIC.CENT.&lt;&gt;'F-DPSEL-ULIC'!$D$31),0))</f>
        <v>#N/A</v>
      </c>
    </row>
    <row r="37" spans="1:13" x14ac:dyDescent="0.25">
      <c r="A37" t="str" cm="1">
        <f t="array" aca="1" ref="A37" ca="1">INDEX(CP,MATCH(0,COUNTIF($A$1:A36,CP),0))</f>
        <v>Profesor de Enseñanza Media (G. de E.)</v>
      </c>
      <c r="B37" t="e" cm="1">
        <f t="array" aca="1" ref="B37" ca="1">INDEX(ESPE,MATCH(0,COUNTIF($B$1:B36,ESPE)+(CP&lt;&gt;'F-DPSEL-ULIC'!$D$35),0))</f>
        <v>#N/A</v>
      </c>
      <c r="C37" t="str" cm="1">
        <f t="array" aca="1" ref="C37" ca="1">INDEX(Clase_Admin,MATCH(0,COUNTIF($C$1:C36,Clase_Admin),0))</f>
        <v>Dir.Eje.Cons.Nac.Ens.Sup.Univ.P</v>
      </c>
      <c r="D37" t="e" cm="1">
        <f t="array" aca="1" ref="D37" ca="1">INDEX(Espe_Admin,MATCH(0,COUNTIF($D$1:D36,Espe_Admin)+(Clase_Admin&lt;&gt;'F-DPSEL-ULIC'!$D$33),0))</f>
        <v>#N/A</v>
      </c>
      <c r="F37" t="e" cm="1">
        <f t="array" aca="1" ref="F37" ca="1">INDEX(CANTÓN,MATCH(0,COUNTIF($F$1:F36,CANTÓN)+(PROVINCIA&lt;&gt;'F-DPSEL-ULIC'!#REF!),0))</f>
        <v>#N/A</v>
      </c>
      <c r="G37" t="e" cm="1">
        <f t="array" aca="1" ref="G37" ca="1">INDEX(DISTRITO,MATCH(0,COUNTIF($G$1:G36,DISTRITO)+(PROVINCIA&lt;&gt;'F-DPSEL-ULIC'!#REF!)+(CANTÓN&lt;&gt;'F-DPSEL-ULIC'!#REF!),0))</f>
        <v>#N/A</v>
      </c>
      <c r="M37" t="e" cm="1">
        <f t="array" aca="1" ref="M37" ca="1">INDEX(ESCU,MATCH(0,COUNTIF($M$1:M36,ESCU)+(DRE_EDIFICIO_OFIC.CENT.&lt;&gt;'F-DPSEL-ULIC'!$D$31),0))</f>
        <v>#N/A</v>
      </c>
    </row>
    <row r="38" spans="1:13" x14ac:dyDescent="0.25">
      <c r="A38" t="str" cm="1">
        <f t="array" aca="1" ref="A38" ca="1">INDEX(CP,MATCH(0,COUNTIF($A$1:A37,CP),0))</f>
        <v>Profesor de Enseñanza Media Bilingüe (G. de E.)</v>
      </c>
      <c r="B38" t="e" cm="1">
        <f t="array" aca="1" ref="B38" ca="1">INDEX(ESPE,MATCH(0,COUNTIF($B$1:B37,ESPE)+(CP&lt;&gt;'F-DPSEL-ULIC'!$D$35),0))</f>
        <v>#N/A</v>
      </c>
      <c r="C38" t="str" cm="1">
        <f t="array" aca="1" ref="C38" ca="1">INDEX(Clase_Admin,MATCH(0,COUNTIF($C$1:C37,Clase_Admin),0))</f>
        <v>Direct. Planif. Institucional</v>
      </c>
      <c r="D38" t="e" cm="1">
        <f t="array" aca="1" ref="D38" ca="1">INDEX(Espe_Admin,MATCH(0,COUNTIF($D$1:D37,Espe_Admin)+(Clase_Admin&lt;&gt;'F-DPSEL-ULIC'!$D$33),0))</f>
        <v>#N/A</v>
      </c>
      <c r="G38" t="e" cm="1">
        <f t="array" aca="1" ref="G38" ca="1">INDEX(DISTRITO,MATCH(0,COUNTIF($G$1:G37,DISTRITO)+(PROVINCIA&lt;&gt;'F-DPSEL-ULIC'!#REF!)+(CANTÓN&lt;&gt;'F-DPSEL-ULIC'!#REF!),0))</f>
        <v>#N/A</v>
      </c>
      <c r="M38" t="e" cm="1">
        <f t="array" aca="1" ref="M38" ca="1">INDEX(ESCU,MATCH(0,COUNTIF($M$1:M37,ESCU)+(DRE_EDIFICIO_OFIC.CENT.&lt;&gt;'F-DPSEL-ULIC'!$D$31),0))</f>
        <v>#N/A</v>
      </c>
    </row>
    <row r="39" spans="1:13" x14ac:dyDescent="0.25">
      <c r="A39" t="str" cm="1">
        <f t="array" aca="1" ref="A39" ca="1">INDEX(CP,MATCH(0,COUNTIF($A$1:A38,CP),0))</f>
        <v>Profesor de Enseñanza Preescolar (G.de E)</v>
      </c>
      <c r="B39" t="e" cm="1">
        <f t="array" aca="1" ref="B39" ca="1">INDEX(ESPE,MATCH(0,COUNTIF($B$1:B38,ESPE)+(CP&lt;&gt;'F-DPSEL-ULIC'!$D$35),0))</f>
        <v>#N/A</v>
      </c>
      <c r="C39" t="str" cm="1">
        <f t="array" aca="1" ref="C39" ca="1">INDEX(Clase_Admin,MATCH(0,COUNTIF($C$1:C38,Clase_Admin),0))</f>
        <v>Director Asesoria Juridica del MEP</v>
      </c>
      <c r="D39" t="e" cm="1">
        <f t="array" aca="1" ref="D39" ca="1">INDEX(Espe_Admin,MATCH(0,COUNTIF($D$1:D38,Espe_Admin)+(Clase_Admin&lt;&gt;'F-DPSEL-ULIC'!$D$33),0))</f>
        <v>#N/A</v>
      </c>
      <c r="G39" t="e" cm="1">
        <f t="array" aca="1" ref="G39" ca="1">INDEX(DISTRITO,MATCH(0,COUNTIF($G$1:G38,DISTRITO)+(PROVINCIA&lt;&gt;'F-DPSEL-ULIC'!#REF!)+(CANTÓN&lt;&gt;'F-DPSEL-ULIC'!#REF!),0))</f>
        <v>#N/A</v>
      </c>
      <c r="M39" t="e" cm="1">
        <f t="array" aca="1" ref="M39" ca="1">INDEX(ESCU,MATCH(0,COUNTIF($M$1:M38,ESCU)+(DRE_EDIFICIO_OFIC.CENT.&lt;&gt;'F-DPSEL-ULIC'!$D$31),0))</f>
        <v>#N/A</v>
      </c>
    </row>
    <row r="40" spans="1:13" x14ac:dyDescent="0.25">
      <c r="A40" t="str" cm="1">
        <f t="array" aca="1" ref="A40" ca="1">INDEX(CP,MATCH(0,COUNTIF($A$1:A39,CP),0))</f>
        <v>Profesor de Enseñanza Preescolar en Educación Indígena (G. de E.)</v>
      </c>
      <c r="B40" t="e" cm="1">
        <f t="array" aca="1" ref="B40" ca="1">INDEX(ESPE,MATCH(0,COUNTIF($B$1:B39,ESPE)+(CP&lt;&gt;'F-DPSEL-ULIC'!$D$35),0))</f>
        <v>#N/A</v>
      </c>
      <c r="C40" t="str" cm="1">
        <f t="array" aca="1" ref="C40" ca="1">INDEX(Clase_Admin,MATCH(0,COUNTIF($C$1:C39,Clase_Admin),0))</f>
        <v>Director de Centro Educativo Artístico (I, II, III, IV Ciclos)</v>
      </c>
      <c r="D40" t="e" cm="1">
        <f t="array" aca="1" ref="D40" ca="1">INDEX(Espe_Admin,MATCH(0,COUNTIF($D$1:D39,Espe_Admin)+(Clase_Admin&lt;&gt;'F-DPSEL-ULIC'!$D$33),0))</f>
        <v>#N/A</v>
      </c>
      <c r="G40" t="e" cm="1">
        <f t="array" aca="1" ref="G40" ca="1">INDEX(DISTRITO,MATCH(0,COUNTIF($G$1:G39,DISTRITO)+(PROVINCIA&lt;&gt;'F-DPSEL-ULIC'!#REF!)+(CANTÓN&lt;&gt;'F-DPSEL-ULIC'!#REF!),0))</f>
        <v>#N/A</v>
      </c>
      <c r="M40" t="e" cm="1">
        <f t="array" aca="1" ref="M40" ca="1">INDEX(ESCU,MATCH(0,COUNTIF($M$1:M39,ESCU)+(DRE_EDIFICIO_OFIC.CENT.&lt;&gt;'F-DPSEL-ULIC'!$D$31),0))</f>
        <v>#N/A</v>
      </c>
    </row>
    <row r="41" spans="1:13" x14ac:dyDescent="0.25">
      <c r="A41" t="str" cm="1">
        <f t="array" aca="1" ref="A41" ca="1">INDEX(CP,MATCH(0,COUNTIF($A$1:A40,CP),0))</f>
        <v>Profesor de Enseñanza Técnico Profesional ( Liceo Laboratorio) (G. de E.)</v>
      </c>
      <c r="B41" t="e" cm="1">
        <f t="array" aca="1" ref="B41" ca="1">INDEX(ESPE,MATCH(0,COUNTIF($B$1:B40,ESPE)+(CP&lt;&gt;'F-DPSEL-ULIC'!$D$35),0))</f>
        <v>#N/A</v>
      </c>
      <c r="C41" t="str" cm="1">
        <f t="array" aca="1" ref="C41" ca="1">INDEX(Clase_Admin,MATCH(0,COUNTIF($C$1:C40,Clase_Admin),0))</f>
        <v>Director de Colegio 1</v>
      </c>
      <c r="D41" t="e" cm="1">
        <f t="array" aca="1" ref="D41" ca="1">INDEX(Espe_Admin,MATCH(0,COUNTIF($D$1:D40,Espe_Admin)+(Clase_Admin&lt;&gt;'F-DPSEL-ULIC'!$D$33),0))</f>
        <v>#N/A</v>
      </c>
      <c r="G41" t="e" cm="1">
        <f t="array" aca="1" ref="G41" ca="1">INDEX(DISTRITO,MATCH(0,COUNTIF($G$1:G40,DISTRITO)+(PROVINCIA&lt;&gt;'F-DPSEL-ULIC'!#REF!)+(CANTÓN&lt;&gt;'F-DPSEL-ULIC'!#REF!),0))</f>
        <v>#N/A</v>
      </c>
      <c r="M41" t="e" cm="1">
        <f t="array" aca="1" ref="M41" ca="1">INDEX(ESCU,MATCH(0,COUNTIF($M$1:M40,ESCU)+(DRE_EDIFICIO_OFIC.CENT.&lt;&gt;'F-DPSEL-ULIC'!$D$31),0))</f>
        <v>#N/A</v>
      </c>
    </row>
    <row r="42" spans="1:13" x14ac:dyDescent="0.25">
      <c r="A42" t="str" cm="1">
        <f t="array" aca="1" ref="A42" ca="1">INDEX(CP,MATCH(0,COUNTIF($A$1:A41,CP),0))</f>
        <v>Profesor de Enseñanza Técnico Profesional (Enseñanza Preescolar, o, I y II ciclos ) (G. de E.)</v>
      </c>
      <c r="B42" t="e" cm="1">
        <f t="array" aca="1" ref="B42" ca="1">INDEX(ESPE,MATCH(0,COUNTIF($B$1:B41,ESPE)+(CP&lt;&gt;'F-DPSEL-ULIC'!$D$35),0))</f>
        <v>#N/A</v>
      </c>
      <c r="C42" t="str" cm="1">
        <f t="array" aca="1" ref="C42" ca="1">INDEX(Clase_Admin,MATCH(0,COUNTIF($C$1:C41,Clase_Admin),0))</f>
        <v>Director de Colegio 2</v>
      </c>
      <c r="D42" t="e" cm="1">
        <f t="array" aca="1" ref="D42" ca="1">INDEX(Espe_Admin,MATCH(0,COUNTIF($D$1:D41,Espe_Admin)+(Clase_Admin&lt;&gt;'F-DPSEL-ULIC'!$D$33),0))</f>
        <v>#N/A</v>
      </c>
      <c r="G42" t="e" cm="1">
        <f t="array" aca="1" ref="G42" ca="1">INDEX(DISTRITO,MATCH(0,COUNTIF($G$1:G41,DISTRITO)+(PROVINCIA&lt;&gt;'F-DPSEL-ULIC'!#REF!)+(CANTÓN&lt;&gt;'F-DPSEL-ULIC'!#REF!),0))</f>
        <v>#N/A</v>
      </c>
      <c r="M42" t="e" cm="1">
        <f t="array" aca="1" ref="M42" ca="1">INDEX(ESCU,MATCH(0,COUNTIF($M$1:M41,ESCU)+(DRE_EDIFICIO_OFIC.CENT.&lt;&gt;'F-DPSEL-ULIC'!$D$31),0))</f>
        <v>#N/A</v>
      </c>
    </row>
    <row r="43" spans="1:13" x14ac:dyDescent="0.25">
      <c r="A43" t="str" cm="1">
        <f t="array" aca="1" ref="A43" ca="1">INDEX(CP,MATCH(0,COUNTIF($A$1:A42,CP),0))</f>
        <v>Profesor de Enseñanza Técnico Profesional (III y IV Ciclos, Enseñanza Especial y Escuela Laboratorio) (G. de E.)</v>
      </c>
      <c r="B43" t="e" cm="1">
        <f t="array" aca="1" ref="B43" ca="1">INDEX(ESPE,MATCH(0,COUNTIF($B$1:B42,ESPE)+(CP&lt;&gt;'F-DPSEL-ULIC'!$D$35),0))</f>
        <v>#N/A</v>
      </c>
      <c r="C43" t="str" cm="1">
        <f t="array" aca="1" ref="C43" ca="1">INDEX(Clase_Admin,MATCH(0,COUNTIF($C$1:C42,Clase_Admin),0))</f>
        <v>Director de Colegio 3</v>
      </c>
      <c r="D43" t="e" cm="1">
        <f t="array" aca="1" ref="D43" ca="1">INDEX(Espe_Admin,MATCH(0,COUNTIF($D$1:D42,Espe_Admin)+(Clase_Admin&lt;&gt;'F-DPSEL-ULIC'!$D$33),0))</f>
        <v>#N/A</v>
      </c>
      <c r="G43" t="e" cm="1">
        <f t="array" aca="1" ref="G43" ca="1">INDEX(DISTRITO,MATCH(0,COUNTIF($G$1:G42,DISTRITO)+(PROVINCIA&lt;&gt;'F-DPSEL-ULIC'!#REF!)+(CANTÓN&lt;&gt;'F-DPSEL-ULIC'!#REF!),0))</f>
        <v>#N/A</v>
      </c>
      <c r="M43" t="e" cm="1">
        <f t="array" aca="1" ref="M43" ca="1">INDEX(ESCU,MATCH(0,COUNTIF($M$1:M42,ESCU)+(DRE_EDIFICIO_OFIC.CENT.&lt;&gt;'F-DPSEL-ULIC'!$D$31),0))</f>
        <v>#N/A</v>
      </c>
    </row>
    <row r="44" spans="1:13" x14ac:dyDescent="0.25">
      <c r="A44" t="str" cm="1">
        <f t="array" aca="1" ref="A44" ca="1">INDEX(CP,MATCH(0,COUNTIF($A$1:A43,CP),0))</f>
        <v xml:space="preserve">Profesor de Enseñanza Técnico Profesional Bilingue (III Ciclo, Educación Diversificada o Enseñanza Especial) </v>
      </c>
      <c r="B44" t="e" cm="1">
        <f t="array" aca="1" ref="B44" ca="1">INDEX(ESPE,MATCH(0,COUNTIF($B$1:B43,ESPE)+(CP&lt;&gt;'F-DPSEL-ULIC'!$D$35),0))</f>
        <v>#N/A</v>
      </c>
      <c r="C44" t="str" cm="1">
        <f t="array" aca="1" ref="C44" ca="1">INDEX(Clase_Admin,MATCH(0,COUNTIF($C$1:C43,Clase_Admin),0))</f>
        <v>Director de Colegio en Educación Indígena 1</v>
      </c>
      <c r="D44" t="e" cm="1">
        <f t="array" aca="1" ref="D44" ca="1">INDEX(Espe_Admin,MATCH(0,COUNTIF($D$1:D43,Espe_Admin)+(Clase_Admin&lt;&gt;'F-DPSEL-ULIC'!$D$33),0))</f>
        <v>#N/A</v>
      </c>
      <c r="G44" t="e" cm="1">
        <f t="array" aca="1" ref="G44" ca="1">INDEX(DISTRITO,MATCH(0,COUNTIF($G$1:G43,DISTRITO)+(PROVINCIA&lt;&gt;'F-DPSEL-ULIC'!#REF!)+(CANTÓN&lt;&gt;'F-DPSEL-ULIC'!#REF!),0))</f>
        <v>#N/A</v>
      </c>
      <c r="M44" t="e" cm="1">
        <f t="array" aca="1" ref="M44" ca="1">INDEX(ESCU,MATCH(0,COUNTIF($M$1:M43,ESCU)+(DRE_EDIFICIO_OFIC.CENT.&lt;&gt;'F-DPSEL-ULIC'!$D$31),0))</f>
        <v>#N/A</v>
      </c>
    </row>
    <row r="45" spans="1:13" x14ac:dyDescent="0.25">
      <c r="A45" t="str" cm="1">
        <f t="array" aca="1" ref="A45" ca="1">INDEX(CP,MATCH(0,COUNTIF($A$1:A44,CP),0))</f>
        <v>Profesor de Enseñanza Técnico Profesional en Educación Indígena I y II Ciclo o Enseñanza Preescolar (G. de E.)</v>
      </c>
      <c r="B45" t="e" cm="1">
        <f t="array" aca="1" ref="B45" ca="1">INDEX(ESPE,MATCH(0,COUNTIF($B$1:B44,ESPE)+(CP&lt;&gt;'F-DPSEL-ULIC'!$D$35),0))</f>
        <v>#N/A</v>
      </c>
      <c r="C45" t="str" cm="1">
        <f t="array" aca="1" ref="C45" ca="1">INDEX(Clase_Admin,MATCH(0,COUNTIF($C$1:C44,Clase_Admin),0))</f>
        <v>Director de Colegio Técnico y Profesional 1</v>
      </c>
      <c r="D45" t="e" cm="1">
        <f t="array" aca="1" ref="D45" ca="1">INDEX(Espe_Admin,MATCH(0,COUNTIF($D$1:D44,Espe_Admin)+(Clase_Admin&lt;&gt;'F-DPSEL-ULIC'!$D$33),0))</f>
        <v>#N/A</v>
      </c>
      <c r="G45" t="e" cm="1">
        <f t="array" aca="1" ref="G45" ca="1">INDEX(DISTRITO,MATCH(0,COUNTIF($G$1:G44,DISTRITO)+(PROVINCIA&lt;&gt;'F-DPSEL-ULIC'!#REF!)+(CANTÓN&lt;&gt;'F-DPSEL-ULIC'!#REF!),0))</f>
        <v>#N/A</v>
      </c>
      <c r="M45" t="e" cm="1">
        <f t="array" aca="1" ref="M45" ca="1">INDEX(ESCU,MATCH(0,COUNTIF($M$1:M44,ESCU)+(DRE_EDIFICIO_OFIC.CENT.&lt;&gt;'F-DPSEL-ULIC'!$D$31),0))</f>
        <v>#N/A</v>
      </c>
    </row>
    <row r="46" spans="1:13" x14ac:dyDescent="0.25">
      <c r="A46" t="str" cm="1">
        <f t="array" aca="1" ref="A46" ca="1">INDEX(CP,MATCH(0,COUNTIF($A$1:A45,CP),0))</f>
        <v>Profesor de Enseñanza Técnico Profesional en Idioma Inglés (III y IV Ciclos, Enseñanza Especial y Escuela Laboratorio) (G. de E.)</v>
      </c>
      <c r="B46" t="e" cm="1">
        <f t="array" aca="1" ref="B46" ca="1">INDEX(ESPE,MATCH(0,COUNTIF($B$1:B45,ESPE)+(CP&lt;&gt;'F-DPSEL-ULIC'!$D$35),0))</f>
        <v>#N/A</v>
      </c>
      <c r="C46" t="str" cm="1">
        <f t="array" aca="1" ref="C46" ca="1">INDEX(Clase_Admin,MATCH(0,COUNTIF($C$1:C45,Clase_Admin),0))</f>
        <v>Director de Colegio Técnico y Profesional 2</v>
      </c>
      <c r="D46" t="e" cm="1">
        <f t="array" aca="1" ref="D46" ca="1">INDEX(Espe_Admin,MATCH(0,COUNTIF($D$1:D45,Espe_Admin)+(Clase_Admin&lt;&gt;'F-DPSEL-ULIC'!$D$33),0))</f>
        <v>#N/A</v>
      </c>
      <c r="G46" t="e" cm="1">
        <f t="array" aca="1" ref="G46" ca="1">INDEX(DISTRITO,MATCH(0,COUNTIF($G$1:G45,DISTRITO)+(PROVINCIA&lt;&gt;'F-DPSEL-ULIC'!#REF!)+(CANTÓN&lt;&gt;'F-DPSEL-ULIC'!#REF!),0))</f>
        <v>#N/A</v>
      </c>
      <c r="M46" t="e" cm="1">
        <f t="array" aca="1" ref="M46" ca="1">INDEX(ESCU,MATCH(0,COUNTIF($M$1:M45,ESCU)+(DRE_EDIFICIO_OFIC.CENT.&lt;&gt;'F-DPSEL-ULIC'!$D$31),0))</f>
        <v>#N/A</v>
      </c>
    </row>
    <row r="47" spans="1:13" x14ac:dyDescent="0.25">
      <c r="A47" t="str" cm="1">
        <f t="array" aca="1" ref="A47" ca="1">INDEX(CP,MATCH(0,COUNTIF($A$1:A46,CP),0))</f>
        <v>Profesor de Enseñanza Unidocente (I y II Ciclos)</v>
      </c>
      <c r="B47" t="e" cm="1">
        <f t="array" aca="1" ref="B47" ca="1">INDEX(ESPE,MATCH(0,COUNTIF($B$1:B46,ESPE)+(CP&lt;&gt;'F-DPSEL-ULIC'!$D$35),0))</f>
        <v>#N/A</v>
      </c>
      <c r="C47" t="str" cm="1">
        <f t="array" aca="1" ref="C47" ca="1">INDEX(Clase_Admin,MATCH(0,COUNTIF($C$1:C46,Clase_Admin),0))</f>
        <v>Director de Colegio Técnico y Profesional 3</v>
      </c>
      <c r="D47" t="e" cm="1">
        <f t="array" aca="1" ref="D47" ca="1">INDEX(Espe_Admin,MATCH(0,COUNTIF($D$1:D46,Espe_Admin)+(Clase_Admin&lt;&gt;'F-DPSEL-ULIC'!$D$33),0))</f>
        <v>#N/A</v>
      </c>
      <c r="G47" t="e" cm="1">
        <f t="array" aca="1" ref="G47" ca="1">INDEX(DISTRITO,MATCH(0,COUNTIF($G$1:G46,DISTRITO)+(PROVINCIA&lt;&gt;'F-DPSEL-ULIC'!#REF!)+(CANTÓN&lt;&gt;'F-DPSEL-ULIC'!#REF!),0))</f>
        <v>#N/A</v>
      </c>
      <c r="M47" t="e" cm="1">
        <f t="array" aca="1" ref="M47" ca="1">INDEX(ESCU,MATCH(0,COUNTIF($M$1:M46,ESCU)+(DRE_EDIFICIO_OFIC.CENT.&lt;&gt;'F-DPSEL-ULIC'!$D$31),0))</f>
        <v>#N/A</v>
      </c>
    </row>
    <row r="48" spans="1:13" x14ac:dyDescent="0.25">
      <c r="A48" t="str" cm="1">
        <f t="array" aca="1" ref="A48" ca="1">INDEX(CP,MATCH(0,COUNTIF($A$1:A47,CP),0))</f>
        <v>Profesor de Enseñanza Unidocente en Educación Indígena I y II Ciclo</v>
      </c>
      <c r="B48" t="e" cm="1">
        <f t="array" aca="1" ref="B48" ca="1">INDEX(ESPE,MATCH(0,COUNTIF($B$1:B47,ESPE)+(CP&lt;&gt;'F-DPSEL-ULIC'!$D$35),0))</f>
        <v>#N/A</v>
      </c>
      <c r="C48" t="str" cm="1">
        <f t="array" aca="1" ref="C48" ca="1">INDEX(Clase_Admin,MATCH(0,COUNTIF($C$1:C47,Clase_Admin),0))</f>
        <v>Director de Enseñanza Especial 1 (G. de E.)</v>
      </c>
      <c r="D48" t="e" cm="1">
        <f t="array" aca="1" ref="D48" ca="1">INDEX(Espe_Admin,MATCH(0,COUNTIF($D$1:D47,Espe_Admin)+(Clase_Admin&lt;&gt;'F-DPSEL-ULIC'!$D$33),0))</f>
        <v>#N/A</v>
      </c>
      <c r="G48" t="e" cm="1">
        <f t="array" aca="1" ref="G48" ca="1">INDEX(DISTRITO,MATCH(0,COUNTIF($G$1:G47,DISTRITO)+(PROVINCIA&lt;&gt;'F-DPSEL-ULIC'!#REF!)+(CANTÓN&lt;&gt;'F-DPSEL-ULIC'!#REF!),0))</f>
        <v>#N/A</v>
      </c>
      <c r="M48" t="e" cm="1">
        <f t="array" aca="1" ref="M48" ca="1">INDEX(ESCU,MATCH(0,COUNTIF($M$1:M47,ESCU)+(DRE_EDIFICIO_OFIC.CENT.&lt;&gt;'F-DPSEL-ULIC'!$D$31),0))</f>
        <v>#N/A</v>
      </c>
    </row>
    <row r="49" spans="1:13" x14ac:dyDescent="0.25">
      <c r="A49" t="str" cm="1">
        <f t="array" aca="1" ref="A49" ca="1">INDEX(CP,MATCH(0,COUNTIF($A$1:A48,CP),0))</f>
        <v>Profesor de Escuela Laboratorio ( Enseñanza Preescolar o I y II Ciclos) (G. de E.)</v>
      </c>
      <c r="B49" t="e" cm="1">
        <f t="array" aca="1" ref="B49" ca="1">INDEX(ESPE,MATCH(0,COUNTIF($B$1:B48,ESPE)+(CP&lt;&gt;'F-DPSEL-ULIC'!$D$35),0))</f>
        <v>#N/A</v>
      </c>
      <c r="C49" t="str" cm="1">
        <f t="array" aca="1" ref="C49" ca="1">INDEX(Clase_Admin,MATCH(0,COUNTIF($C$1:C48,Clase_Admin),0))</f>
        <v>Director de Enseñanza Especial 2 (G. de E.)</v>
      </c>
      <c r="D49" t="e" cm="1">
        <f t="array" aca="1" ref="D49" ca="1">INDEX(Espe_Admin,MATCH(0,COUNTIF($D$1:D48,Espe_Admin)+(Clase_Admin&lt;&gt;'F-DPSEL-ULIC'!$D$33),0))</f>
        <v>#N/A</v>
      </c>
      <c r="G49" t="e" cm="1">
        <f t="array" aca="1" ref="G49" ca="1">INDEX(DISTRITO,MATCH(0,COUNTIF($G$1:G48,DISTRITO)+(PROVINCIA&lt;&gt;'F-DPSEL-ULIC'!#REF!)+(CANTÓN&lt;&gt;'F-DPSEL-ULIC'!#REF!),0))</f>
        <v>#N/A</v>
      </c>
      <c r="M49" t="e" cm="1">
        <f t="array" aca="1" ref="M49" ca="1">INDEX(ESCU,MATCH(0,COUNTIF($M$1:M48,ESCU)+(DRE_EDIFICIO_OFIC.CENT.&lt;&gt;'F-DPSEL-ULIC'!$D$31),0))</f>
        <v>#N/A</v>
      </c>
    </row>
    <row r="50" spans="1:13" x14ac:dyDescent="0.25">
      <c r="A50" t="str" cm="1">
        <f t="array" aca="1" ref="A50" ca="1">INDEX(CP,MATCH(0,COUNTIF($A$1:A49,CP),0))</f>
        <v>Profesor de Idioma Extranjero ( I y II ciclos) (G.de E.)</v>
      </c>
      <c r="B50" t="e" cm="1">
        <f t="array" aca="1" ref="B50" ca="1">INDEX(ESPE,MATCH(0,COUNTIF($B$1:B49,ESPE)+(CP&lt;&gt;'F-DPSEL-ULIC'!$D$35),0))</f>
        <v>#N/A</v>
      </c>
      <c r="C50" t="str" cm="1">
        <f t="array" aca="1" ref="C50" ca="1">INDEX(Clase_Admin,MATCH(0,COUNTIF($C$1:C49,Clase_Admin),0))</f>
        <v>Director de Enseñanza Especial 3 (G. de E.)</v>
      </c>
      <c r="D50" t="e" cm="1">
        <f t="array" aca="1" ref="D50" ca="1">INDEX(Espe_Admin,MATCH(0,COUNTIF($D$1:D49,Espe_Admin)+(Clase_Admin&lt;&gt;'F-DPSEL-ULIC'!$D$33),0))</f>
        <v>#N/A</v>
      </c>
      <c r="G50" t="e" cm="1">
        <f t="array" aca="1" ref="G50" ca="1">INDEX(DISTRITO,MATCH(0,COUNTIF($G$1:G49,DISTRITO)+(PROVINCIA&lt;&gt;'F-DPSEL-ULIC'!#REF!)+(CANTÓN&lt;&gt;'F-DPSEL-ULIC'!#REF!),0))</f>
        <v>#N/A</v>
      </c>
      <c r="M50" t="e" cm="1">
        <f t="array" aca="1" ref="M50" ca="1">INDEX(ESCU,MATCH(0,COUNTIF($M$1:M49,ESCU)+(DRE_EDIFICIO_OFIC.CENT.&lt;&gt;'F-DPSEL-ULIC'!$D$31),0))</f>
        <v>#N/A</v>
      </c>
    </row>
    <row r="51" spans="1:13" x14ac:dyDescent="0.25">
      <c r="A51" t="str" cm="1">
        <f t="array" aca="1" ref="A51" ca="1">INDEX(CP,MATCH(0,COUNTIF($A$1:A50,CP),0))</f>
        <v>Profesor de Idioma Extranjero en Educación Indígena I y II Ciclos (G. de E.)</v>
      </c>
      <c r="B51" t="e" cm="1">
        <f t="array" aca="1" ref="B51" ca="1">INDEX(ESPE,MATCH(0,COUNTIF($B$1:B50,ESPE)+(CP&lt;&gt;'F-DPSEL-ULIC'!$D$35),0))</f>
        <v>#N/A</v>
      </c>
      <c r="C51" t="str" cm="1">
        <f t="array" aca="1" ref="C51" ca="1">INDEX(Clase_Admin,MATCH(0,COUNTIF($C$1:C50,Clase_Admin),0))</f>
        <v>Director de Enseñanza Especial 4 (G. de E.)</v>
      </c>
      <c r="D51" t="e" cm="1">
        <f t="array" aca="1" ref="D51" ca="1">INDEX(Espe_Admin,MATCH(0,COUNTIF($D$1:D50,Espe_Admin)+(Clase_Admin&lt;&gt;'F-DPSEL-ULIC'!$D$33),0))</f>
        <v>#N/A</v>
      </c>
      <c r="G51" t="e" cm="1">
        <f t="array" aca="1" ref="G51" ca="1">INDEX(DISTRITO,MATCH(0,COUNTIF($G$1:G50,DISTRITO)+(PROVINCIA&lt;&gt;'F-DPSEL-ULIC'!#REF!)+(CANTÓN&lt;&gt;'F-DPSEL-ULIC'!#REF!),0))</f>
        <v>#N/A</v>
      </c>
      <c r="M51" t="e" cm="1">
        <f t="array" aca="1" ref="M51" ca="1">INDEX(ESCU,MATCH(0,COUNTIF($M$1:M50,ESCU)+(DRE_EDIFICIO_OFIC.CENT.&lt;&gt;'F-DPSEL-ULIC'!$D$31),0))</f>
        <v>#N/A</v>
      </c>
    </row>
    <row r="52" spans="1:13" x14ac:dyDescent="0.25">
      <c r="A52" t="str" cm="1">
        <f t="array" aca="1" ref="A52" ca="1">INDEX(CP,MATCH(0,COUNTIF($A$1:A51,CP),0))</f>
        <v>Profesor de Liceo Laboratorio (G. de E.)</v>
      </c>
      <c r="B52" t="e" cm="1">
        <f t="array" aca="1" ref="B52" ca="1">INDEX(ESPE,MATCH(0,COUNTIF($B$1:B51,ESPE)+(CP&lt;&gt;'F-DPSEL-ULIC'!$D$35),0))</f>
        <v>#N/A</v>
      </c>
      <c r="C52" t="str" cm="1">
        <f t="array" aca="1" ref="C52" ca="1">INDEX(Clase_Admin,MATCH(0,COUNTIF($C$1:C51,Clase_Admin),0))</f>
        <v>Director de Enseñanza General Básica 1 ( I y II ciclos)</v>
      </c>
      <c r="D52" t="e" cm="1">
        <f t="array" aca="1" ref="D52" ca="1">INDEX(Espe_Admin,MATCH(0,COUNTIF($D$1:D51,Espe_Admin)+(Clase_Admin&lt;&gt;'F-DPSEL-ULIC'!$D$33),0))</f>
        <v>#N/A</v>
      </c>
      <c r="G52" t="e" cm="1">
        <f t="array" aca="1" ref="G52" ca="1">INDEX(DISTRITO,MATCH(0,COUNTIF($G$1:G51,DISTRITO)+(PROVINCIA&lt;&gt;'F-DPSEL-ULIC'!#REF!)+(CANTÓN&lt;&gt;'F-DPSEL-ULIC'!#REF!),0))</f>
        <v>#N/A</v>
      </c>
      <c r="M52" t="e" cm="1">
        <f t="array" aca="1" ref="M52" ca="1">INDEX(ESCU,MATCH(0,COUNTIF($M$1:M51,ESCU)+(DRE_EDIFICIO_OFIC.CENT.&lt;&gt;'F-DPSEL-ULIC'!$D$31),0))</f>
        <v>#N/A</v>
      </c>
    </row>
    <row r="53" spans="1:13" x14ac:dyDescent="0.25">
      <c r="A53" t="str" cm="1">
        <f t="array" aca="1" ref="A53" ca="1">INDEX(CP,MATCH(0,COUNTIF($A$1:A52,CP),0))</f>
        <v>Supervisor Educacion Indígena</v>
      </c>
      <c r="B53" t="e" cm="1">
        <f t="array" aca="1" ref="B53" ca="1">INDEX(ESPE,MATCH(0,COUNTIF($B$1:B52,ESPE)+(CP&lt;&gt;'F-DPSEL-ULIC'!$D$35),0))</f>
        <v>#N/A</v>
      </c>
      <c r="C53" t="str" cm="1">
        <f t="array" aca="1" ref="C53" ca="1">INDEX(Clase_Admin,MATCH(0,COUNTIF($C$1:C52,Clase_Admin),0))</f>
        <v>Director de Enseñanza General Básica 2 ( I y II ciclos)</v>
      </c>
      <c r="D53" t="e" cm="1">
        <f t="array" aca="1" ref="D53" ca="1">INDEX(Espe_Admin,MATCH(0,COUNTIF($D$1:D52,Espe_Admin)+(Clase_Admin&lt;&gt;'F-DPSEL-ULIC'!$D$33),0))</f>
        <v>#N/A</v>
      </c>
      <c r="G53" t="e" cm="1">
        <f t="array" aca="1" ref="G53" ca="1">INDEX(DISTRITO,MATCH(0,COUNTIF($G$1:G52,DISTRITO)+(PROVINCIA&lt;&gt;'F-DPSEL-ULIC'!#REF!)+(CANTÓN&lt;&gt;'F-DPSEL-ULIC'!#REF!),0))</f>
        <v>#N/A</v>
      </c>
      <c r="M53" t="e" cm="1">
        <f t="array" aca="1" ref="M53" ca="1">INDEX(ESCU,MATCH(0,COUNTIF($M$1:M52,ESCU)+(DRE_EDIFICIO_OFIC.CENT.&lt;&gt;'F-DPSEL-ULIC'!$D$31),0))</f>
        <v>#N/A</v>
      </c>
    </row>
    <row r="54" spans="1:13" x14ac:dyDescent="0.25">
      <c r="A54" t="e" cm="1">
        <f t="array" aca="1" ref="A54" ca="1">INDEX(CP,MATCH(0,COUNTIF($A$1:A53,CP),0))</f>
        <v>#N/A</v>
      </c>
      <c r="B54" t="e" cm="1">
        <f t="array" aca="1" ref="B54" ca="1">INDEX(ESPE,MATCH(0,COUNTIF($B$1:B53,ESPE)+(CP&lt;&gt;'F-DPSEL-ULIC'!$D$35),0))</f>
        <v>#N/A</v>
      </c>
      <c r="C54" t="str" cm="1">
        <f t="array" aca="1" ref="C54" ca="1">INDEX(Clase_Admin,MATCH(0,COUNTIF($C$1:C53,Clase_Admin),0))</f>
        <v>Director de Enseñanza General Básica 3 ( I y II ciclos)</v>
      </c>
      <c r="D54" t="e" cm="1">
        <f t="array" aca="1" ref="D54" ca="1">INDEX(Espe_Admin,MATCH(0,COUNTIF($D$1:D53,Espe_Admin)+(Clase_Admin&lt;&gt;'F-DPSEL-ULIC'!$D$33),0))</f>
        <v>#N/A</v>
      </c>
      <c r="G54" t="e" cm="1">
        <f t="array" aca="1" ref="G54" ca="1">INDEX(DISTRITO,MATCH(0,COUNTIF($G$1:G53,DISTRITO)+(PROVINCIA&lt;&gt;'F-DPSEL-ULIC'!#REF!)+(CANTÓN&lt;&gt;'F-DPSEL-ULIC'!#REF!),0))</f>
        <v>#N/A</v>
      </c>
      <c r="M54" t="e" cm="1">
        <f t="array" aca="1" ref="M54" ca="1">INDEX(ESCU,MATCH(0,COUNTIF($M$1:M53,ESCU)+(DRE_EDIFICIO_OFIC.CENT.&lt;&gt;'F-DPSEL-ULIC'!$D$31),0))</f>
        <v>#N/A</v>
      </c>
    </row>
    <row r="55" spans="1:13" x14ac:dyDescent="0.25">
      <c r="A55" t="e" cm="1">
        <f t="array" aca="1" ref="A55" ca="1">INDEX(CP,MATCH(0,COUNTIF($A$1:A54,CP),0))</f>
        <v>#N/A</v>
      </c>
      <c r="B55" t="e" cm="1">
        <f t="array" aca="1" ref="B55" ca="1">INDEX(ESPE,MATCH(0,COUNTIF($B$1:B54,ESPE)+(CP&lt;&gt;'F-DPSEL-ULIC'!$D$35),0))</f>
        <v>#N/A</v>
      </c>
      <c r="C55" t="str" cm="1">
        <f t="array" aca="1" ref="C55" ca="1">INDEX(Clase_Admin,MATCH(0,COUNTIF($C$1:C54,Clase_Admin),0))</f>
        <v>Director de Enseñanza General Básica 4 ( I y II ciclos)</v>
      </c>
      <c r="D55" t="e" cm="1">
        <f t="array" aca="1" ref="D55" ca="1">INDEX(Espe_Admin,MATCH(0,COUNTIF($D$1:D54,Espe_Admin)+(Clase_Admin&lt;&gt;'F-DPSEL-ULIC'!$D$33),0))</f>
        <v>#N/A</v>
      </c>
      <c r="G55" t="e" cm="1">
        <f t="array" aca="1" ref="G55" ca="1">INDEX(DISTRITO,MATCH(0,COUNTIF($G$1:G54,DISTRITO)+(PROVINCIA&lt;&gt;'F-DPSEL-ULIC'!#REF!)+(CANTÓN&lt;&gt;'F-DPSEL-ULIC'!#REF!),0))</f>
        <v>#N/A</v>
      </c>
      <c r="M55" t="e" cm="1">
        <f t="array" aca="1" ref="M55" ca="1">INDEX(ESCU,MATCH(0,COUNTIF($M$1:M54,ESCU)+(DRE_EDIFICIO_OFIC.CENT.&lt;&gt;'F-DPSEL-ULIC'!$D$31),0))</f>
        <v>#N/A</v>
      </c>
    </row>
    <row r="56" spans="1:13" x14ac:dyDescent="0.25">
      <c r="A56" t="e" cm="1">
        <f t="array" aca="1" ref="A56" ca="1">INDEX(CP,MATCH(0,COUNTIF($A$1:A55,CP),0))</f>
        <v>#N/A</v>
      </c>
      <c r="B56" t="e" cm="1">
        <f t="array" aca="1" ref="B56" ca="1">INDEX(ESPE,MATCH(0,COUNTIF($B$1:B55,ESPE)+(CP&lt;&gt;'F-DPSEL-ULIC'!$D$35),0))</f>
        <v>#N/A</v>
      </c>
      <c r="C56" t="str" cm="1">
        <f t="array" aca="1" ref="C56" ca="1">INDEX(Clase_Admin,MATCH(0,COUNTIF($C$1:C55,Clase_Admin),0))</f>
        <v>Director de Enseñanza General Básica 5 ( I y II ciclos)</v>
      </c>
      <c r="D56" t="e" cm="1">
        <f t="array" aca="1" ref="D56" ca="1">INDEX(Espe_Admin,MATCH(0,COUNTIF($D$1:D55,Espe_Admin)+(Clase_Admin&lt;&gt;'F-DPSEL-ULIC'!$D$33),0))</f>
        <v>#N/A</v>
      </c>
      <c r="G56" t="e" cm="1">
        <f t="array" aca="1" ref="G56" ca="1">INDEX(DISTRITO,MATCH(0,COUNTIF($G$1:G55,DISTRITO)+(PROVINCIA&lt;&gt;'F-DPSEL-ULIC'!#REF!)+(CANTÓN&lt;&gt;'F-DPSEL-ULIC'!#REF!),0))</f>
        <v>#N/A</v>
      </c>
      <c r="M56" t="e" cm="1">
        <f t="array" aca="1" ref="M56" ca="1">INDEX(ESCU,MATCH(0,COUNTIF($M$1:M55,ESCU)+(DRE_EDIFICIO_OFIC.CENT.&lt;&gt;'F-DPSEL-ULIC'!$D$31),0))</f>
        <v>#N/A</v>
      </c>
    </row>
    <row r="57" spans="1:13" x14ac:dyDescent="0.25">
      <c r="A57" t="e" cm="1">
        <f t="array" aca="1" ref="A57" ca="1">INDEX(CP,MATCH(0,COUNTIF($A$1:A56,CP),0))</f>
        <v>#N/A</v>
      </c>
      <c r="B57" t="e" cm="1">
        <f t="array" aca="1" ref="B57" ca="1">INDEX(ESPE,MATCH(0,COUNTIF($B$1:B56,ESPE)+(CP&lt;&gt;'F-DPSEL-ULIC'!$D$35),0))</f>
        <v>#N/A</v>
      </c>
      <c r="C57" t="str" cm="1">
        <f t="array" aca="1" ref="C57" ca="1">INDEX(Clase_Admin,MATCH(0,COUNTIF($C$1:C56,Clase_Admin),0))</f>
        <v>Director de Enseñanza General Básica en Educación Indígena 1, I y II Ciclo</v>
      </c>
      <c r="D57" t="e" cm="1">
        <f t="array" aca="1" ref="D57" ca="1">INDEX(Espe_Admin,MATCH(0,COUNTIF($D$1:D56,Espe_Admin)+(Clase_Admin&lt;&gt;'F-DPSEL-ULIC'!$D$33),0))</f>
        <v>#N/A</v>
      </c>
      <c r="G57" t="e" cm="1">
        <f t="array" aca="1" ref="G57" ca="1">INDEX(DISTRITO,MATCH(0,COUNTIF($G$1:G56,DISTRITO)+(PROVINCIA&lt;&gt;'F-DPSEL-ULIC'!#REF!)+(CANTÓN&lt;&gt;'F-DPSEL-ULIC'!#REF!),0))</f>
        <v>#N/A</v>
      </c>
      <c r="M57" t="e" cm="1">
        <f t="array" aca="1" ref="M57" ca="1">INDEX(ESCU,MATCH(0,COUNTIF($M$1:M56,ESCU)+(DRE_EDIFICIO_OFIC.CENT.&lt;&gt;'F-DPSEL-ULIC'!$D$31),0))</f>
        <v>#N/A</v>
      </c>
    </row>
    <row r="58" spans="1:13" x14ac:dyDescent="0.25">
      <c r="A58" t="e" cm="1">
        <f t="array" aca="1" ref="A58" ca="1">INDEX(CP,MATCH(0,COUNTIF($A$1:A57,CP),0))</f>
        <v>#N/A</v>
      </c>
      <c r="B58" t="e" cm="1">
        <f t="array" aca="1" ref="B58" ca="1">INDEX(ESPE,MATCH(0,COUNTIF($B$1:B57,ESPE)+(CP&lt;&gt;'F-DPSEL-ULIC'!$D$35),0))</f>
        <v>#N/A</v>
      </c>
      <c r="C58" t="str" cm="1">
        <f t="array" aca="1" ref="C58" ca="1">INDEX(Clase_Admin,MATCH(0,COUNTIF($C$1:C57,Clase_Admin),0))</f>
        <v>Director de Enseñanza General Básica en Educación Indígena 2, I  y II Ciclo</v>
      </c>
      <c r="D58" t="e" cm="1">
        <f t="array" aca="1" ref="D58" ca="1">INDEX(Espe_Admin,MATCH(0,COUNTIF($D$1:D57,Espe_Admin)+(Clase_Admin&lt;&gt;'F-DPSEL-ULIC'!$D$33),0))</f>
        <v>#N/A</v>
      </c>
      <c r="G58" t="e" cm="1">
        <f t="array" aca="1" ref="G58" ca="1">INDEX(DISTRITO,MATCH(0,COUNTIF($G$1:G57,DISTRITO)+(PROVINCIA&lt;&gt;'F-DPSEL-ULIC'!#REF!)+(CANTÓN&lt;&gt;'F-DPSEL-ULIC'!#REF!),0))</f>
        <v>#N/A</v>
      </c>
      <c r="M58" t="e" cm="1">
        <f t="array" aca="1" ref="M58" ca="1">INDEX(ESCU,MATCH(0,COUNTIF($M$1:M57,ESCU)+(DRE_EDIFICIO_OFIC.CENT.&lt;&gt;'F-DPSEL-ULIC'!$D$31),0))</f>
        <v>#N/A</v>
      </c>
    </row>
    <row r="59" spans="1:13" x14ac:dyDescent="0.25">
      <c r="A59" t="e" cm="1">
        <f t="array" aca="1" ref="A59" ca="1">INDEX(CP,MATCH(0,COUNTIF($A$1:A58,CP),0))</f>
        <v>#N/A</v>
      </c>
      <c r="B59" t="e" cm="1">
        <f t="array" aca="1" ref="B59" ca="1">INDEX(ESPE,MATCH(0,COUNTIF($B$1:B58,ESPE)+(CP&lt;&gt;'F-DPSEL-ULIC'!$D$35),0))</f>
        <v>#N/A</v>
      </c>
      <c r="C59" t="str" cm="1">
        <f t="array" aca="1" ref="C59" ca="1">INDEX(Clase_Admin,MATCH(0,COUNTIF($C$1:C58,Clase_Admin),0))</f>
        <v>Director de Enseñanza General Básica en Educación Indígena 3, I y II Ciclo</v>
      </c>
      <c r="D59" t="e" cm="1">
        <f t="array" aca="1" ref="D59" ca="1">INDEX(Espe_Admin,MATCH(0,COUNTIF($D$1:D58,Espe_Admin)+(Clase_Admin&lt;&gt;'F-DPSEL-ULIC'!$D$33),0))</f>
        <v>#N/A</v>
      </c>
      <c r="G59" t="e" cm="1">
        <f t="array" aca="1" ref="G59" ca="1">INDEX(DISTRITO,MATCH(0,COUNTIF($G$1:G58,DISTRITO)+(PROVINCIA&lt;&gt;'F-DPSEL-ULIC'!#REF!)+(CANTÓN&lt;&gt;'F-DPSEL-ULIC'!#REF!),0))</f>
        <v>#N/A</v>
      </c>
      <c r="M59" t="e" cm="1">
        <f t="array" aca="1" ref="M59" ca="1">INDEX(ESCU,MATCH(0,COUNTIF($M$1:M58,ESCU)+(DRE_EDIFICIO_OFIC.CENT.&lt;&gt;'F-DPSEL-ULIC'!$D$31),0))</f>
        <v>#N/A</v>
      </c>
    </row>
    <row r="60" spans="1:13" x14ac:dyDescent="0.25">
      <c r="A60" t="e" cm="1">
        <f t="array" aca="1" ref="A60" ca="1">INDEX(CP,MATCH(0,COUNTIF($A$1:A59,CP),0))</f>
        <v>#N/A</v>
      </c>
      <c r="B60" t="e" cm="1">
        <f t="array" aca="1" ref="B60" ca="1">INDEX(ESPE,MATCH(0,COUNTIF($B$1:B59,ESPE)+(CP&lt;&gt;'F-DPSEL-ULIC'!$D$35),0))</f>
        <v>#N/A</v>
      </c>
      <c r="C60" t="str" cm="1">
        <f t="array" aca="1" ref="C60" ca="1">INDEX(Clase_Admin,MATCH(0,COUNTIF($C$1:C59,Clase_Admin),0))</f>
        <v>Director de Enseñanza Preescolar 1</v>
      </c>
      <c r="D60" t="e" cm="1">
        <f t="array" aca="1" ref="D60" ca="1">INDEX(Espe_Admin,MATCH(0,COUNTIF($D$1:D59,Espe_Admin)+(Clase_Admin&lt;&gt;'F-DPSEL-ULIC'!$D$33),0))</f>
        <v>#N/A</v>
      </c>
      <c r="G60" t="e" cm="1">
        <f t="array" aca="1" ref="G60" ca="1">INDEX(DISTRITO,MATCH(0,COUNTIF($G$1:G59,DISTRITO)+(PROVINCIA&lt;&gt;'F-DPSEL-ULIC'!#REF!)+(CANTÓN&lt;&gt;'F-DPSEL-ULIC'!#REF!),0))</f>
        <v>#N/A</v>
      </c>
      <c r="M60" t="e" cm="1">
        <f t="array" aca="1" ref="M60" ca="1">INDEX(ESCU,MATCH(0,COUNTIF($M$1:M59,ESCU)+(DRE_EDIFICIO_OFIC.CENT.&lt;&gt;'F-DPSEL-ULIC'!$D$31),0))</f>
        <v>#N/A</v>
      </c>
    </row>
    <row r="61" spans="1:13" x14ac:dyDescent="0.25">
      <c r="A61" t="e" cm="1">
        <f t="array" aca="1" ref="A61" ca="1">INDEX(CP,MATCH(0,COUNTIF($A$1:A60,CP),0))</f>
        <v>#N/A</v>
      </c>
      <c r="B61" t="e" cm="1">
        <f t="array" aca="1" ref="B61" ca="1">INDEX(ESPE,MATCH(0,COUNTIF($B$1:B60,ESPE)+(CP&lt;&gt;'F-DPSEL-ULIC'!$D$35),0))</f>
        <v>#N/A</v>
      </c>
      <c r="C61" t="str" cm="1">
        <f t="array" aca="1" ref="C61" ca="1">INDEX(Clase_Admin,MATCH(0,COUNTIF($C$1:C60,Clase_Admin),0))</f>
        <v>Director de Enseñanza Preescolar 2</v>
      </c>
      <c r="D61" t="e" cm="1">
        <f t="array" aca="1" ref="D61" ca="1">INDEX(Espe_Admin,MATCH(0,COUNTIF($D$1:D60,Espe_Admin)+(Clase_Admin&lt;&gt;'F-DPSEL-ULIC'!$D$33),0))</f>
        <v>#N/A</v>
      </c>
      <c r="G61" t="e" cm="1">
        <f t="array" aca="1" ref="G61" ca="1">INDEX(DISTRITO,MATCH(0,COUNTIF($G$1:G60,DISTRITO)+(PROVINCIA&lt;&gt;'F-DPSEL-ULIC'!#REF!)+(CANTÓN&lt;&gt;'F-DPSEL-ULIC'!#REF!),0))</f>
        <v>#N/A</v>
      </c>
      <c r="M61" t="e" cm="1">
        <f t="array" aca="1" ref="M61" ca="1">INDEX(ESCU,MATCH(0,COUNTIF($M$1:M60,ESCU)+(DRE_EDIFICIO_OFIC.CENT.&lt;&gt;'F-DPSEL-ULIC'!$D$31),0))</f>
        <v>#N/A</v>
      </c>
    </row>
    <row r="62" spans="1:13" x14ac:dyDescent="0.25">
      <c r="A62" t="e" cm="1">
        <f t="array" aca="1" ref="A62" ca="1">INDEX(CP,MATCH(0,COUNTIF($A$1:A61,CP),0))</f>
        <v>#N/A</v>
      </c>
      <c r="B62" t="e" cm="1">
        <f t="array" aca="1" ref="B62" ca="1">INDEX(ESPE,MATCH(0,COUNTIF($B$1:B61,ESPE)+(CP&lt;&gt;'F-DPSEL-ULIC'!$D$35),0))</f>
        <v>#N/A</v>
      </c>
      <c r="C62" t="str" cm="1">
        <f t="array" aca="1" ref="C62" ca="1">INDEX(Clase_Admin,MATCH(0,COUNTIF($C$1:C61,Clase_Admin),0))</f>
        <v>Director de Enseñanza Preescolar 3</v>
      </c>
      <c r="D62" t="e" cm="1">
        <f t="array" aca="1" ref="D62" ca="1">INDEX(Espe_Admin,MATCH(0,COUNTIF($D$1:D61,Espe_Admin)+(Clase_Admin&lt;&gt;'F-DPSEL-ULIC'!$D$33),0))</f>
        <v>#N/A</v>
      </c>
      <c r="G62" t="e" cm="1">
        <f t="array" aca="1" ref="G62" ca="1">INDEX(DISTRITO,MATCH(0,COUNTIF($G$1:G61,DISTRITO)+(PROVINCIA&lt;&gt;'F-DPSEL-ULIC'!#REF!)+(CANTÓN&lt;&gt;'F-DPSEL-ULIC'!#REF!),0))</f>
        <v>#N/A</v>
      </c>
      <c r="M62" t="e" cm="1">
        <f t="array" aca="1" ref="M62" ca="1">INDEX(ESCU,MATCH(0,COUNTIF($M$1:M61,ESCU)+(DRE_EDIFICIO_OFIC.CENT.&lt;&gt;'F-DPSEL-ULIC'!$D$31),0))</f>
        <v>#N/A</v>
      </c>
    </row>
    <row r="63" spans="1:13" x14ac:dyDescent="0.25">
      <c r="A63" t="e" cm="1">
        <f t="array" aca="1" ref="A63" ca="1">INDEX(CP,MATCH(0,COUNTIF($A$1:A62,CP),0))</f>
        <v>#N/A</v>
      </c>
      <c r="B63" t="e" cm="1">
        <f t="array" aca="1" ref="B63" ca="1">INDEX(ESPE,MATCH(0,COUNTIF($B$1:B62,ESPE)+(CP&lt;&gt;'F-DPSEL-ULIC'!$D$35),0))</f>
        <v>#N/A</v>
      </c>
      <c r="C63" t="str" cm="1">
        <f t="array" aca="1" ref="C63" ca="1">INDEX(Clase_Admin,MATCH(0,COUNTIF($C$1:C62,Clase_Admin),0))</f>
        <v>Director de Escuela Laboratorio</v>
      </c>
      <c r="D63" t="e" cm="1">
        <f t="array" aca="1" ref="D63" ca="1">INDEX(Espe_Admin,MATCH(0,COUNTIF($D$1:D62,Espe_Admin)+(Clase_Admin&lt;&gt;'F-DPSEL-ULIC'!$D$33),0))</f>
        <v>#N/A</v>
      </c>
      <c r="G63" t="e" cm="1">
        <f t="array" aca="1" ref="G63" ca="1">INDEX(DISTRITO,MATCH(0,COUNTIF($G$1:G62,DISTRITO)+(PROVINCIA&lt;&gt;'F-DPSEL-ULIC'!#REF!)+(CANTÓN&lt;&gt;'F-DPSEL-ULIC'!#REF!),0))</f>
        <v>#N/A</v>
      </c>
      <c r="M63" t="e" cm="1">
        <f t="array" aca="1" ref="M63" ca="1">INDEX(ESCU,MATCH(0,COUNTIF($M$1:M62,ESCU)+(DRE_EDIFICIO_OFIC.CENT.&lt;&gt;'F-DPSEL-ULIC'!$D$31),0))</f>
        <v>#N/A</v>
      </c>
    </row>
    <row r="64" spans="1:13" x14ac:dyDescent="0.25">
      <c r="A64" t="e" cm="1">
        <f t="array" aca="1" ref="A64" ca="1">INDEX(CP,MATCH(0,COUNTIF($A$1:A63,CP),0))</f>
        <v>#N/A</v>
      </c>
      <c r="B64" t="e" cm="1">
        <f t="array" aca="1" ref="B64" ca="1">INDEX(ESPE,MATCH(0,COUNTIF($B$1:B63,ESPE)+(CP&lt;&gt;'F-DPSEL-ULIC'!$D$35),0))</f>
        <v>#N/A</v>
      </c>
      <c r="C64" t="str" cm="1">
        <f t="array" aca="1" ref="C64" ca="1">INDEX(Clase_Admin,MATCH(0,COUNTIF($C$1:C63,Clase_Admin),0))</f>
        <v>Director de Gestión y Desarrollo Regional</v>
      </c>
      <c r="D64" t="e" cm="1">
        <f t="array" aca="1" ref="D64" ca="1">INDEX(Espe_Admin,MATCH(0,COUNTIF($D$1:D63,Espe_Admin)+(Clase_Admin&lt;&gt;'F-DPSEL-ULIC'!$D$33),0))</f>
        <v>#N/A</v>
      </c>
      <c r="G64" t="e" cm="1">
        <f t="array" aca="1" ref="G64" ca="1">INDEX(DISTRITO,MATCH(0,COUNTIF($G$1:G63,DISTRITO)+(PROVINCIA&lt;&gt;'F-DPSEL-ULIC'!#REF!)+(CANTÓN&lt;&gt;'F-DPSEL-ULIC'!#REF!),0))</f>
        <v>#N/A</v>
      </c>
      <c r="M64" t="e" cm="1">
        <f t="array" aca="1" ref="M64" ca="1">INDEX(ESCU,MATCH(0,COUNTIF($M$1:M63,ESCU)+(DRE_EDIFICIO_OFIC.CENT.&lt;&gt;'F-DPSEL-ULIC'!$D$31),0))</f>
        <v>#N/A</v>
      </c>
    </row>
    <row r="65" spans="1:13" x14ac:dyDescent="0.25">
      <c r="A65" t="e" cm="1">
        <f t="array" aca="1" ref="A65" ca="1">INDEX(CP,MATCH(0,COUNTIF($A$1:A64,CP),0))</f>
        <v>#N/A</v>
      </c>
      <c r="B65" t="e" cm="1">
        <f t="array" aca="1" ref="B65" ca="1">INDEX(ESPE,MATCH(0,COUNTIF($B$1:B64,ESPE)+(CP&lt;&gt;'F-DPSEL-ULIC'!$D$35),0))</f>
        <v>#N/A</v>
      </c>
      <c r="C65" t="str" cm="1">
        <f t="array" aca="1" ref="C65" ca="1">INDEX(Clase_Admin,MATCH(0,COUNTIF($C$1:C64,Clase_Admin),0))</f>
        <v>Director de Gestión y Evaluación de la Calidad</v>
      </c>
      <c r="D65" t="e" cm="1">
        <f t="array" aca="1" ref="D65" ca="1">INDEX(Espe_Admin,MATCH(0,COUNTIF($D$1:D64,Espe_Admin)+(Clase_Admin&lt;&gt;'F-DPSEL-ULIC'!$D$33),0))</f>
        <v>#N/A</v>
      </c>
      <c r="G65" t="e" cm="1">
        <f t="array" aca="1" ref="G65" ca="1">INDEX(DISTRITO,MATCH(0,COUNTIF($G$1:G64,DISTRITO)+(PROVINCIA&lt;&gt;'F-DPSEL-ULIC'!#REF!)+(CANTÓN&lt;&gt;'F-DPSEL-ULIC'!#REF!),0))</f>
        <v>#N/A</v>
      </c>
      <c r="M65" t="e" cm="1">
        <f t="array" aca="1" ref="M65" ca="1">INDEX(ESCU,MATCH(0,COUNTIF($M$1:M64,ESCU)+(DRE_EDIFICIO_OFIC.CENT.&lt;&gt;'F-DPSEL-ULIC'!$D$31),0))</f>
        <v>#N/A</v>
      </c>
    </row>
    <row r="66" spans="1:13" x14ac:dyDescent="0.25">
      <c r="A66" t="e" cm="1">
        <f t="array" aca="1" ref="A66" ca="1">INDEX(CP,MATCH(0,COUNTIF($A$1:A65,CP),0))</f>
        <v>#N/A</v>
      </c>
      <c r="B66" t="e" cm="1">
        <f t="array" aca="1" ref="B66" ca="1">INDEX(ESPE,MATCH(0,COUNTIF($B$1:B65,ESPE)+(CP&lt;&gt;'F-DPSEL-ULIC'!$D$35),0))</f>
        <v>#N/A</v>
      </c>
      <c r="C66" t="str" cm="1">
        <f t="array" aca="1" ref="C66" ca="1">INDEX(Clase_Admin,MATCH(0,COUNTIF($C$1:C65,Clase_Admin),0))</f>
        <v>Director de Infraestructura y Equipamiento Educativo MEP</v>
      </c>
      <c r="D66" t="e" cm="1">
        <f t="array" aca="1" ref="D66" ca="1">INDEX(Espe_Admin,MATCH(0,COUNTIF($D$1:D65,Espe_Admin)+(Clase_Admin&lt;&gt;'F-DPSEL-ULIC'!$D$33),0))</f>
        <v>#N/A</v>
      </c>
      <c r="G66" t="e" cm="1">
        <f t="array" aca="1" ref="G66" ca="1">INDEX(DISTRITO,MATCH(0,COUNTIF($G$1:G65,DISTRITO)+(PROVINCIA&lt;&gt;'F-DPSEL-ULIC'!#REF!)+(CANTÓN&lt;&gt;'F-DPSEL-ULIC'!#REF!),0))</f>
        <v>#N/A</v>
      </c>
      <c r="M66" t="e" cm="1">
        <f t="array" aca="1" ref="M66" ca="1">INDEX(ESCU,MATCH(0,COUNTIF($M$1:M65,ESCU)+(DRE_EDIFICIO_OFIC.CENT.&lt;&gt;'F-DPSEL-ULIC'!$D$31),0))</f>
        <v>#N/A</v>
      </c>
    </row>
    <row r="67" spans="1:13" x14ac:dyDescent="0.25">
      <c r="A67" t="e" cm="1">
        <f t="array" aca="1" ref="A67" ca="1">INDEX(CP,MATCH(0,COUNTIF($A$1:A66,CP),0))</f>
        <v>#N/A</v>
      </c>
      <c r="B67" t="e" cm="1">
        <f t="array" aca="1" ref="B67" ca="1">INDEX(ESPE,MATCH(0,COUNTIF($B$1:B66,ESPE)+(CP&lt;&gt;'F-DPSEL-ULIC'!$D$35),0))</f>
        <v>#N/A</v>
      </c>
      <c r="C67" t="str" cm="1">
        <f t="array" aca="1" ref="C67" ca="1">INDEX(Clase_Admin,MATCH(0,COUNTIF($C$1:C66,Clase_Admin),0))</f>
        <v>Director de Liceo Bilingue 1</v>
      </c>
      <c r="D67" t="e" cm="1">
        <f t="array" aca="1" ref="D67" ca="1">INDEX(Espe_Admin,MATCH(0,COUNTIF($D$1:D66,Espe_Admin)+(Clase_Admin&lt;&gt;'F-DPSEL-ULIC'!$D$33),0))</f>
        <v>#N/A</v>
      </c>
      <c r="G67" t="e" cm="1">
        <f t="array" aca="1" ref="G67" ca="1">INDEX(DISTRITO,MATCH(0,COUNTIF($G$1:G66,DISTRITO)+(PROVINCIA&lt;&gt;'F-DPSEL-ULIC'!#REF!)+(CANTÓN&lt;&gt;'F-DPSEL-ULIC'!#REF!),0))</f>
        <v>#N/A</v>
      </c>
      <c r="M67" t="e" cm="1">
        <f t="array" aca="1" ref="M67" ca="1">INDEX(ESCU,MATCH(0,COUNTIF($M$1:M66,ESCU)+(DRE_EDIFICIO_OFIC.CENT.&lt;&gt;'F-DPSEL-ULIC'!$D$31),0))</f>
        <v>#N/A</v>
      </c>
    </row>
    <row r="68" spans="1:13" x14ac:dyDescent="0.25">
      <c r="C68" t="str" cm="1">
        <f t="array" aca="1" ref="C68" ca="1">INDEX(Clase_Admin,MATCH(0,COUNTIF($C$1:C67,Clase_Admin),0))</f>
        <v>Director de Liceo Bilingue 2</v>
      </c>
      <c r="D68" t="e" cm="1">
        <f t="array" aca="1" ref="D68" ca="1">INDEX(Espe_Admin,MATCH(0,COUNTIF($D$1:D67,Espe_Admin)+(Clase_Admin&lt;&gt;'F-DPSEL-ULIC'!$D$33),0))</f>
        <v>#N/A</v>
      </c>
      <c r="G68" t="e" cm="1">
        <f t="array" aca="1" ref="G68" ca="1">INDEX(DISTRITO,MATCH(0,COUNTIF($G$1:G67,DISTRITO)+(PROVINCIA&lt;&gt;'F-DPSEL-ULIC'!#REF!)+(CANTÓN&lt;&gt;'F-DPSEL-ULIC'!#REF!),0))</f>
        <v>#N/A</v>
      </c>
      <c r="M68" t="e" cm="1">
        <f t="array" aca="1" ref="M68" ca="1">INDEX(ESCU,MATCH(0,COUNTIF($M$1:M67,ESCU)+(DRE_EDIFICIO_OFIC.CENT.&lt;&gt;'F-DPSEL-ULIC'!$D$31),0))</f>
        <v>#N/A</v>
      </c>
    </row>
    <row r="69" spans="1:13" x14ac:dyDescent="0.25">
      <c r="C69" t="str" cm="1">
        <f t="array" aca="1" ref="C69" ca="1">INDEX(Clase_Admin,MATCH(0,COUNTIF($C$1:C68,Clase_Admin),0))</f>
        <v>Director de Liceo Bilingue 3</v>
      </c>
      <c r="D69" t="e" cm="1">
        <f t="array" aca="1" ref="D69" ca="1">INDEX(Espe_Admin,MATCH(0,COUNTIF($D$1:D68,Espe_Admin)+(Clase_Admin&lt;&gt;'F-DPSEL-ULIC'!$D$33),0))</f>
        <v>#N/A</v>
      </c>
      <c r="G69" t="e" cm="1">
        <f t="array" aca="1" ref="G69" ca="1">INDEX(DISTRITO,MATCH(0,COUNTIF($G$1:G68,DISTRITO)+(PROVINCIA&lt;&gt;'F-DPSEL-ULIC'!#REF!)+(CANTÓN&lt;&gt;'F-DPSEL-ULIC'!#REF!),0))</f>
        <v>#N/A</v>
      </c>
      <c r="M69" t="e" cm="1">
        <f t="array" aca="1" ref="M69" ca="1">INDEX(ESCU,MATCH(0,COUNTIF($M$1:M68,ESCU)+(DRE_EDIFICIO_OFIC.CENT.&lt;&gt;'F-DPSEL-ULIC'!$D$31),0))</f>
        <v>#N/A</v>
      </c>
    </row>
    <row r="70" spans="1:13" x14ac:dyDescent="0.25">
      <c r="C70" t="str" cm="1">
        <f t="array" aca="1" ref="C70" ca="1">INDEX(Clase_Admin,MATCH(0,COUNTIF($C$1:C69,Clase_Admin),0))</f>
        <v>Director de Liceo Laboratorio</v>
      </c>
      <c r="D70" t="e" cm="1">
        <f t="array" aca="1" ref="D70" ca="1">INDEX(Espe_Admin,MATCH(0,COUNTIF($D$1:D69,Espe_Admin)+(Clase_Admin&lt;&gt;'F-DPSEL-ULIC'!$D$33),0))</f>
        <v>#N/A</v>
      </c>
      <c r="G70" t="e" cm="1">
        <f t="array" aca="1" ref="G70" ca="1">INDEX(DISTRITO,MATCH(0,COUNTIF($G$1:G69,DISTRITO)+(PROVINCIA&lt;&gt;'F-DPSEL-ULIC'!#REF!)+(CANTÓN&lt;&gt;'F-DPSEL-ULIC'!#REF!),0))</f>
        <v>#N/A</v>
      </c>
      <c r="M70" t="e" cm="1">
        <f t="array" aca="1" ref="M70" ca="1">INDEX(ESCU,MATCH(0,COUNTIF($M$1:M69,ESCU)+(DRE_EDIFICIO_OFIC.CENT.&lt;&gt;'F-DPSEL-ULIC'!$D$31),0))</f>
        <v>#N/A</v>
      </c>
    </row>
    <row r="71" spans="1:13" x14ac:dyDescent="0.25">
      <c r="C71" t="str" cm="1">
        <f t="array" aca="1" ref="C71" ca="1">INDEX(Clase_Admin,MATCH(0,COUNTIF($C$1:C70,Clase_Admin),0))</f>
        <v>Director de Prensa y Relaciones Públicas MEP</v>
      </c>
      <c r="D71" t="e" cm="1">
        <f t="array" aca="1" ref="D71" ca="1">INDEX(Espe_Admin,MATCH(0,COUNTIF($D$1:D70,Espe_Admin)+(Clase_Admin&lt;&gt;'F-DPSEL-ULIC'!$D$33),0))</f>
        <v>#N/A</v>
      </c>
      <c r="G71" t="e" cm="1">
        <f t="array" aca="1" ref="G71" ca="1">INDEX(DISTRITO,MATCH(0,COUNTIF($G$1:G70,DISTRITO)+(PROVINCIA&lt;&gt;'F-DPSEL-ULIC'!#REF!)+(CANTÓN&lt;&gt;'F-DPSEL-ULIC'!#REF!),0))</f>
        <v>#N/A</v>
      </c>
      <c r="M71" t="e" cm="1">
        <f t="array" aca="1" ref="M71" ca="1">INDEX(ESCU,MATCH(0,COUNTIF($M$1:M70,ESCU)+(DRE_EDIFICIO_OFIC.CENT.&lt;&gt;'F-DPSEL-ULIC'!$D$31),0))</f>
        <v>#N/A</v>
      </c>
    </row>
    <row r="72" spans="1:13" x14ac:dyDescent="0.25">
      <c r="C72" t="str" cm="1">
        <f t="array" aca="1" ref="C72" ca="1">INDEX(Clase_Admin,MATCH(0,COUNTIF($C$1:C71,Clase_Admin),0))</f>
        <v>Director de Recursos Tecnológicos en Educación MEP</v>
      </c>
      <c r="D72" t="e" cm="1">
        <f t="array" aca="1" ref="D72" ca="1">INDEX(Espe_Admin,MATCH(0,COUNTIF($D$1:D71,Espe_Admin)+(Clase_Admin&lt;&gt;'F-DPSEL-ULIC'!$D$33),0))</f>
        <v>#N/A</v>
      </c>
      <c r="G72" t="e" cm="1">
        <f t="array" aca="1" ref="G72" ca="1">INDEX(DISTRITO,MATCH(0,COUNTIF($G$1:G71,DISTRITO)+(PROVINCIA&lt;&gt;'F-DPSEL-ULIC'!#REF!)+(CANTÓN&lt;&gt;'F-DPSEL-ULIC'!#REF!),0))</f>
        <v>#N/A</v>
      </c>
      <c r="M72" t="e" cm="1">
        <f t="array" aca="1" ref="M72" ca="1">INDEX(ESCU,MATCH(0,COUNTIF($M$1:M71,ESCU)+(DRE_EDIFICIO_OFIC.CENT.&lt;&gt;'F-DPSEL-ULIC'!$D$31),0))</f>
        <v>#N/A</v>
      </c>
    </row>
    <row r="73" spans="1:13" x14ac:dyDescent="0.25">
      <c r="C73" t="str" cm="1">
        <f t="array" aca="1" ref="C73" ca="1">INDEX(Clase_Admin,MATCH(0,COUNTIF($C$1:C72,Clase_Admin),0))</f>
        <v xml:space="preserve">Director Financiero </v>
      </c>
      <c r="D73" t="e" cm="1">
        <f t="array" aca="1" ref="D73" ca="1">INDEX(Espe_Admin,MATCH(0,COUNTIF($D$1:D72,Espe_Admin)+(Clase_Admin&lt;&gt;'F-DPSEL-ULIC'!$D$33),0))</f>
        <v>#N/A</v>
      </c>
      <c r="G73" t="e" cm="1">
        <f t="array" aca="1" ref="G73" ca="1">INDEX(DISTRITO,MATCH(0,COUNTIF($G$1:G72,DISTRITO)+(PROVINCIA&lt;&gt;'F-DPSEL-ULIC'!#REF!)+(CANTÓN&lt;&gt;'F-DPSEL-ULIC'!#REF!),0))</f>
        <v>#N/A</v>
      </c>
      <c r="M73" t="e" cm="1">
        <f t="array" aca="1" ref="M73" ca="1">INDEX(ESCU,MATCH(0,COUNTIF($M$1:M72,ESCU)+(DRE_EDIFICIO_OFIC.CENT.&lt;&gt;'F-DPSEL-ULIC'!$D$31),0))</f>
        <v>#N/A</v>
      </c>
    </row>
    <row r="74" spans="1:13" x14ac:dyDescent="0.25">
      <c r="C74" t="str" cm="1">
        <f t="array" aca="1" ref="C74" ca="1">INDEX(Clase_Admin,MATCH(0,COUNTIF($C$1:C73,Clase_Admin),0))</f>
        <v>Director IDP Uladislao Gamez Solano</v>
      </c>
      <c r="D74" t="e" cm="1">
        <f t="array" aca="1" ref="D74" ca="1">INDEX(Espe_Admin,MATCH(0,COUNTIF($D$1:D73,Espe_Admin)+(Clase_Admin&lt;&gt;'F-DPSEL-ULIC'!$D$33),0))</f>
        <v>#N/A</v>
      </c>
      <c r="G74" t="e" cm="1">
        <f t="array" aca="1" ref="G74" ca="1">INDEX(DISTRITO,MATCH(0,COUNTIF($G$1:G73,DISTRITO)+(PROVINCIA&lt;&gt;'F-DPSEL-ULIC'!#REF!)+(CANTÓN&lt;&gt;'F-DPSEL-ULIC'!#REF!),0))</f>
        <v>#N/A</v>
      </c>
      <c r="M74" t="e" cm="1">
        <f t="array" aca="1" ref="M74" ca="1">INDEX(ESCU,MATCH(0,COUNTIF($M$1:M73,ESCU)+(DRE_EDIFICIO_OFIC.CENT.&lt;&gt;'F-DPSEL-ULIC'!$D$31),0))</f>
        <v>#N/A</v>
      </c>
    </row>
    <row r="75" spans="1:13" x14ac:dyDescent="0.25">
      <c r="C75" t="str" cm="1">
        <f t="array" aca="1" ref="C75" ca="1">INDEX(Clase_Admin,MATCH(0,COUNTIF($C$1:C74,Clase_Admin),0))</f>
        <v xml:space="preserve">Director Instituto  Profesional de  Educación Comunitaria (IPEC) </v>
      </c>
      <c r="D75" t="e" cm="1">
        <f t="array" aca="1" ref="D75" ca="1">INDEX(Espe_Admin,MATCH(0,COUNTIF($D$1:D74,Espe_Admin)+(Clase_Admin&lt;&gt;'F-DPSEL-ULIC'!$D$33),0))</f>
        <v>#N/A</v>
      </c>
      <c r="G75" t="e" cm="1">
        <f t="array" aca="1" ref="G75" ca="1">INDEX(DISTRITO,MATCH(0,COUNTIF($G$1:G74,DISTRITO)+(PROVINCIA&lt;&gt;'F-DPSEL-ULIC'!#REF!)+(CANTÓN&lt;&gt;'F-DPSEL-ULIC'!#REF!),0))</f>
        <v>#N/A</v>
      </c>
      <c r="M75" t="e" cm="1">
        <f t="array" aca="1" ref="M75" ca="1">INDEX(ESCU,MATCH(0,COUNTIF($M$1:M74,ESCU)+(DRE_EDIFICIO_OFIC.CENT.&lt;&gt;'F-DPSEL-ULIC'!$D$31),0))</f>
        <v>#N/A</v>
      </c>
    </row>
    <row r="76" spans="1:13" x14ac:dyDescent="0.25">
      <c r="C76" t="str" cm="1">
        <f t="array" aca="1" ref="C76" ca="1">INDEX(Clase_Admin,MATCH(0,COUNTIF($C$1:C75,Clase_Admin),0))</f>
        <v>Director Programas de Equidad</v>
      </c>
      <c r="D76" t="e" cm="1">
        <f t="array" aca="1" ref="D76" ca="1">INDEX(Espe_Admin,MATCH(0,COUNTIF($D$1:D75,Espe_Admin)+(Clase_Admin&lt;&gt;'F-DPSEL-ULIC'!$D$33),0))</f>
        <v>#N/A</v>
      </c>
      <c r="G76" t="e" cm="1">
        <f t="array" aca="1" ref="G76" ca="1">INDEX(DISTRITO,MATCH(0,COUNTIF($G$1:G75,DISTRITO)+(PROVINCIA&lt;&gt;'F-DPSEL-ULIC'!#REF!)+(CANTÓN&lt;&gt;'F-DPSEL-ULIC'!#REF!),0))</f>
        <v>#N/A</v>
      </c>
      <c r="M76" t="e" cm="1">
        <f t="array" aca="1" ref="M76" ca="1">INDEX(ESCU,MATCH(0,COUNTIF($M$1:M75,ESCU)+(DRE_EDIFICIO_OFIC.CENT.&lt;&gt;'F-DPSEL-ULIC'!$D$31),0))</f>
        <v>#N/A</v>
      </c>
    </row>
    <row r="77" spans="1:13" x14ac:dyDescent="0.25">
      <c r="C77" t="str" cm="1">
        <f t="array" aca="1" ref="C77" ca="1">INDEX(Clase_Admin,MATCH(0,COUNTIF($C$1:C76,Clase_Admin),0))</f>
        <v>Director Regional de Educación</v>
      </c>
      <c r="D77" t="e" cm="1">
        <f t="array" aca="1" ref="D77" ca="1">INDEX(Espe_Admin,MATCH(0,COUNTIF($D$1:D76,Espe_Admin)+(Clase_Admin&lt;&gt;'F-DPSEL-ULIC'!$D$33),0))</f>
        <v>#N/A</v>
      </c>
      <c r="G77" t="e" cm="1">
        <f t="array" aca="1" ref="G77" ca="1">INDEX(DISTRITO,MATCH(0,COUNTIF($G$1:G76,DISTRITO)+(PROVINCIA&lt;&gt;'F-DPSEL-ULIC'!#REF!)+(CANTÓN&lt;&gt;'F-DPSEL-ULIC'!#REF!),0))</f>
        <v>#N/A</v>
      </c>
      <c r="M77" t="e" cm="1">
        <f t="array" aca="1" ref="M77" ca="1">INDEX(ESCU,MATCH(0,COUNTIF($M$1:M76,ESCU)+(DRE_EDIFICIO_OFIC.CENT.&lt;&gt;'F-DPSEL-ULIC'!$D$31),0))</f>
        <v>#N/A</v>
      </c>
    </row>
    <row r="78" spans="1:13" x14ac:dyDescent="0.25">
      <c r="C78" t="str" cm="1">
        <f t="array" aca="1" ref="C78" ca="1">INDEX(Clase_Admin,MATCH(0,COUNTIF($C$1:C77,Clase_Admin),0))</f>
        <v xml:space="preserve">Director Regional en Educación Indígena </v>
      </c>
      <c r="D78" t="e" cm="1">
        <f t="array" aca="1" ref="D78" ca="1">INDEX(Espe_Admin,MATCH(0,COUNTIF($D$1:D77,Espe_Admin)+(Clase_Admin&lt;&gt;'F-DPSEL-ULIC'!$D$33),0))</f>
        <v>#N/A</v>
      </c>
      <c r="G78" t="e" cm="1">
        <f t="array" aca="1" ref="G78" ca="1">INDEX(DISTRITO,MATCH(0,COUNTIF($G$1:G77,DISTRITO)+(PROVINCIA&lt;&gt;'F-DPSEL-ULIC'!#REF!)+(CANTÓN&lt;&gt;'F-DPSEL-ULIC'!#REF!),0))</f>
        <v>#N/A</v>
      </c>
      <c r="M78" t="e" cm="1">
        <f t="array" aca="1" ref="M78" ca="1">INDEX(ESCU,MATCH(0,COUNTIF($M$1:M77,ESCU)+(DRE_EDIFICIO_OFIC.CENT.&lt;&gt;'F-DPSEL-ULIC'!$D$31),0))</f>
        <v>#N/A</v>
      </c>
    </row>
    <row r="79" spans="1:13" x14ac:dyDescent="0.25">
      <c r="C79" t="str" cm="1">
        <f t="array" aca="1" ref="C79" ca="1">INDEX(Clase_Admin,MATCH(0,COUNTIF($C$1:C78,Clase_Admin),0))</f>
        <v>Director Vida Estudiantil</v>
      </c>
      <c r="D79" t="e" cm="1">
        <f t="array" aca="1" ref="D79" ca="1">INDEX(Espe_Admin,MATCH(0,COUNTIF($D$1:D78,Espe_Admin)+(Clase_Admin&lt;&gt;'F-DPSEL-ULIC'!$D$33),0))</f>
        <v>#N/A</v>
      </c>
      <c r="G79" t="e" cm="1">
        <f t="array" aca="1" ref="G79" ca="1">INDEX(DISTRITO,MATCH(0,COUNTIF($G$1:G78,DISTRITO)+(PROVINCIA&lt;&gt;'F-DPSEL-ULIC'!#REF!)+(CANTÓN&lt;&gt;'F-DPSEL-ULIC'!#REF!),0))</f>
        <v>#N/A</v>
      </c>
      <c r="M79" t="e" cm="1">
        <f t="array" aca="1" ref="M79" ca="1">INDEX(ESCU,MATCH(0,COUNTIF($M$1:M78,ESCU)+(DRE_EDIFICIO_OFIC.CENT.&lt;&gt;'F-DPSEL-ULIC'!$D$31),0))</f>
        <v>#N/A</v>
      </c>
    </row>
    <row r="80" spans="1:13" x14ac:dyDescent="0.25">
      <c r="C80" t="str" cm="1">
        <f t="array" aca="1" ref="C80" ca="1">INDEX(Clase_Admin,MATCH(0,COUNTIF($C$1:C79,Clase_Admin),0))</f>
        <v>Enfermera (o) 1</v>
      </c>
      <c r="D80" t="e" cm="1">
        <f t="array" aca="1" ref="D80" ca="1">INDEX(Espe_Admin,MATCH(0,COUNTIF($D$1:D79,Espe_Admin)+(Clase_Admin&lt;&gt;'F-DPSEL-ULIC'!$D$33),0))</f>
        <v>#N/A</v>
      </c>
      <c r="G80" t="e" cm="1">
        <f t="array" aca="1" ref="G80" ca="1">INDEX(DISTRITO,MATCH(0,COUNTIF($G$1:G79,DISTRITO)+(PROVINCIA&lt;&gt;'F-DPSEL-ULIC'!#REF!)+(CANTÓN&lt;&gt;'F-DPSEL-ULIC'!#REF!),0))</f>
        <v>#N/A</v>
      </c>
      <c r="M80" t="e" cm="1">
        <f t="array" aca="1" ref="M80" ca="1">INDEX(ESCU,MATCH(0,COUNTIF($M$1:M79,ESCU)+(DRE_EDIFICIO_OFIC.CENT.&lt;&gt;'F-DPSEL-ULIC'!$D$31),0))</f>
        <v>#N/A</v>
      </c>
    </row>
    <row r="81" spans="3:13" x14ac:dyDescent="0.25">
      <c r="C81" t="str" cm="1">
        <f t="array" aca="1" ref="C81" ca="1">INDEX(Clase_Admin,MATCH(0,COUNTIF($C$1:C80,Clase_Admin),0))</f>
        <v>Estadístico de Servicio Civil 3</v>
      </c>
      <c r="D81" t="e" cm="1">
        <f t="array" aca="1" ref="D81" ca="1">INDEX(Espe_Admin,MATCH(0,COUNTIF($D$1:D80,Espe_Admin)+(Clase_Admin&lt;&gt;'F-DPSEL-ULIC'!$D$33),0))</f>
        <v>#N/A</v>
      </c>
      <c r="G81" t="e" cm="1">
        <f t="array" aca="1" ref="G81" ca="1">INDEX(DISTRITO,MATCH(0,COUNTIF($G$1:G80,DISTRITO)+(PROVINCIA&lt;&gt;'F-DPSEL-ULIC'!#REF!)+(CANTÓN&lt;&gt;'F-DPSEL-ULIC'!#REF!),0))</f>
        <v>#N/A</v>
      </c>
      <c r="M81" t="e" cm="1">
        <f t="array" aca="1" ref="M81" ca="1">INDEX(ESCU,MATCH(0,COUNTIF($M$1:M80,ESCU)+(DRE_EDIFICIO_OFIC.CENT.&lt;&gt;'F-DPSEL-ULIC'!$D$31),0))</f>
        <v>#N/A</v>
      </c>
    </row>
    <row r="82" spans="3:13" x14ac:dyDescent="0.25">
      <c r="C82" t="str" cm="1">
        <f t="array" aca="1" ref="C82" ca="1">INDEX(Clase_Admin,MATCH(0,COUNTIF($C$1:C81,Clase_Admin),0))</f>
        <v>Gerente de Servicio Civil 1</v>
      </c>
      <c r="D82" t="e" cm="1">
        <f t="array" aca="1" ref="D82" ca="1">INDEX(Espe_Admin,MATCH(0,COUNTIF($D$1:D81,Espe_Admin)+(Clase_Admin&lt;&gt;'F-DPSEL-ULIC'!$D$33),0))</f>
        <v>#N/A</v>
      </c>
      <c r="G82" t="e" cm="1">
        <f t="array" aca="1" ref="G82" ca="1">INDEX(DISTRITO,MATCH(0,COUNTIF($G$1:G81,DISTRITO)+(PROVINCIA&lt;&gt;'F-DPSEL-ULIC'!#REF!)+(CANTÓN&lt;&gt;'F-DPSEL-ULIC'!#REF!),0))</f>
        <v>#N/A</v>
      </c>
      <c r="M82" t="e" cm="1">
        <f t="array" aca="1" ref="M82" ca="1">INDEX(ESCU,MATCH(0,COUNTIF($M$1:M81,ESCU)+(DRE_EDIFICIO_OFIC.CENT.&lt;&gt;'F-DPSEL-ULIC'!$D$31),0))</f>
        <v>#N/A</v>
      </c>
    </row>
    <row r="83" spans="3:13" x14ac:dyDescent="0.25">
      <c r="C83" t="str" cm="1">
        <f t="array" aca="1" ref="C83" ca="1">INDEX(Clase_Admin,MATCH(0,COUNTIF($C$1:C82,Clase_Admin),0))</f>
        <v>Gerente de Servicio Civil 2</v>
      </c>
      <c r="D83" t="e" cm="1">
        <f t="array" aca="1" ref="D83" ca="1">INDEX(Espe_Admin,MATCH(0,COUNTIF($D$1:D82,Espe_Admin)+(Clase_Admin&lt;&gt;'F-DPSEL-ULIC'!$D$33),0))</f>
        <v>#N/A</v>
      </c>
      <c r="G83" t="e" cm="1">
        <f t="array" aca="1" ref="G83" ca="1">INDEX(DISTRITO,MATCH(0,COUNTIF($G$1:G82,DISTRITO)+(PROVINCIA&lt;&gt;'F-DPSEL-ULIC'!#REF!)+(CANTÓN&lt;&gt;'F-DPSEL-ULIC'!#REF!),0))</f>
        <v>#N/A</v>
      </c>
      <c r="M83" t="e" cm="1">
        <f t="array" aca="1" ref="M83" ca="1">INDEX(ESCU,MATCH(0,COUNTIF($M$1:M82,ESCU)+(DRE_EDIFICIO_OFIC.CENT.&lt;&gt;'F-DPSEL-ULIC'!$D$31),0))</f>
        <v>#N/A</v>
      </c>
    </row>
    <row r="84" spans="3:13" x14ac:dyDescent="0.25">
      <c r="C84" t="str" cm="1">
        <f t="array" aca="1" ref="C84" ca="1">INDEX(Clase_Admin,MATCH(0,COUNTIF($C$1:C83,Clase_Admin),0))</f>
        <v>Jefe de Artes Gráficas 1 (G.de E.)</v>
      </c>
      <c r="D84" t="e" cm="1">
        <f t="array" aca="1" ref="D84" ca="1">INDEX(Espe_Admin,MATCH(0,COUNTIF($D$1:D83,Espe_Admin)+(Clase_Admin&lt;&gt;'F-DPSEL-ULIC'!$D$33),0))</f>
        <v>#N/A</v>
      </c>
      <c r="G84" t="e" cm="1">
        <f t="array" aca="1" ref="G84" ca="1">INDEX(DISTRITO,MATCH(0,COUNTIF($G$1:G83,DISTRITO)+(PROVINCIA&lt;&gt;'F-DPSEL-ULIC'!#REF!)+(CANTÓN&lt;&gt;'F-DPSEL-ULIC'!#REF!),0))</f>
        <v>#N/A</v>
      </c>
      <c r="M84" t="e" cm="1">
        <f t="array" aca="1" ref="M84" ca="1">INDEX(ESCU,MATCH(0,COUNTIF($M$1:M83,ESCU)+(DRE_EDIFICIO_OFIC.CENT.&lt;&gt;'F-DPSEL-ULIC'!$D$31),0))</f>
        <v>#N/A</v>
      </c>
    </row>
    <row r="85" spans="3:13" x14ac:dyDescent="0.25">
      <c r="C85" t="str" cm="1">
        <f t="array" aca="1" ref="C85" ca="1">INDEX(Clase_Admin,MATCH(0,COUNTIF($C$1:C84,Clase_Admin),0))</f>
        <v>Jefe Técnico de Educación 1 (G. de E.)</v>
      </c>
      <c r="D85" t="e" cm="1">
        <f t="array" aca="1" ref="D85" ca="1">INDEX(Espe_Admin,MATCH(0,COUNTIF($D$1:D84,Espe_Admin)+(Clase_Admin&lt;&gt;'F-DPSEL-ULIC'!$D$33),0))</f>
        <v>#N/A</v>
      </c>
      <c r="G85" t="e" cm="1">
        <f t="array" aca="1" ref="G85" ca="1">INDEX(DISTRITO,MATCH(0,COUNTIF($G$1:G84,DISTRITO)+(PROVINCIA&lt;&gt;'F-DPSEL-ULIC'!#REF!)+(CANTÓN&lt;&gt;'F-DPSEL-ULIC'!#REF!),0))</f>
        <v>#N/A</v>
      </c>
      <c r="M85" t="e" cm="1">
        <f t="array" aca="1" ref="M85" ca="1">INDEX(ESCU,MATCH(0,COUNTIF($M$1:M84,ESCU)+(DRE_EDIFICIO_OFIC.CENT.&lt;&gt;'F-DPSEL-ULIC'!$D$31),0))</f>
        <v>#N/A</v>
      </c>
    </row>
    <row r="86" spans="3:13" x14ac:dyDescent="0.25">
      <c r="C86" t="str" cm="1">
        <f t="array" aca="1" ref="C86" ca="1">INDEX(Clase_Admin,MATCH(0,COUNTIF($C$1:C85,Clase_Admin),0))</f>
        <v>Jefe Técnico de Educación 2 (G. de E.)</v>
      </c>
      <c r="D86" t="e" cm="1">
        <f t="array" aca="1" ref="D86" ca="1">INDEX(Espe_Admin,MATCH(0,COUNTIF($D$1:D85,Espe_Admin)+(Clase_Admin&lt;&gt;'F-DPSEL-ULIC'!$D$33),0))</f>
        <v>#N/A</v>
      </c>
      <c r="G86" t="e" cm="1">
        <f t="array" aca="1" ref="G86" ca="1">INDEX(DISTRITO,MATCH(0,COUNTIF($G$1:G85,DISTRITO)+(PROVINCIA&lt;&gt;'F-DPSEL-ULIC'!#REF!)+(CANTÓN&lt;&gt;'F-DPSEL-ULIC'!#REF!),0))</f>
        <v>#N/A</v>
      </c>
      <c r="M86" t="e" cm="1">
        <f t="array" aca="1" ref="M86" ca="1">INDEX(ESCU,MATCH(0,COUNTIF($M$1:M85,ESCU)+(DRE_EDIFICIO_OFIC.CENT.&lt;&gt;'F-DPSEL-ULIC'!$D$31),0))</f>
        <v>#N/A</v>
      </c>
    </row>
    <row r="87" spans="3:13" x14ac:dyDescent="0.25">
      <c r="C87" t="str" cm="1">
        <f t="array" aca="1" ref="C87" ca="1">INDEX(Clase_Admin,MATCH(0,COUNTIF($C$1:C86,Clase_Admin),0))</f>
        <v xml:space="preserve">Jefe Técnico en Educación  Indígena 1 </v>
      </c>
      <c r="D87" t="e" cm="1">
        <f t="array" aca="1" ref="D87" ca="1">INDEX(Espe_Admin,MATCH(0,COUNTIF($D$1:D86,Espe_Admin)+(Clase_Admin&lt;&gt;'F-DPSEL-ULIC'!$D$33),0))</f>
        <v>#N/A</v>
      </c>
      <c r="G87" t="e" cm="1">
        <f t="array" aca="1" ref="G87" ca="1">INDEX(DISTRITO,MATCH(0,COUNTIF($G$1:G86,DISTRITO)+(PROVINCIA&lt;&gt;'F-DPSEL-ULIC'!#REF!)+(CANTÓN&lt;&gt;'F-DPSEL-ULIC'!#REF!),0))</f>
        <v>#N/A</v>
      </c>
      <c r="M87" t="e" cm="1">
        <f t="array" aca="1" ref="M87" ca="1">INDEX(ESCU,MATCH(0,COUNTIF($M$1:M86,ESCU)+(DRE_EDIFICIO_OFIC.CENT.&lt;&gt;'F-DPSEL-ULIC'!$D$31),0))</f>
        <v>#N/A</v>
      </c>
    </row>
    <row r="88" spans="3:13" x14ac:dyDescent="0.25">
      <c r="C88" t="str" cm="1">
        <f t="array" aca="1" ref="C88" ca="1">INDEX(Clase_Admin,MATCH(0,COUNTIF($C$1:C87,Clase_Admin),0))</f>
        <v xml:space="preserve">Jefe Técnico en Educación  Indígena 2 </v>
      </c>
      <c r="D88" t="e" cm="1">
        <f t="array" aca="1" ref="D88" ca="1">INDEX(Espe_Admin,MATCH(0,COUNTIF($D$1:D87,Espe_Admin)+(Clase_Admin&lt;&gt;'F-DPSEL-ULIC'!$D$33),0))</f>
        <v>#N/A</v>
      </c>
      <c r="G88" t="e" cm="1">
        <f t="array" aca="1" ref="G88" ca="1">INDEX(DISTRITO,MATCH(0,COUNTIF($G$1:G87,DISTRITO)+(PROVINCIA&lt;&gt;'F-DPSEL-ULIC'!#REF!)+(CANTÓN&lt;&gt;'F-DPSEL-ULIC'!#REF!),0))</f>
        <v>#N/A</v>
      </c>
      <c r="M88" t="e" cm="1">
        <f t="array" aca="1" ref="M88" ca="1">INDEX(ESCU,MATCH(0,COUNTIF($M$1:M87,ESCU)+(DRE_EDIFICIO_OFIC.CENT.&lt;&gt;'F-DPSEL-ULIC'!$D$31),0))</f>
        <v>#N/A</v>
      </c>
    </row>
    <row r="89" spans="3:13" x14ac:dyDescent="0.25">
      <c r="C89" t="str" cm="1">
        <f t="array" aca="1" ref="C89" ca="1">INDEX(Clase_Admin,MATCH(0,COUNTIF($C$1:C88,Clase_Admin),0))</f>
        <v>Médico Especialista G-2</v>
      </c>
      <c r="D89" t="e" cm="1">
        <f t="array" aca="1" ref="D89" ca="1">INDEX(Espe_Admin,MATCH(0,COUNTIF($D$1:D88,Espe_Admin)+(Clase_Admin&lt;&gt;'F-DPSEL-ULIC'!$D$33),0))</f>
        <v>#N/A</v>
      </c>
      <c r="G89" t="e" cm="1">
        <f t="array" aca="1" ref="G89" ca="1">INDEX(DISTRITO,MATCH(0,COUNTIF($G$1:G88,DISTRITO)+(PROVINCIA&lt;&gt;'F-DPSEL-ULIC'!#REF!)+(CANTÓN&lt;&gt;'F-DPSEL-ULIC'!#REF!),0))</f>
        <v>#N/A</v>
      </c>
      <c r="M89" t="e" cm="1">
        <f t="array" aca="1" ref="M89" ca="1">INDEX(ESCU,MATCH(0,COUNTIF($M$1:M88,ESCU)+(DRE_EDIFICIO_OFIC.CENT.&lt;&gt;'F-DPSEL-ULIC'!$D$31),0))</f>
        <v>#N/A</v>
      </c>
    </row>
    <row r="90" spans="3:13" x14ac:dyDescent="0.25">
      <c r="C90" t="str" cm="1">
        <f t="array" aca="1" ref="C90" ca="1">INDEX(Clase_Admin,MATCH(0,COUNTIF($C$1:C89,Clase_Admin),0))</f>
        <v>Médico Jefe G-3</v>
      </c>
      <c r="D90" t="e" cm="1">
        <f t="array" aca="1" ref="D90" ca="1">INDEX(Espe_Admin,MATCH(0,COUNTIF($D$1:D89,Espe_Admin)+(Clase_Admin&lt;&gt;'F-DPSEL-ULIC'!$D$33),0))</f>
        <v>#N/A</v>
      </c>
      <c r="G90" t="e" cm="1">
        <f t="array" aca="1" ref="G90" ca="1">INDEX(DISTRITO,MATCH(0,COUNTIF($G$1:G89,DISTRITO)+(PROVINCIA&lt;&gt;'F-DPSEL-ULIC'!#REF!)+(CANTÓN&lt;&gt;'F-DPSEL-ULIC'!#REF!),0))</f>
        <v>#N/A</v>
      </c>
      <c r="M90" t="e" cm="1">
        <f t="array" aca="1" ref="M90" ca="1">INDEX(ESCU,MATCH(0,COUNTIF($M$1:M89,ESCU)+(DRE_EDIFICIO_OFIC.CENT.&lt;&gt;'F-DPSEL-ULIC'!$D$31),0))</f>
        <v>#N/A</v>
      </c>
    </row>
    <row r="91" spans="3:13" x14ac:dyDescent="0.25">
      <c r="C91" t="str" cm="1">
        <f t="array" aca="1" ref="C91" ca="1">INDEX(Clase_Admin,MATCH(0,COUNTIF($C$1:C90,Clase_Admin),0))</f>
        <v>MINISTRO</v>
      </c>
      <c r="D91" t="e" cm="1">
        <f t="array" aca="1" ref="D91" ca="1">INDEX(Espe_Admin,MATCH(0,COUNTIF($D$1:D90,Espe_Admin)+(Clase_Admin&lt;&gt;'F-DPSEL-ULIC'!$D$33),0))</f>
        <v>#N/A</v>
      </c>
      <c r="G91" t="e" cm="1">
        <f t="array" aca="1" ref="G91" ca="1">INDEX(DISTRITO,MATCH(0,COUNTIF($G$1:G90,DISTRITO)+(PROVINCIA&lt;&gt;'F-DPSEL-ULIC'!#REF!)+(CANTÓN&lt;&gt;'F-DPSEL-ULIC'!#REF!),0))</f>
        <v>#N/A</v>
      </c>
      <c r="M91" t="e" cm="1">
        <f t="array" aca="1" ref="M91" ca="1">INDEX(ESCU,MATCH(0,COUNTIF($M$1:M90,ESCU)+(DRE_EDIFICIO_OFIC.CENT.&lt;&gt;'F-DPSEL-ULIC'!$D$31),0))</f>
        <v>#N/A</v>
      </c>
    </row>
    <row r="92" spans="3:13" x14ac:dyDescent="0.25">
      <c r="C92" t="str" cm="1">
        <f t="array" aca="1" ref="C92" ca="1">INDEX(Clase_Admin,MATCH(0,COUNTIF($C$1:C91,Clase_Admin),0))</f>
        <v>Misceláneo de Servicio Civil 1 (G. de E.)</v>
      </c>
      <c r="D92" t="e" cm="1">
        <f t="array" aca="1" ref="D92" ca="1">INDEX(Espe_Admin,MATCH(0,COUNTIF($D$1:D91,Espe_Admin)+(Clase_Admin&lt;&gt;'F-DPSEL-ULIC'!$D$33),0))</f>
        <v>#N/A</v>
      </c>
      <c r="G92" t="e" cm="1">
        <f t="array" aca="1" ref="G92" ca="1">INDEX(DISTRITO,MATCH(0,COUNTIF($G$1:G91,DISTRITO)+(PROVINCIA&lt;&gt;'F-DPSEL-ULIC'!#REF!)+(CANTÓN&lt;&gt;'F-DPSEL-ULIC'!#REF!),0))</f>
        <v>#N/A</v>
      </c>
      <c r="M92" t="e" cm="1">
        <f t="array" aca="1" ref="M92" ca="1">INDEX(ESCU,MATCH(0,COUNTIF($M$1:M91,ESCU)+(DRE_EDIFICIO_OFIC.CENT.&lt;&gt;'F-DPSEL-ULIC'!$D$31),0))</f>
        <v>#N/A</v>
      </c>
    </row>
    <row r="93" spans="3:13" x14ac:dyDescent="0.25">
      <c r="C93" t="str" cm="1">
        <f t="array" aca="1" ref="C93" ca="1">INDEX(Clase_Admin,MATCH(0,COUNTIF($C$1:C92,Clase_Admin),0))</f>
        <v>Nutricionista 2</v>
      </c>
      <c r="D93" t="e" cm="1">
        <f t="array" aca="1" ref="D93" ca="1">INDEX(Espe_Admin,MATCH(0,COUNTIF($D$1:D92,Espe_Admin)+(Clase_Admin&lt;&gt;'F-DPSEL-ULIC'!$D$33),0))</f>
        <v>#N/A</v>
      </c>
      <c r="G93" t="e" cm="1">
        <f t="array" aca="1" ref="G93" ca="1">INDEX(DISTRITO,MATCH(0,COUNTIF($G$1:G92,DISTRITO)+(PROVINCIA&lt;&gt;'F-DPSEL-ULIC'!#REF!)+(CANTÓN&lt;&gt;'F-DPSEL-ULIC'!#REF!),0))</f>
        <v>#N/A</v>
      </c>
      <c r="M93" t="e" cm="1">
        <f t="array" aca="1" ref="M93" ca="1">INDEX(ESCU,MATCH(0,COUNTIF($M$1:M92,ESCU)+(DRE_EDIFICIO_OFIC.CENT.&lt;&gt;'F-DPSEL-ULIC'!$D$31),0))</f>
        <v>#N/A</v>
      </c>
    </row>
    <row r="94" spans="3:13" x14ac:dyDescent="0.25">
      <c r="C94" t="str" cm="1">
        <f t="array" aca="1" ref="C94" ca="1">INDEX(Clase_Admin,MATCH(0,COUNTIF($C$1:C93,Clase_Admin),0))</f>
        <v>Nutricionista 4</v>
      </c>
      <c r="D94" t="e" cm="1">
        <f t="array" aca="1" ref="D94" ca="1">INDEX(Espe_Admin,MATCH(0,COUNTIF($D$1:D93,Espe_Admin)+(Clase_Admin&lt;&gt;'F-DPSEL-ULIC'!$D$33),0))</f>
        <v>#N/A</v>
      </c>
      <c r="G94" t="e" cm="1">
        <f t="array" aca="1" ref="G94" ca="1">INDEX(DISTRITO,MATCH(0,COUNTIF($G$1:G93,DISTRITO)+(PROVINCIA&lt;&gt;'F-DPSEL-ULIC'!#REF!)+(CANTÓN&lt;&gt;'F-DPSEL-ULIC'!#REF!),0))</f>
        <v>#N/A</v>
      </c>
      <c r="M94" t="e" cm="1">
        <f t="array" aca="1" ref="M94" ca="1">INDEX(ESCU,MATCH(0,COUNTIF($M$1:M93,ESCU)+(DRE_EDIFICIO_OFIC.CENT.&lt;&gt;'F-DPSEL-ULIC'!$D$31),0))</f>
        <v>#N/A</v>
      </c>
    </row>
    <row r="95" spans="3:13" x14ac:dyDescent="0.25">
      <c r="C95" t="str" cm="1">
        <f t="array" aca="1" ref="C95" ca="1">INDEX(Clase_Admin,MATCH(0,COUNTIF($C$1:C94,Clase_Admin),0))</f>
        <v>Oficial de Seguridad de Servicio Civil 1</v>
      </c>
      <c r="D95" t="e" cm="1">
        <f t="array" aca="1" ref="D95" ca="1">INDEX(Espe_Admin,MATCH(0,COUNTIF($D$1:D94,Espe_Admin)+(Clase_Admin&lt;&gt;'F-DPSEL-ULIC'!$D$33),0))</f>
        <v>#N/A</v>
      </c>
      <c r="G95" t="e" cm="1">
        <f t="array" aca="1" ref="G95" ca="1">INDEX(DISTRITO,MATCH(0,COUNTIF($G$1:G94,DISTRITO)+(PROVINCIA&lt;&gt;'F-DPSEL-ULIC'!#REF!)+(CANTÓN&lt;&gt;'F-DPSEL-ULIC'!#REF!),0))</f>
        <v>#N/A</v>
      </c>
      <c r="M95" t="e" cm="1">
        <f t="array" aca="1" ref="M95" ca="1">INDEX(ESCU,MATCH(0,COUNTIF($M$1:M94,ESCU)+(DRE_EDIFICIO_OFIC.CENT.&lt;&gt;'F-DPSEL-ULIC'!$D$31),0))</f>
        <v>#N/A</v>
      </c>
    </row>
    <row r="96" spans="3:13" x14ac:dyDescent="0.25">
      <c r="C96" t="str" cm="1">
        <f t="array" aca="1" ref="C96" ca="1">INDEX(Clase_Admin,MATCH(0,COUNTIF($C$1:C95,Clase_Admin),0))</f>
        <v>OFICIAL MAYOR</v>
      </c>
      <c r="D96" t="e" cm="1">
        <f t="array" aca="1" ref="D96" ca="1">INDEX(Espe_Admin,MATCH(0,COUNTIF($D$1:D95,Espe_Admin)+(Clase_Admin&lt;&gt;'F-DPSEL-ULIC'!$D$33),0))</f>
        <v>#N/A</v>
      </c>
      <c r="G96" t="e" cm="1">
        <f t="array" aca="1" ref="G96" ca="1">INDEX(DISTRITO,MATCH(0,COUNTIF($G$1:G95,DISTRITO)+(PROVINCIA&lt;&gt;'F-DPSEL-ULIC'!#REF!)+(CANTÓN&lt;&gt;'F-DPSEL-ULIC'!#REF!),0))</f>
        <v>#N/A</v>
      </c>
      <c r="M96" t="e" cm="1">
        <f t="array" aca="1" ref="M96" ca="1">INDEX(ESCU,MATCH(0,COUNTIF($M$1:M95,ESCU)+(DRE_EDIFICIO_OFIC.CENT.&lt;&gt;'F-DPSEL-ULIC'!$D$31),0))</f>
        <v>#N/A</v>
      </c>
    </row>
    <row r="97" spans="3:13" x14ac:dyDescent="0.25">
      <c r="C97" t="str" cm="1">
        <f t="array" aca="1" ref="C97" ca="1">INDEX(Clase_Admin,MATCH(0,COUNTIF($C$1:C96,Clase_Admin),0))</f>
        <v>Oficinista de Servicio Civil 1 (G. de E.)</v>
      </c>
      <c r="D97" t="e" cm="1">
        <f t="array" aca="1" ref="D97" ca="1">INDEX(Espe_Admin,MATCH(0,COUNTIF($D$1:D96,Espe_Admin)+(Clase_Admin&lt;&gt;'F-DPSEL-ULIC'!$D$33),0))</f>
        <v>#N/A</v>
      </c>
      <c r="G97" t="e" cm="1">
        <f t="array" aca="1" ref="G97" ca="1">INDEX(DISTRITO,MATCH(0,COUNTIF($G$1:G96,DISTRITO)+(PROVINCIA&lt;&gt;'F-DPSEL-ULIC'!#REF!)+(CANTÓN&lt;&gt;'F-DPSEL-ULIC'!#REF!),0))</f>
        <v>#N/A</v>
      </c>
      <c r="M97" t="e" cm="1">
        <f t="array" aca="1" ref="M97" ca="1">INDEX(ESCU,MATCH(0,COUNTIF($M$1:M96,ESCU)+(DRE_EDIFICIO_OFIC.CENT.&lt;&gt;'F-DPSEL-ULIC'!$D$31),0))</f>
        <v>#N/A</v>
      </c>
    </row>
    <row r="98" spans="3:13" x14ac:dyDescent="0.25">
      <c r="C98" t="str" cm="1">
        <f t="array" aca="1" ref="C98" ca="1">INDEX(Clase_Admin,MATCH(0,COUNTIF($C$1:C97,Clase_Admin),0))</f>
        <v>Oficinista de Servicio Civil 2 (G. de E.)</v>
      </c>
      <c r="D98" t="e" cm="1">
        <f t="array" aca="1" ref="D98" ca="1">INDEX(Espe_Admin,MATCH(0,COUNTIF($D$1:D97,Espe_Admin)+(Clase_Admin&lt;&gt;'F-DPSEL-ULIC'!$D$33),0))</f>
        <v>#N/A</v>
      </c>
      <c r="G98" t="e" cm="1">
        <f t="array" aca="1" ref="G98" ca="1">INDEX(DISTRITO,MATCH(0,COUNTIF($G$1:G97,DISTRITO)+(PROVINCIA&lt;&gt;'F-DPSEL-ULIC'!#REF!)+(CANTÓN&lt;&gt;'F-DPSEL-ULIC'!#REF!),0))</f>
        <v>#N/A</v>
      </c>
      <c r="M98" t="e" cm="1">
        <f t="array" aca="1" ref="M98" ca="1">INDEX(ESCU,MATCH(0,COUNTIF($M$1:M97,ESCU)+(DRE_EDIFICIO_OFIC.CENT.&lt;&gt;'F-DPSEL-ULIC'!$D$31),0))</f>
        <v>#N/A</v>
      </c>
    </row>
    <row r="99" spans="3:13" x14ac:dyDescent="0.25">
      <c r="C99" t="str" cm="1">
        <f t="array" aca="1" ref="C99" ca="1">INDEX(Clase_Admin,MATCH(0,COUNTIF($C$1:C98,Clase_Admin),0))</f>
        <v>Orientador 1</v>
      </c>
      <c r="D99" t="e" cm="1">
        <f t="array" aca="1" ref="D99" ca="1">INDEX(Espe_Admin,MATCH(0,COUNTIF($D$1:D98,Espe_Admin)+(Clase_Admin&lt;&gt;'F-DPSEL-ULIC'!$D$33),0))</f>
        <v>#N/A</v>
      </c>
      <c r="G99" t="e" cm="1">
        <f t="array" aca="1" ref="G99" ca="1">INDEX(DISTRITO,MATCH(0,COUNTIF($G$1:G98,DISTRITO)+(PROVINCIA&lt;&gt;'F-DPSEL-ULIC'!#REF!)+(CANTÓN&lt;&gt;'F-DPSEL-ULIC'!#REF!),0))</f>
        <v>#N/A</v>
      </c>
      <c r="M99" t="e" cm="1">
        <f t="array" aca="1" ref="M99" ca="1">INDEX(ESCU,MATCH(0,COUNTIF($M$1:M98,ESCU)+(DRE_EDIFICIO_OFIC.CENT.&lt;&gt;'F-DPSEL-ULIC'!$D$31),0))</f>
        <v>#N/A</v>
      </c>
    </row>
    <row r="100" spans="3:13" x14ac:dyDescent="0.25">
      <c r="C100" t="str" cm="1">
        <f t="array" aca="1" ref="C100" ca="1">INDEX(Clase_Admin,MATCH(0,COUNTIF($C$1:C99,Clase_Admin),0))</f>
        <v>Orientador 2</v>
      </c>
      <c r="D100" t="e" cm="1">
        <f t="array" aca="1" ref="D100" ca="1">INDEX(Espe_Admin,MATCH(0,COUNTIF($D$1:D99,Espe_Admin)+(Clase_Admin&lt;&gt;'F-DPSEL-ULIC'!$D$33),0))</f>
        <v>#N/A</v>
      </c>
      <c r="G100" t="e" cm="1">
        <f t="array" aca="1" ref="G100" ca="1">INDEX(DISTRITO,MATCH(0,COUNTIF($G$1:G99,DISTRITO)+(PROVINCIA&lt;&gt;'F-DPSEL-ULIC'!#REF!)+(CANTÓN&lt;&gt;'F-DPSEL-ULIC'!#REF!),0))</f>
        <v>#N/A</v>
      </c>
      <c r="M100" t="e" cm="1">
        <f t="array" aca="1" ref="M100" ca="1">INDEX(ESCU,MATCH(0,COUNTIF($M$1:M99,ESCU)+(DRE_EDIFICIO_OFIC.CENT.&lt;&gt;'F-DPSEL-ULIC'!$D$31),0))</f>
        <v>#N/A</v>
      </c>
    </row>
    <row r="101" spans="3:13" x14ac:dyDescent="0.25">
      <c r="C101" t="str" cm="1">
        <f t="array" aca="1" ref="C101" ca="1">INDEX(Clase_Admin,MATCH(0,COUNTIF($C$1:C100,Clase_Admin),0))</f>
        <v>Orientador 3</v>
      </c>
      <c r="D101" t="e" cm="1">
        <f t="array" aca="1" ref="D101" ca="1">INDEX(Espe_Admin,MATCH(0,COUNTIF($D$1:D100,Espe_Admin)+(Clase_Admin&lt;&gt;'F-DPSEL-ULIC'!$D$33),0))</f>
        <v>#N/A</v>
      </c>
      <c r="G101" t="e" cm="1">
        <f t="array" aca="1" ref="G101" ca="1">INDEX(DISTRITO,MATCH(0,COUNTIF($G$1:G100,DISTRITO)+(PROVINCIA&lt;&gt;'F-DPSEL-ULIC'!#REF!)+(CANTÓN&lt;&gt;'F-DPSEL-ULIC'!#REF!),0))</f>
        <v>#N/A</v>
      </c>
      <c r="M101" t="e" cm="1">
        <f t="array" aca="1" ref="M101" ca="1">INDEX(ESCU,MATCH(0,COUNTIF($M$1:M100,ESCU)+(DRE_EDIFICIO_OFIC.CENT.&lt;&gt;'F-DPSEL-ULIC'!$D$31),0))</f>
        <v>#N/A</v>
      </c>
    </row>
    <row r="102" spans="3:13" x14ac:dyDescent="0.25">
      <c r="C102" t="str" cm="1">
        <f t="array" aca="1" ref="C102" ca="1">INDEX(Clase_Admin,MATCH(0,COUNTIF($C$1:C101,Clase_Admin),0))</f>
        <v>Orientador Asistente</v>
      </c>
      <c r="D102" t="e" cm="1">
        <f t="array" aca="1" ref="D102" ca="1">INDEX(Espe_Admin,MATCH(0,COUNTIF($D$1:D101,Espe_Admin)+(Clase_Admin&lt;&gt;'F-DPSEL-ULIC'!$D$33),0))</f>
        <v>#N/A</v>
      </c>
      <c r="G102" t="e" cm="1">
        <f t="array" aca="1" ref="G102" ca="1">INDEX(DISTRITO,MATCH(0,COUNTIF($G$1:G101,DISTRITO)+(PROVINCIA&lt;&gt;'F-DPSEL-ULIC'!#REF!)+(CANTÓN&lt;&gt;'F-DPSEL-ULIC'!#REF!),0))</f>
        <v>#N/A</v>
      </c>
      <c r="M102" t="e" cm="1">
        <f t="array" aca="1" ref="M102" ca="1">INDEX(ESCU,MATCH(0,COUNTIF($M$1:M101,ESCU)+(DRE_EDIFICIO_OFIC.CENT.&lt;&gt;'F-DPSEL-ULIC'!$D$31),0))</f>
        <v>#N/A</v>
      </c>
    </row>
    <row r="103" spans="3:13" x14ac:dyDescent="0.25">
      <c r="C103" t="str" cm="1">
        <f t="array" aca="1" ref="C103" ca="1">INDEX(Clase_Admin,MATCH(0,COUNTIF($C$1:C102,Clase_Admin),0))</f>
        <v>Orientador en Educacion Indígena 1</v>
      </c>
      <c r="D103" t="e" cm="1">
        <f t="array" aca="1" ref="D103" ca="1">INDEX(Espe_Admin,MATCH(0,COUNTIF($D$1:D102,Espe_Admin)+(Clase_Admin&lt;&gt;'F-DPSEL-ULIC'!$D$33),0))</f>
        <v>#N/A</v>
      </c>
      <c r="G103" t="e" cm="1">
        <f t="array" aca="1" ref="G103" ca="1">INDEX(DISTRITO,MATCH(0,COUNTIF($G$1:G102,DISTRITO)+(PROVINCIA&lt;&gt;'F-DPSEL-ULIC'!#REF!)+(CANTÓN&lt;&gt;'F-DPSEL-ULIC'!#REF!),0))</f>
        <v>#N/A</v>
      </c>
      <c r="M103" t="e" cm="1">
        <f t="array" aca="1" ref="M103" ca="1">INDEX(ESCU,MATCH(0,COUNTIF($M$1:M102,ESCU)+(DRE_EDIFICIO_OFIC.CENT.&lt;&gt;'F-DPSEL-ULIC'!$D$31),0))</f>
        <v>#N/A</v>
      </c>
    </row>
    <row r="104" spans="3:13" x14ac:dyDescent="0.25">
      <c r="C104" t="str" cm="1">
        <f t="array" aca="1" ref="C104" ca="1">INDEX(Clase_Admin,MATCH(0,COUNTIF($C$1:C103,Clase_Admin),0))</f>
        <v>Profesional de Servicio Civil 1 A (G.de E.)</v>
      </c>
      <c r="D104" t="e" cm="1">
        <f t="array" aca="1" ref="D104" ca="1">INDEX(Espe_Admin,MATCH(0,COUNTIF($D$1:D103,Espe_Admin)+(Clase_Admin&lt;&gt;'F-DPSEL-ULIC'!$D$33),0))</f>
        <v>#N/A</v>
      </c>
      <c r="G104" t="e" cm="1">
        <f t="array" aca="1" ref="G104" ca="1">INDEX(DISTRITO,MATCH(0,COUNTIF($G$1:G103,DISTRITO)+(PROVINCIA&lt;&gt;'F-DPSEL-ULIC'!#REF!)+(CANTÓN&lt;&gt;'F-DPSEL-ULIC'!#REF!),0))</f>
        <v>#N/A</v>
      </c>
      <c r="M104" t="e" cm="1">
        <f t="array" aca="1" ref="M104" ca="1">INDEX(ESCU,MATCH(0,COUNTIF($M$1:M103,ESCU)+(DRE_EDIFICIO_OFIC.CENT.&lt;&gt;'F-DPSEL-ULIC'!$D$31),0))</f>
        <v>#N/A</v>
      </c>
    </row>
    <row r="105" spans="3:13" x14ac:dyDescent="0.25">
      <c r="C105" t="str" cm="1">
        <f t="array" aca="1" ref="C105" ca="1">INDEX(Clase_Admin,MATCH(0,COUNTIF($C$1:C104,Clase_Admin),0))</f>
        <v>Profesional de Servicio Civil 1 B (G.de E.)</v>
      </c>
      <c r="D105" t="e" cm="1">
        <f t="array" aca="1" ref="D105" ca="1">INDEX(Espe_Admin,MATCH(0,COUNTIF($D$1:D104,Espe_Admin)+(Clase_Admin&lt;&gt;'F-DPSEL-ULIC'!$D$33),0))</f>
        <v>#N/A</v>
      </c>
      <c r="G105" t="e" cm="1">
        <f t="array" aca="1" ref="G105" ca="1">INDEX(DISTRITO,MATCH(0,COUNTIF($G$1:G104,DISTRITO)+(PROVINCIA&lt;&gt;'F-DPSEL-ULIC'!#REF!)+(CANTÓN&lt;&gt;'F-DPSEL-ULIC'!#REF!),0))</f>
        <v>#N/A</v>
      </c>
      <c r="M105" t="e" cm="1">
        <f t="array" aca="1" ref="M105" ca="1">INDEX(ESCU,MATCH(0,COUNTIF($M$1:M104,ESCU)+(DRE_EDIFICIO_OFIC.CENT.&lt;&gt;'F-DPSEL-ULIC'!$D$31),0))</f>
        <v>#N/A</v>
      </c>
    </row>
    <row r="106" spans="3:13" x14ac:dyDescent="0.25">
      <c r="C106" t="str" cm="1">
        <f t="array" aca="1" ref="C106" ca="1">INDEX(Clase_Admin,MATCH(0,COUNTIF($C$1:C105,Clase_Admin),0))</f>
        <v>Profesional de Servicio Civil 2 (G.de E.)</v>
      </c>
      <c r="D106" t="e" cm="1">
        <f t="array" aca="1" ref="D106" ca="1">INDEX(Espe_Admin,MATCH(0,COUNTIF($D$1:D105,Espe_Admin)+(Clase_Admin&lt;&gt;'F-DPSEL-ULIC'!$D$33),0))</f>
        <v>#N/A</v>
      </c>
      <c r="G106" t="e" cm="1">
        <f t="array" aca="1" ref="G106" ca="1">INDEX(DISTRITO,MATCH(0,COUNTIF($G$1:G105,DISTRITO)+(PROVINCIA&lt;&gt;'F-DPSEL-ULIC'!#REF!)+(CANTÓN&lt;&gt;'F-DPSEL-ULIC'!#REF!),0))</f>
        <v>#N/A</v>
      </c>
      <c r="M106" t="e" cm="1">
        <f t="array" aca="1" ref="M106" ca="1">INDEX(ESCU,MATCH(0,COUNTIF($M$1:M105,ESCU)+(DRE_EDIFICIO_OFIC.CENT.&lt;&gt;'F-DPSEL-ULIC'!$D$31),0))</f>
        <v>#N/A</v>
      </c>
    </row>
    <row r="107" spans="3:13" x14ac:dyDescent="0.25">
      <c r="C107" t="str" cm="1">
        <f t="array" aca="1" ref="C107" ca="1">INDEX(Clase_Admin,MATCH(0,COUNTIF($C$1:C106,Clase_Admin),0))</f>
        <v>Profesional de Servicio Civil 3 (G.de E.)</v>
      </c>
      <c r="D107" t="e" cm="1">
        <f t="array" aca="1" ref="D107" ca="1">INDEX(Espe_Admin,MATCH(0,COUNTIF($D$1:D106,Espe_Admin)+(Clase_Admin&lt;&gt;'F-DPSEL-ULIC'!$D$33),0))</f>
        <v>#N/A</v>
      </c>
      <c r="G107" t="e" cm="1">
        <f t="array" aca="1" ref="G107" ca="1">INDEX(DISTRITO,MATCH(0,COUNTIF($G$1:G106,DISTRITO)+(PROVINCIA&lt;&gt;'F-DPSEL-ULIC'!#REF!)+(CANTÓN&lt;&gt;'F-DPSEL-ULIC'!#REF!),0))</f>
        <v>#N/A</v>
      </c>
      <c r="M107" t="e" cm="1">
        <f t="array" aca="1" ref="M107" ca="1">INDEX(ESCU,MATCH(0,COUNTIF($M$1:M106,ESCU)+(DRE_EDIFICIO_OFIC.CENT.&lt;&gt;'F-DPSEL-ULIC'!$D$31),0))</f>
        <v>#N/A</v>
      </c>
    </row>
    <row r="108" spans="3:13" x14ac:dyDescent="0.25">
      <c r="C108" t="str" cm="1">
        <f t="array" aca="1" ref="C108" ca="1">INDEX(Clase_Admin,MATCH(0,COUNTIF($C$1:C107,Clase_Admin),0))</f>
        <v>Profesional en Informática 1 A ( G.de E.)</v>
      </c>
      <c r="D108" t="e" cm="1">
        <f t="array" aca="1" ref="D108" ca="1">INDEX(Espe_Admin,MATCH(0,COUNTIF($D$1:D107,Espe_Admin)+(Clase_Admin&lt;&gt;'F-DPSEL-ULIC'!$D$33),0))</f>
        <v>#N/A</v>
      </c>
      <c r="G108" t="e" cm="1">
        <f t="array" aca="1" ref="G108" ca="1">INDEX(DISTRITO,MATCH(0,COUNTIF($G$1:G107,DISTRITO)+(PROVINCIA&lt;&gt;'F-DPSEL-ULIC'!#REF!)+(CANTÓN&lt;&gt;'F-DPSEL-ULIC'!#REF!),0))</f>
        <v>#N/A</v>
      </c>
      <c r="M108" t="e" cm="1">
        <f t="array" aca="1" ref="M108" ca="1">INDEX(ESCU,MATCH(0,COUNTIF($M$1:M107,ESCU)+(DRE_EDIFICIO_OFIC.CENT.&lt;&gt;'F-DPSEL-ULIC'!$D$31),0))</f>
        <v>#N/A</v>
      </c>
    </row>
    <row r="109" spans="3:13" x14ac:dyDescent="0.25">
      <c r="C109" t="str" cm="1">
        <f t="array" aca="1" ref="C109" ca="1">INDEX(Clase_Admin,MATCH(0,COUNTIF($C$1:C108,Clase_Admin),0))</f>
        <v>Profesional en Informática 1 B ( G.de E.)</v>
      </c>
      <c r="D109" t="e" cm="1">
        <f t="array" aca="1" ref="D109" ca="1">INDEX(Espe_Admin,MATCH(0,COUNTIF($D$1:D108,Espe_Admin)+(Clase_Admin&lt;&gt;'F-DPSEL-ULIC'!$D$33),0))</f>
        <v>#N/A</v>
      </c>
      <c r="G109" t="e" cm="1">
        <f t="array" aca="1" ref="G109" ca="1">INDEX(DISTRITO,MATCH(0,COUNTIF($G$1:G108,DISTRITO)+(PROVINCIA&lt;&gt;'F-DPSEL-ULIC'!#REF!)+(CANTÓN&lt;&gt;'F-DPSEL-ULIC'!#REF!),0))</f>
        <v>#N/A</v>
      </c>
      <c r="M109" t="e" cm="1">
        <f t="array" aca="1" ref="M109" ca="1">INDEX(ESCU,MATCH(0,COUNTIF($M$1:M108,ESCU)+(DRE_EDIFICIO_OFIC.CENT.&lt;&gt;'F-DPSEL-ULIC'!$D$31),0))</f>
        <v>#N/A</v>
      </c>
    </row>
    <row r="110" spans="3:13" x14ac:dyDescent="0.25">
      <c r="C110" t="str" cm="1">
        <f t="array" aca="1" ref="C110" ca="1">INDEX(Clase_Admin,MATCH(0,COUNTIF($C$1:C109,Clase_Admin),0))</f>
        <v>Profesional en Informática 1 C ( G.de E.)</v>
      </c>
      <c r="D110" t="e" cm="1">
        <f t="array" aca="1" ref="D110" ca="1">INDEX(Espe_Admin,MATCH(0,COUNTIF($D$1:D109,Espe_Admin)+(Clase_Admin&lt;&gt;'F-DPSEL-ULIC'!$D$33),0))</f>
        <v>#N/A</v>
      </c>
      <c r="G110" t="e" cm="1">
        <f t="array" aca="1" ref="G110" ca="1">INDEX(DISTRITO,MATCH(0,COUNTIF($G$1:G109,DISTRITO)+(PROVINCIA&lt;&gt;'F-DPSEL-ULIC'!#REF!)+(CANTÓN&lt;&gt;'F-DPSEL-ULIC'!#REF!),0))</f>
        <v>#N/A</v>
      </c>
      <c r="M110" t="e" cm="1">
        <f t="array" aca="1" ref="M110" ca="1">INDEX(ESCU,MATCH(0,COUNTIF($M$1:M109,ESCU)+(DRE_EDIFICIO_OFIC.CENT.&lt;&gt;'F-DPSEL-ULIC'!$D$31),0))</f>
        <v>#N/A</v>
      </c>
    </row>
    <row r="111" spans="3:13" x14ac:dyDescent="0.25">
      <c r="C111" t="str" cm="1">
        <f t="array" aca="1" ref="C111" ca="1">INDEX(Clase_Admin,MATCH(0,COUNTIF($C$1:C110,Clase_Admin),0))</f>
        <v>Profesional en Informática 2 (G.de E.)</v>
      </c>
      <c r="D111" t="e" cm="1">
        <f t="array" aca="1" ref="D111" ca="1">INDEX(Espe_Admin,MATCH(0,COUNTIF($D$1:D110,Espe_Admin)+(Clase_Admin&lt;&gt;'F-DPSEL-ULIC'!$D$33),0))</f>
        <v>#N/A</v>
      </c>
      <c r="G111" t="e" cm="1">
        <f t="array" aca="1" ref="G111" ca="1">INDEX(DISTRITO,MATCH(0,COUNTIF($G$1:G110,DISTRITO)+(PROVINCIA&lt;&gt;'F-DPSEL-ULIC'!#REF!)+(CANTÓN&lt;&gt;'F-DPSEL-ULIC'!#REF!),0))</f>
        <v>#N/A</v>
      </c>
      <c r="M111" t="e" cm="1">
        <f t="array" aca="1" ref="M111" ca="1">INDEX(ESCU,MATCH(0,COUNTIF($M$1:M110,ESCU)+(DRE_EDIFICIO_OFIC.CENT.&lt;&gt;'F-DPSEL-ULIC'!$D$31),0))</f>
        <v>#N/A</v>
      </c>
    </row>
    <row r="112" spans="3:13" x14ac:dyDescent="0.25">
      <c r="C112" t="str" cm="1">
        <f t="array" aca="1" ref="C112" ca="1">INDEX(Clase_Admin,MATCH(0,COUNTIF($C$1:C111,Clase_Admin),0))</f>
        <v>Profesional en Informática 3 (G.de E.)</v>
      </c>
      <c r="D112" t="e" cm="1">
        <f t="array" aca="1" ref="D112" ca="1">INDEX(Espe_Admin,MATCH(0,COUNTIF($D$1:D111,Espe_Admin)+(Clase_Admin&lt;&gt;'F-DPSEL-ULIC'!$D$33),0))</f>
        <v>#N/A</v>
      </c>
      <c r="G112" t="e" cm="1">
        <f t="array" aca="1" ref="G112" ca="1">INDEX(DISTRITO,MATCH(0,COUNTIF($G$1:G111,DISTRITO)+(PROVINCIA&lt;&gt;'F-DPSEL-ULIC'!#REF!)+(CANTÓN&lt;&gt;'F-DPSEL-ULIC'!#REF!),0))</f>
        <v>#N/A</v>
      </c>
      <c r="M112" t="e" cm="1">
        <f t="array" aca="1" ref="M112" ca="1">INDEX(ESCU,MATCH(0,COUNTIF($M$1:M111,ESCU)+(DRE_EDIFICIO_OFIC.CENT.&lt;&gt;'F-DPSEL-ULIC'!$D$31),0))</f>
        <v>#N/A</v>
      </c>
    </row>
    <row r="113" spans="3:13" x14ac:dyDescent="0.25">
      <c r="C113" t="str" cm="1">
        <f t="array" aca="1" ref="C113" ca="1">INDEX(Clase_Admin,MATCH(0,COUNTIF($C$1:C112,Clase_Admin),0))</f>
        <v>Profesional Jefe de Servicio Civil 1 ( G.de E.)</v>
      </c>
      <c r="D113" t="e" cm="1">
        <f t="array" aca="1" ref="D113" ca="1">INDEX(Espe_Admin,MATCH(0,COUNTIF($D$1:D112,Espe_Admin)+(Clase_Admin&lt;&gt;'F-DPSEL-ULIC'!$D$33),0))</f>
        <v>#N/A</v>
      </c>
      <c r="G113" t="e" cm="1">
        <f t="array" aca="1" ref="G113" ca="1">INDEX(DISTRITO,MATCH(0,COUNTIF($G$1:G112,DISTRITO)+(PROVINCIA&lt;&gt;'F-DPSEL-ULIC'!#REF!)+(CANTÓN&lt;&gt;'F-DPSEL-ULIC'!#REF!),0))</f>
        <v>#N/A</v>
      </c>
      <c r="M113" t="e" cm="1">
        <f t="array" aca="1" ref="M113" ca="1">INDEX(ESCU,MATCH(0,COUNTIF($M$1:M112,ESCU)+(DRE_EDIFICIO_OFIC.CENT.&lt;&gt;'F-DPSEL-ULIC'!$D$31),0))</f>
        <v>#N/A</v>
      </c>
    </row>
    <row r="114" spans="3:13" x14ac:dyDescent="0.25">
      <c r="C114" t="str" cm="1">
        <f t="array" aca="1" ref="C114" ca="1">INDEX(Clase_Admin,MATCH(0,COUNTIF($C$1:C113,Clase_Admin),0))</f>
        <v>Profesional Jefe de Servicio Civil 2 ( G.de E.)</v>
      </c>
      <c r="D114" t="e" cm="1">
        <f t="array" aca="1" ref="D114" ca="1">INDEX(Espe_Admin,MATCH(0,COUNTIF($D$1:D113,Espe_Admin)+(Clase_Admin&lt;&gt;'F-DPSEL-ULIC'!$D$33),0))</f>
        <v>#N/A</v>
      </c>
      <c r="G114" t="e" cm="1">
        <f t="array" aca="1" ref="G114" ca="1">INDEX(DISTRITO,MATCH(0,COUNTIF($G$1:G113,DISTRITO)+(PROVINCIA&lt;&gt;'F-DPSEL-ULIC'!#REF!)+(CANTÓN&lt;&gt;'F-DPSEL-ULIC'!#REF!),0))</f>
        <v>#N/A</v>
      </c>
      <c r="M114" t="e" cm="1">
        <f t="array" aca="1" ref="M114" ca="1">INDEX(ESCU,MATCH(0,COUNTIF($M$1:M113,ESCU)+(DRE_EDIFICIO_OFIC.CENT.&lt;&gt;'F-DPSEL-ULIC'!$D$31),0))</f>
        <v>#N/A</v>
      </c>
    </row>
    <row r="115" spans="3:13" x14ac:dyDescent="0.25">
      <c r="C115" t="str" cm="1">
        <f t="array" aca="1" ref="C115" ca="1">INDEX(Clase_Admin,MATCH(0,COUNTIF($C$1:C114,Clase_Admin),0))</f>
        <v>Profesional Jefe de Servicio Civil 3 ( G.de E.)</v>
      </c>
      <c r="D115" t="e" cm="1">
        <f t="array" aca="1" ref="D115" ca="1">INDEX(Espe_Admin,MATCH(0,COUNTIF($D$1:D114,Espe_Admin)+(Clase_Admin&lt;&gt;'F-DPSEL-ULIC'!$D$33),0))</f>
        <v>#N/A</v>
      </c>
      <c r="G115" t="e" cm="1">
        <f t="array" aca="1" ref="G115" ca="1">INDEX(DISTRITO,MATCH(0,COUNTIF($G$1:G114,DISTRITO)+(PROVINCIA&lt;&gt;'F-DPSEL-ULIC'!#REF!)+(CANTÓN&lt;&gt;'F-DPSEL-ULIC'!#REF!),0))</f>
        <v>#N/A</v>
      </c>
      <c r="M115" t="e" cm="1">
        <f t="array" aca="1" ref="M115" ca="1">INDEX(ESCU,MATCH(0,COUNTIF($M$1:M114,ESCU)+(DRE_EDIFICIO_OFIC.CENT.&lt;&gt;'F-DPSEL-ULIC'!$D$31),0))</f>
        <v>#N/A</v>
      </c>
    </row>
    <row r="116" spans="3:13" x14ac:dyDescent="0.25">
      <c r="C116" t="str" cm="1">
        <f t="array" aca="1" ref="C116" ca="1">INDEX(Clase_Admin,MATCH(0,COUNTIF($C$1:C115,Clase_Admin),0))</f>
        <v>Profesional Jefe en Informática 1 A (G. de E.)</v>
      </c>
      <c r="D116" t="e" cm="1">
        <f t="array" aca="1" ref="D116" ca="1">INDEX(Espe_Admin,MATCH(0,COUNTIF($D$1:D115,Espe_Admin)+(Clase_Admin&lt;&gt;'F-DPSEL-ULIC'!$D$33),0))</f>
        <v>#N/A</v>
      </c>
      <c r="G116" t="e" cm="1">
        <f t="array" aca="1" ref="G116" ca="1">INDEX(DISTRITO,MATCH(0,COUNTIF($G$1:G115,DISTRITO)+(PROVINCIA&lt;&gt;'F-DPSEL-ULIC'!#REF!)+(CANTÓN&lt;&gt;'F-DPSEL-ULIC'!#REF!),0))</f>
        <v>#N/A</v>
      </c>
      <c r="M116" t="e" cm="1">
        <f t="array" aca="1" ref="M116" ca="1">INDEX(ESCU,MATCH(0,COUNTIF($M$1:M115,ESCU)+(DRE_EDIFICIO_OFIC.CENT.&lt;&gt;'F-DPSEL-ULIC'!$D$31),0))</f>
        <v>#N/A</v>
      </c>
    </row>
    <row r="117" spans="3:13" x14ac:dyDescent="0.25">
      <c r="C117" t="str" cm="1">
        <f t="array" aca="1" ref="C117" ca="1">INDEX(Clase_Admin,MATCH(0,COUNTIF($C$1:C116,Clase_Admin),0))</f>
        <v>Profesional Jefe en Informática 1 B (G. de E.)</v>
      </c>
      <c r="D117" t="e" cm="1">
        <f t="array" aca="1" ref="D117" ca="1">INDEX(Espe_Admin,MATCH(0,COUNTIF($D$1:D116,Espe_Admin)+(Clase_Admin&lt;&gt;'F-DPSEL-ULIC'!$D$33),0))</f>
        <v>#N/A</v>
      </c>
      <c r="G117" t="e" cm="1">
        <f t="array" aca="1" ref="G117" ca="1">INDEX(DISTRITO,MATCH(0,COUNTIF($G$1:G116,DISTRITO)+(PROVINCIA&lt;&gt;'F-DPSEL-ULIC'!#REF!)+(CANTÓN&lt;&gt;'F-DPSEL-ULIC'!#REF!),0))</f>
        <v>#N/A</v>
      </c>
      <c r="M117" t="e" cm="1">
        <f t="array" aca="1" ref="M117" ca="1">INDEX(ESCU,MATCH(0,COUNTIF($M$1:M116,ESCU)+(DRE_EDIFICIO_OFIC.CENT.&lt;&gt;'F-DPSEL-ULIC'!$D$31),0))</f>
        <v>#N/A</v>
      </c>
    </row>
    <row r="118" spans="3:13" x14ac:dyDescent="0.25">
      <c r="C118" t="str" cm="1">
        <f t="array" aca="1" ref="C118" ca="1">INDEX(Clase_Admin,MATCH(0,COUNTIF($C$1:C117,Clase_Admin),0))</f>
        <v>Profesional Jefe en Informática 2 (G. de E.)</v>
      </c>
      <c r="D118" t="e" cm="1">
        <f t="array" aca="1" ref="D118" ca="1">INDEX(Espe_Admin,MATCH(0,COUNTIF($D$1:D117,Espe_Admin)+(Clase_Admin&lt;&gt;'F-DPSEL-ULIC'!$D$33),0))</f>
        <v>#N/A</v>
      </c>
      <c r="G118" t="e" cm="1">
        <f t="array" aca="1" ref="G118" ca="1">INDEX(DISTRITO,MATCH(0,COUNTIF($G$1:G117,DISTRITO)+(PROVINCIA&lt;&gt;'F-DPSEL-ULIC'!#REF!)+(CANTÓN&lt;&gt;'F-DPSEL-ULIC'!#REF!),0))</f>
        <v>#N/A</v>
      </c>
      <c r="M118" t="e" cm="1">
        <f t="array" aca="1" ref="M118" ca="1">INDEX(ESCU,MATCH(0,COUNTIF($M$1:M117,ESCU)+(DRE_EDIFICIO_OFIC.CENT.&lt;&gt;'F-DPSEL-ULIC'!$D$31),0))</f>
        <v>#N/A</v>
      </c>
    </row>
    <row r="119" spans="3:13" x14ac:dyDescent="0.25">
      <c r="C119" t="str" cm="1">
        <f t="array" aca="1" ref="C119" ca="1">INDEX(Clase_Admin,MATCH(0,COUNTIF($C$1:C118,Clase_Admin),0))</f>
        <v>Programador de Computador 1</v>
      </c>
      <c r="D119" t="e" cm="1">
        <f t="array" aca="1" ref="D119" ca="1">INDEX(Espe_Admin,MATCH(0,COUNTIF($D$1:D118,Espe_Admin)+(Clase_Admin&lt;&gt;'F-DPSEL-ULIC'!$D$33),0))</f>
        <v>#N/A</v>
      </c>
      <c r="G119" t="e" cm="1">
        <f t="array" aca="1" ref="G119" ca="1">INDEX(DISTRITO,MATCH(0,COUNTIF($G$1:G118,DISTRITO)+(PROVINCIA&lt;&gt;'F-DPSEL-ULIC'!#REF!)+(CANTÓN&lt;&gt;'F-DPSEL-ULIC'!#REF!),0))</f>
        <v>#N/A</v>
      </c>
      <c r="M119" t="e" cm="1">
        <f t="array" aca="1" ref="M119" ca="1">INDEX(ESCU,MATCH(0,COUNTIF($M$1:M118,ESCU)+(DRE_EDIFICIO_OFIC.CENT.&lt;&gt;'F-DPSEL-ULIC'!$D$31),0))</f>
        <v>#N/A</v>
      </c>
    </row>
    <row r="120" spans="3:13" x14ac:dyDescent="0.25">
      <c r="C120" t="str" cm="1">
        <f t="array" aca="1" ref="C120" ca="1">INDEX(Clase_Admin,MATCH(0,COUNTIF($C$1:C119,Clase_Admin),0))</f>
        <v>Programador de Computador 2</v>
      </c>
      <c r="D120" t="e" cm="1">
        <f t="array" aca="1" ref="D120" ca="1">INDEX(Espe_Admin,MATCH(0,COUNTIF($D$1:D119,Espe_Admin)+(Clase_Admin&lt;&gt;'F-DPSEL-ULIC'!$D$33),0))</f>
        <v>#N/A</v>
      </c>
      <c r="G120" t="e" cm="1">
        <f t="array" aca="1" ref="G120" ca="1">INDEX(DISTRITO,MATCH(0,COUNTIF($G$1:G119,DISTRITO)+(PROVINCIA&lt;&gt;'F-DPSEL-ULIC'!#REF!)+(CANTÓN&lt;&gt;'F-DPSEL-ULIC'!#REF!),0))</f>
        <v>#N/A</v>
      </c>
      <c r="M120" t="e" cm="1">
        <f t="array" aca="1" ref="M120" ca="1">INDEX(ESCU,MATCH(0,COUNTIF($M$1:M119,ESCU)+(DRE_EDIFICIO_OFIC.CENT.&lt;&gt;'F-DPSEL-ULIC'!$D$31),0))</f>
        <v>#N/A</v>
      </c>
    </row>
    <row r="121" spans="3:13" x14ac:dyDescent="0.25">
      <c r="C121" t="str" cm="1">
        <f t="array" aca="1" ref="C121" ca="1">INDEX(Clase_Admin,MATCH(0,COUNTIF($C$1:C120,Clase_Admin),0))</f>
        <v>Profesor de Ens. Técnico Profes. en  Educación Indígena (III y IV Ciclos) (G. de E.)</v>
      </c>
      <c r="D121" t="e" cm="1">
        <f t="array" aca="1" ref="D121" ca="1">INDEX(Espe_Admin,MATCH(0,COUNTIF($D$1:D120,Espe_Admin)+(Clase_Admin&lt;&gt;'F-DPSEL-ULIC'!$D$33),0))</f>
        <v>#N/A</v>
      </c>
      <c r="G121" t="e" cm="1">
        <f t="array" aca="1" ref="G121" ca="1">INDEX(DISTRITO,MATCH(0,COUNTIF($G$1:G120,DISTRITO)+(PROVINCIA&lt;&gt;'F-DPSEL-ULIC'!#REF!)+(CANTÓN&lt;&gt;'F-DPSEL-ULIC'!#REF!),0))</f>
        <v>#N/A</v>
      </c>
      <c r="M121" t="e" cm="1">
        <f t="array" aca="1" ref="M121" ca="1">INDEX(ESCU,MATCH(0,COUNTIF($M$1:M120,ESCU)+(DRE_EDIFICIO_OFIC.CENT.&lt;&gt;'F-DPSEL-ULIC'!$D$31),0))</f>
        <v>#N/A</v>
      </c>
    </row>
    <row r="122" spans="3:13" x14ac:dyDescent="0.25">
      <c r="C122" t="str" cm="1">
        <f t="array" aca="1" ref="C122" ca="1">INDEX(Clase_Admin,MATCH(0,COUNTIF($C$1:C121,Clase_Admin),0))</f>
        <v>Profesor de Enseñanza Especial (G.de E.)</v>
      </c>
      <c r="D122" t="e" cm="1">
        <f t="array" aca="1" ref="D122" ca="1">INDEX(Espe_Admin,MATCH(0,COUNTIF($D$1:D121,Espe_Admin)+(Clase_Admin&lt;&gt;'F-DPSEL-ULIC'!$D$33),0))</f>
        <v>#N/A</v>
      </c>
      <c r="G122" t="e" cm="1">
        <f t="array" aca="1" ref="G122" ca="1">INDEX(DISTRITO,MATCH(0,COUNTIF($G$1:G121,DISTRITO)+(PROVINCIA&lt;&gt;'F-DPSEL-ULIC'!#REF!)+(CANTÓN&lt;&gt;'F-DPSEL-ULIC'!#REF!),0))</f>
        <v>#N/A</v>
      </c>
      <c r="M122" t="e" cm="1">
        <f t="array" aca="1" ref="M122" ca="1">INDEX(ESCU,MATCH(0,COUNTIF($M$1:M121,ESCU)+(DRE_EDIFICIO_OFIC.CENT.&lt;&gt;'F-DPSEL-ULIC'!$D$31),0))</f>
        <v>#N/A</v>
      </c>
    </row>
    <row r="123" spans="3:13" x14ac:dyDescent="0.25">
      <c r="C123" t="str" cm="1">
        <f t="array" aca="1" ref="C123" ca="1">INDEX(Clase_Admin,MATCH(0,COUNTIF($C$1:C122,Clase_Admin),0))</f>
        <v>Profesor de Enseñanza Especial en Educación Indígena (G. de E.)</v>
      </c>
      <c r="D123" t="e" cm="1">
        <f t="array" aca="1" ref="D123" ca="1">INDEX(Espe_Admin,MATCH(0,COUNTIF($D$1:D122,Espe_Admin)+(Clase_Admin&lt;&gt;'F-DPSEL-ULIC'!$D$33),0))</f>
        <v>#N/A</v>
      </c>
      <c r="G123" t="e" cm="1">
        <f t="array" aca="1" ref="G123" ca="1">INDEX(DISTRITO,MATCH(0,COUNTIF($G$1:G122,DISTRITO)+(PROVINCIA&lt;&gt;'F-DPSEL-ULIC'!#REF!)+(CANTÓN&lt;&gt;'F-DPSEL-ULIC'!#REF!),0))</f>
        <v>#N/A</v>
      </c>
      <c r="M123" t="e" cm="1">
        <f t="array" aca="1" ref="M123" ca="1">INDEX(ESCU,MATCH(0,COUNTIF($M$1:M122,ESCU)+(DRE_EDIFICIO_OFIC.CENT.&lt;&gt;'F-DPSEL-ULIC'!$D$31),0))</f>
        <v>#N/A</v>
      </c>
    </row>
    <row r="124" spans="3:13" x14ac:dyDescent="0.25">
      <c r="C124" t="str" cm="1">
        <f t="array" aca="1" ref="C124" ca="1">INDEX(Clase_Admin,MATCH(0,COUNTIF($C$1:C123,Clase_Admin),0))</f>
        <v>Profesor de Enseñanza General Básica 1 ( I y II ciclos) ( G. de E.)</v>
      </c>
      <c r="D124" t="e" cm="1">
        <f t="array" aca="1" ref="D124" ca="1">INDEX(Espe_Admin,MATCH(0,COUNTIF($D$1:D123,Espe_Admin)+(Clase_Admin&lt;&gt;'F-DPSEL-ULIC'!$D$33),0))</f>
        <v>#N/A</v>
      </c>
      <c r="G124" t="e" cm="1">
        <f t="array" aca="1" ref="G124" ca="1">INDEX(DISTRITO,MATCH(0,COUNTIF($G$1:G123,DISTRITO)+(PROVINCIA&lt;&gt;'F-DPSEL-ULIC'!#REF!)+(CANTÓN&lt;&gt;'F-DPSEL-ULIC'!#REF!),0))</f>
        <v>#N/A</v>
      </c>
      <c r="M124" t="e" cm="1">
        <f t="array" aca="1" ref="M124" ca="1">INDEX(ESCU,MATCH(0,COUNTIF($M$1:M123,ESCU)+(DRE_EDIFICIO_OFIC.CENT.&lt;&gt;'F-DPSEL-ULIC'!$D$31),0))</f>
        <v>#N/A</v>
      </c>
    </row>
    <row r="125" spans="3:13" x14ac:dyDescent="0.25">
      <c r="C125" t="str" cm="1">
        <f t="array" aca="1" ref="C125" ca="1">INDEX(Clase_Admin,MATCH(0,COUNTIF($C$1:C124,Clase_Admin),0))</f>
        <v>Profesor de Enseñanza General Básica en Educación Indígena I y II Ciclo (G. de E.)</v>
      </c>
      <c r="D125" t="e" cm="1">
        <f t="array" aca="1" ref="D125" ca="1">INDEX(Espe_Admin,MATCH(0,COUNTIF($D$1:D124,Espe_Admin)+(Clase_Admin&lt;&gt;'F-DPSEL-ULIC'!$D$33),0))</f>
        <v>#N/A</v>
      </c>
      <c r="G125" t="e" cm="1">
        <f t="array" aca="1" ref="G125" ca="1">INDEX(DISTRITO,MATCH(0,COUNTIF($G$1:G124,DISTRITO)+(PROVINCIA&lt;&gt;'F-DPSEL-ULIC'!#REF!)+(CANTÓN&lt;&gt;'F-DPSEL-ULIC'!#REF!),0))</f>
        <v>#N/A</v>
      </c>
      <c r="M125" t="e" cm="1">
        <f t="array" aca="1" ref="M125" ca="1">INDEX(ESCU,MATCH(0,COUNTIF($M$1:M124,ESCU)+(DRE_EDIFICIO_OFIC.CENT.&lt;&gt;'F-DPSEL-ULIC'!$D$31),0))</f>
        <v>#N/A</v>
      </c>
    </row>
    <row r="126" spans="3:13" x14ac:dyDescent="0.25">
      <c r="C126" t="str" cm="1">
        <f t="array" aca="1" ref="C126" ca="1">INDEX(Clase_Admin,MATCH(0,COUNTIF($C$1:C125,Clase_Admin),0))</f>
        <v>Profesor de Enseñanza Media  en Educación Indígena (G. de  E.)</v>
      </c>
      <c r="D126" t="e" cm="1">
        <f t="array" aca="1" ref="D126" ca="1">INDEX(Espe_Admin,MATCH(0,COUNTIF($D$1:D125,Espe_Admin)+(Clase_Admin&lt;&gt;'F-DPSEL-ULIC'!$D$33),0))</f>
        <v>#N/A</v>
      </c>
      <c r="G126" t="e" cm="1">
        <f t="array" aca="1" ref="G126" ca="1">INDEX(DISTRITO,MATCH(0,COUNTIF($G$1:G125,DISTRITO)+(PROVINCIA&lt;&gt;'F-DPSEL-ULIC'!#REF!)+(CANTÓN&lt;&gt;'F-DPSEL-ULIC'!#REF!),0))</f>
        <v>#N/A</v>
      </c>
      <c r="M126" t="e" cm="1">
        <f t="array" aca="1" ref="M126" ca="1">INDEX(ESCU,MATCH(0,COUNTIF($M$1:M125,ESCU)+(DRE_EDIFICIO_OFIC.CENT.&lt;&gt;'F-DPSEL-ULIC'!$D$31),0))</f>
        <v>#N/A</v>
      </c>
    </row>
    <row r="127" spans="3:13" x14ac:dyDescent="0.25">
      <c r="C127" t="str" cm="1">
        <f t="array" aca="1" ref="C127" ca="1">INDEX(Clase_Admin,MATCH(0,COUNTIF($C$1:C126,Clase_Admin),0))</f>
        <v>Profesor de Enseñanza Media (G. de E.)</v>
      </c>
      <c r="D127" t="e" cm="1">
        <f t="array" aca="1" ref="D127" ca="1">INDEX(Espe_Admin,MATCH(0,COUNTIF($D$1:D126,Espe_Admin)+(Clase_Admin&lt;&gt;'F-DPSEL-ULIC'!$D$33),0))</f>
        <v>#N/A</v>
      </c>
      <c r="G127" t="e" cm="1">
        <f t="array" aca="1" ref="G127" ca="1">INDEX(DISTRITO,MATCH(0,COUNTIF($G$1:G126,DISTRITO)+(PROVINCIA&lt;&gt;'F-DPSEL-ULIC'!#REF!)+(CANTÓN&lt;&gt;'F-DPSEL-ULIC'!#REF!),0))</f>
        <v>#N/A</v>
      </c>
      <c r="M127" t="e" cm="1">
        <f t="array" aca="1" ref="M127" ca="1">INDEX(ESCU,MATCH(0,COUNTIF($M$1:M126,ESCU)+(DRE_EDIFICIO_OFIC.CENT.&lt;&gt;'F-DPSEL-ULIC'!$D$31),0))</f>
        <v>#N/A</v>
      </c>
    </row>
    <row r="128" spans="3:13" x14ac:dyDescent="0.25">
      <c r="C128" t="str" cm="1">
        <f t="array" aca="1" ref="C128" ca="1">INDEX(Clase_Admin,MATCH(0,COUNTIF($C$1:C127,Clase_Admin),0))</f>
        <v>Profesor de Enseñanza Media Bilingüe (G. de E.)</v>
      </c>
      <c r="D128" t="e" cm="1">
        <f t="array" aca="1" ref="D128" ca="1">INDEX(Espe_Admin,MATCH(0,COUNTIF($D$1:D127,Espe_Admin)+(Clase_Admin&lt;&gt;'F-DPSEL-ULIC'!$D$33),0))</f>
        <v>#N/A</v>
      </c>
      <c r="G128" t="e" cm="1">
        <f t="array" aca="1" ref="G128" ca="1">INDEX(DISTRITO,MATCH(0,COUNTIF($G$1:G127,DISTRITO)+(PROVINCIA&lt;&gt;'F-DPSEL-ULIC'!#REF!)+(CANTÓN&lt;&gt;'F-DPSEL-ULIC'!#REF!),0))</f>
        <v>#N/A</v>
      </c>
      <c r="M128" t="e" cm="1">
        <f t="array" aca="1" ref="M128" ca="1">INDEX(ESCU,MATCH(0,COUNTIF($M$1:M127,ESCU)+(DRE_EDIFICIO_OFIC.CENT.&lt;&gt;'F-DPSEL-ULIC'!$D$31),0))</f>
        <v>#N/A</v>
      </c>
    </row>
    <row r="129" spans="3:13" x14ac:dyDescent="0.25">
      <c r="C129" t="str" cm="1">
        <f t="array" aca="1" ref="C129" ca="1">INDEX(Clase_Admin,MATCH(0,COUNTIF($C$1:C128,Clase_Admin),0))</f>
        <v>Profesor de Enseñanza Preescolar (G.de E)</v>
      </c>
      <c r="D129" t="e" cm="1">
        <f t="array" aca="1" ref="D129" ca="1">INDEX(Espe_Admin,MATCH(0,COUNTIF($D$1:D128,Espe_Admin)+(Clase_Admin&lt;&gt;'F-DPSEL-ULIC'!$D$33),0))</f>
        <v>#N/A</v>
      </c>
      <c r="G129" t="e" cm="1">
        <f t="array" aca="1" ref="G129" ca="1">INDEX(DISTRITO,MATCH(0,COUNTIF($G$1:G128,DISTRITO)+(PROVINCIA&lt;&gt;'F-DPSEL-ULIC'!#REF!)+(CANTÓN&lt;&gt;'F-DPSEL-ULIC'!#REF!),0))</f>
        <v>#N/A</v>
      </c>
      <c r="M129" t="e" cm="1">
        <f t="array" aca="1" ref="M129" ca="1">INDEX(ESCU,MATCH(0,COUNTIF($M$1:M128,ESCU)+(DRE_EDIFICIO_OFIC.CENT.&lt;&gt;'F-DPSEL-ULIC'!$D$31),0))</f>
        <v>#N/A</v>
      </c>
    </row>
    <row r="130" spans="3:13" x14ac:dyDescent="0.25">
      <c r="C130" t="str" cm="1">
        <f t="array" aca="1" ref="C130" ca="1">INDEX(Clase_Admin,MATCH(0,COUNTIF($C$1:C129,Clase_Admin),0))</f>
        <v>Profesor de Enseñanza Preescolar en Educación Indígena (G. de E.)</v>
      </c>
      <c r="D130" t="e" cm="1">
        <f t="array" aca="1" ref="D130" ca="1">INDEX(Espe_Admin,MATCH(0,COUNTIF($D$1:D129,Espe_Admin)+(Clase_Admin&lt;&gt;'F-DPSEL-ULIC'!$D$33),0))</f>
        <v>#N/A</v>
      </c>
      <c r="G130" t="e" cm="1">
        <f t="array" aca="1" ref="G130" ca="1">INDEX(DISTRITO,MATCH(0,COUNTIF($G$1:G129,DISTRITO)+(PROVINCIA&lt;&gt;'F-DPSEL-ULIC'!#REF!)+(CANTÓN&lt;&gt;'F-DPSEL-ULIC'!#REF!),0))</f>
        <v>#N/A</v>
      </c>
      <c r="M130" t="e" cm="1">
        <f t="array" aca="1" ref="M130" ca="1">INDEX(ESCU,MATCH(0,COUNTIF($M$1:M129,ESCU)+(DRE_EDIFICIO_OFIC.CENT.&lt;&gt;'F-DPSEL-ULIC'!$D$31),0))</f>
        <v>#N/A</v>
      </c>
    </row>
    <row r="131" spans="3:13" x14ac:dyDescent="0.25">
      <c r="C131" t="str" cm="1">
        <f t="array" aca="1" ref="C131" ca="1">INDEX(Clase_Admin,MATCH(0,COUNTIF($C$1:C130,Clase_Admin),0))</f>
        <v>Profesor de Enseñanza Técnico Profesional ( Liceo Laboratorio) (G. de E.)</v>
      </c>
      <c r="D131" t="e" cm="1">
        <f t="array" aca="1" ref="D131" ca="1">INDEX(Espe_Admin,MATCH(0,COUNTIF($D$1:D130,Espe_Admin)+(Clase_Admin&lt;&gt;'F-DPSEL-ULIC'!$D$33),0))</f>
        <v>#N/A</v>
      </c>
      <c r="G131" t="e" cm="1">
        <f t="array" aca="1" ref="G131" ca="1">INDEX(DISTRITO,MATCH(0,COUNTIF($G$1:G130,DISTRITO)+(PROVINCIA&lt;&gt;'F-DPSEL-ULIC'!#REF!)+(CANTÓN&lt;&gt;'F-DPSEL-ULIC'!#REF!),0))</f>
        <v>#N/A</v>
      </c>
      <c r="M131" t="e" cm="1">
        <f t="array" aca="1" ref="M131" ca="1">INDEX(ESCU,MATCH(0,COUNTIF($M$1:M130,ESCU)+(DRE_EDIFICIO_OFIC.CENT.&lt;&gt;'F-DPSEL-ULIC'!$D$31),0))</f>
        <v>#N/A</v>
      </c>
    </row>
    <row r="132" spans="3:13" x14ac:dyDescent="0.25">
      <c r="C132" t="str" cm="1">
        <f t="array" aca="1" ref="C132" ca="1">INDEX(Clase_Admin,MATCH(0,COUNTIF($C$1:C131,Clase_Admin),0))</f>
        <v>Profesor de Enseñanza Técnico Profesional (Enseñanza Preescolar, o, I y II ciclos ) (G. de E.)</v>
      </c>
      <c r="D132" t="e" cm="1">
        <f t="array" aca="1" ref="D132" ca="1">INDEX(Espe_Admin,MATCH(0,COUNTIF($D$1:D131,Espe_Admin)+(Clase_Admin&lt;&gt;'F-DPSEL-ULIC'!$D$33),0))</f>
        <v>#N/A</v>
      </c>
      <c r="G132" t="e" cm="1">
        <f t="array" aca="1" ref="G132" ca="1">INDEX(DISTRITO,MATCH(0,COUNTIF($G$1:G131,DISTRITO)+(PROVINCIA&lt;&gt;'F-DPSEL-ULIC'!#REF!)+(CANTÓN&lt;&gt;'F-DPSEL-ULIC'!#REF!),0))</f>
        <v>#N/A</v>
      </c>
      <c r="M132" t="e" cm="1">
        <f t="array" aca="1" ref="M132" ca="1">INDEX(ESCU,MATCH(0,COUNTIF($M$1:M131,ESCU)+(DRE_EDIFICIO_OFIC.CENT.&lt;&gt;'F-DPSEL-ULIC'!$D$31),0))</f>
        <v>#N/A</v>
      </c>
    </row>
    <row r="133" spans="3:13" x14ac:dyDescent="0.25">
      <c r="C133" t="str" cm="1">
        <f t="array" aca="1" ref="C133" ca="1">INDEX(Clase_Admin,MATCH(0,COUNTIF($C$1:C132,Clase_Admin),0))</f>
        <v>Profesor de Enseñanza Técnico Profesional (III y IV Ciclos, Enseñanza Especial y Escuela Laboratorio) (G. de E.)</v>
      </c>
      <c r="D133" t="e" cm="1">
        <f t="array" aca="1" ref="D133" ca="1">INDEX(Espe_Admin,MATCH(0,COUNTIF($D$1:D132,Espe_Admin)+(Clase_Admin&lt;&gt;'F-DPSEL-ULIC'!$D$33),0))</f>
        <v>#N/A</v>
      </c>
      <c r="G133" t="e" cm="1">
        <f t="array" aca="1" ref="G133" ca="1">INDEX(DISTRITO,MATCH(0,COUNTIF($G$1:G132,DISTRITO)+(PROVINCIA&lt;&gt;'F-DPSEL-ULIC'!#REF!)+(CANTÓN&lt;&gt;'F-DPSEL-ULIC'!#REF!),0))</f>
        <v>#N/A</v>
      </c>
      <c r="M133" t="e" cm="1">
        <f t="array" aca="1" ref="M133" ca="1">INDEX(ESCU,MATCH(0,COUNTIF($M$1:M132,ESCU)+(DRE_EDIFICIO_OFIC.CENT.&lt;&gt;'F-DPSEL-ULIC'!$D$31),0))</f>
        <v>#N/A</v>
      </c>
    </row>
    <row r="134" spans="3:13" x14ac:dyDescent="0.25">
      <c r="C134" t="str" cm="1">
        <f t="array" aca="1" ref="C134" ca="1">INDEX(Clase_Admin,MATCH(0,COUNTIF($C$1:C133,Clase_Admin),0))</f>
        <v xml:space="preserve">Profesor de Enseñanza Técnico Profesional Bilingüe (III ciclo, Educación Diversificada o Enseñanza Especial) </v>
      </c>
      <c r="D134" t="e" cm="1">
        <f t="array" aca="1" ref="D134" ca="1">INDEX(Espe_Admin,MATCH(0,COUNTIF($D$1:D133,Espe_Admin)+(Clase_Admin&lt;&gt;'F-DPSEL-ULIC'!$D$33),0))</f>
        <v>#N/A</v>
      </c>
      <c r="G134" t="e" cm="1">
        <f t="array" aca="1" ref="G134" ca="1">INDEX(DISTRITO,MATCH(0,COUNTIF($G$1:G133,DISTRITO)+(PROVINCIA&lt;&gt;'F-DPSEL-ULIC'!#REF!)+(CANTÓN&lt;&gt;'F-DPSEL-ULIC'!#REF!),0))</f>
        <v>#N/A</v>
      </c>
      <c r="M134" t="e" cm="1">
        <f t="array" aca="1" ref="M134" ca="1">INDEX(ESCU,MATCH(0,COUNTIF($M$1:M133,ESCU)+(DRE_EDIFICIO_OFIC.CENT.&lt;&gt;'F-DPSEL-ULIC'!$D$31),0))</f>
        <v>#N/A</v>
      </c>
    </row>
    <row r="135" spans="3:13" x14ac:dyDescent="0.25">
      <c r="C135" t="str" cm="1">
        <f t="array" aca="1" ref="C135" ca="1">INDEX(Clase_Admin,MATCH(0,COUNTIF($C$1:C134,Clase_Admin),0))</f>
        <v>Profesor de Enseñanza Técnico Profesional en Educación Indígena I y II Ciclo o Enseñanza Preescolar (G. de E.)</v>
      </c>
      <c r="D135" t="e" cm="1">
        <f t="array" aca="1" ref="D135" ca="1">INDEX(Espe_Admin,MATCH(0,COUNTIF($D$1:D134,Espe_Admin)+(Clase_Admin&lt;&gt;'F-DPSEL-ULIC'!$D$33),0))</f>
        <v>#N/A</v>
      </c>
      <c r="G135" t="e" cm="1">
        <f t="array" aca="1" ref="G135" ca="1">INDEX(DISTRITO,MATCH(0,COUNTIF($G$1:G134,DISTRITO)+(PROVINCIA&lt;&gt;'F-DPSEL-ULIC'!#REF!)+(CANTÓN&lt;&gt;'F-DPSEL-ULIC'!#REF!),0))</f>
        <v>#N/A</v>
      </c>
      <c r="M135" t="e" cm="1">
        <f t="array" aca="1" ref="M135" ca="1">INDEX(ESCU,MATCH(0,COUNTIF($M$1:M134,ESCU)+(DRE_EDIFICIO_OFIC.CENT.&lt;&gt;'F-DPSEL-ULIC'!$D$31),0))</f>
        <v>#N/A</v>
      </c>
    </row>
    <row r="136" spans="3:13" x14ac:dyDescent="0.25">
      <c r="C136" t="str" cm="1">
        <f t="array" aca="1" ref="C136" ca="1">INDEX(Clase_Admin,MATCH(0,COUNTIF($C$1:C135,Clase_Admin),0))</f>
        <v>Profesor de Enseñanza Técnico Profesional en Idioma Inglés (III y IV Ciclos, Enseñanza Especial y Escuela Laboratorio) (G. de E.)</v>
      </c>
      <c r="D136" t="e" cm="1">
        <f t="array" aca="1" ref="D136" ca="1">INDEX(Espe_Admin,MATCH(0,COUNTIF($D$1:D135,Espe_Admin)+(Clase_Admin&lt;&gt;'F-DPSEL-ULIC'!$D$33),0))</f>
        <v>#N/A</v>
      </c>
      <c r="G136" t="e" cm="1">
        <f t="array" aca="1" ref="G136" ca="1">INDEX(DISTRITO,MATCH(0,COUNTIF($G$1:G135,DISTRITO)+(PROVINCIA&lt;&gt;'F-DPSEL-ULIC'!#REF!)+(CANTÓN&lt;&gt;'F-DPSEL-ULIC'!#REF!),0))</f>
        <v>#N/A</v>
      </c>
      <c r="M136" t="e" cm="1">
        <f t="array" aca="1" ref="M136" ca="1">INDEX(ESCU,MATCH(0,COUNTIF($M$1:M135,ESCU)+(DRE_EDIFICIO_OFIC.CENT.&lt;&gt;'F-DPSEL-ULIC'!$D$31),0))</f>
        <v>#N/A</v>
      </c>
    </row>
    <row r="137" spans="3:13" x14ac:dyDescent="0.25">
      <c r="C137" t="str" cm="1">
        <f t="array" aca="1" ref="C137" ca="1">INDEX(Clase_Admin,MATCH(0,COUNTIF($C$1:C136,Clase_Admin),0))</f>
        <v>Profesor de Enseñanza Unidocente (I y II Ciclos)</v>
      </c>
      <c r="D137" t="e" cm="1">
        <f t="array" aca="1" ref="D137" ca="1">INDEX(Espe_Admin,MATCH(0,COUNTIF($D$1:D136,Espe_Admin)+(Clase_Admin&lt;&gt;'F-DPSEL-ULIC'!$D$33),0))</f>
        <v>#N/A</v>
      </c>
      <c r="G137" t="e" cm="1">
        <f t="array" aca="1" ref="G137" ca="1">INDEX(DISTRITO,MATCH(0,COUNTIF($G$1:G136,DISTRITO)+(PROVINCIA&lt;&gt;'F-DPSEL-ULIC'!#REF!)+(CANTÓN&lt;&gt;'F-DPSEL-ULIC'!#REF!),0))</f>
        <v>#N/A</v>
      </c>
      <c r="M137" t="e" cm="1">
        <f t="array" aca="1" ref="M137" ca="1">INDEX(ESCU,MATCH(0,COUNTIF($M$1:M136,ESCU)+(DRE_EDIFICIO_OFIC.CENT.&lt;&gt;'F-DPSEL-ULIC'!$D$31),0))</f>
        <v>#N/A</v>
      </c>
    </row>
    <row r="138" spans="3:13" x14ac:dyDescent="0.25">
      <c r="C138" t="str" cm="1">
        <f t="array" aca="1" ref="C138" ca="1">INDEX(Clase_Admin,MATCH(0,COUNTIF($C$1:C137,Clase_Admin),0))</f>
        <v>Profesor de Enseñanza Unidocente en Educación Indígena I y II Ciclo</v>
      </c>
      <c r="D138" t="e" cm="1">
        <f t="array" aca="1" ref="D138" ca="1">INDEX(Espe_Admin,MATCH(0,COUNTIF($D$1:D137,Espe_Admin)+(Clase_Admin&lt;&gt;'F-DPSEL-ULIC'!$D$33),0))</f>
        <v>#N/A</v>
      </c>
      <c r="G138" t="e" cm="1">
        <f t="array" aca="1" ref="G138" ca="1">INDEX(DISTRITO,MATCH(0,COUNTIF($G$1:G137,DISTRITO)+(PROVINCIA&lt;&gt;'F-DPSEL-ULIC'!#REF!)+(CANTÓN&lt;&gt;'F-DPSEL-ULIC'!#REF!),0))</f>
        <v>#N/A</v>
      </c>
      <c r="M138" t="e" cm="1">
        <f t="array" aca="1" ref="M138" ca="1">INDEX(ESCU,MATCH(0,COUNTIF($M$1:M137,ESCU)+(DRE_EDIFICIO_OFIC.CENT.&lt;&gt;'F-DPSEL-ULIC'!$D$31),0))</f>
        <v>#N/A</v>
      </c>
    </row>
    <row r="139" spans="3:13" x14ac:dyDescent="0.25">
      <c r="C139" t="str" cm="1">
        <f t="array" aca="1" ref="C139" ca="1">INDEX(Clase_Admin,MATCH(0,COUNTIF($C$1:C138,Clase_Admin),0))</f>
        <v>Profesor de Escuela Laboratorio ( Enseñanza Preescolar o I y II Ciclos) (G. de E.)</v>
      </c>
      <c r="D139" t="e" cm="1">
        <f t="array" aca="1" ref="D139" ca="1">INDEX(Espe_Admin,MATCH(0,COUNTIF($D$1:D138,Espe_Admin)+(Clase_Admin&lt;&gt;'F-DPSEL-ULIC'!$D$33),0))</f>
        <v>#N/A</v>
      </c>
      <c r="G139" t="e" cm="1">
        <f t="array" aca="1" ref="G139" ca="1">INDEX(DISTRITO,MATCH(0,COUNTIF($G$1:G138,DISTRITO)+(PROVINCIA&lt;&gt;'F-DPSEL-ULIC'!#REF!)+(CANTÓN&lt;&gt;'F-DPSEL-ULIC'!#REF!),0))</f>
        <v>#N/A</v>
      </c>
      <c r="M139" t="e" cm="1">
        <f t="array" aca="1" ref="M139" ca="1">INDEX(ESCU,MATCH(0,COUNTIF($M$1:M138,ESCU)+(DRE_EDIFICIO_OFIC.CENT.&lt;&gt;'F-DPSEL-ULIC'!$D$31),0))</f>
        <v>#N/A</v>
      </c>
    </row>
    <row r="140" spans="3:13" x14ac:dyDescent="0.25">
      <c r="C140" t="str" cm="1">
        <f t="array" aca="1" ref="C140" ca="1">INDEX(Clase_Admin,MATCH(0,COUNTIF($C$1:C139,Clase_Admin),0))</f>
        <v>Profesor de Idioma Extranjero ( I y II ciclos) (G.de E.)</v>
      </c>
      <c r="D140" t="e" cm="1">
        <f t="array" aca="1" ref="D140" ca="1">INDEX(Espe_Admin,MATCH(0,COUNTIF($D$1:D139,Espe_Admin)+(Clase_Admin&lt;&gt;'F-DPSEL-ULIC'!$D$33),0))</f>
        <v>#N/A</v>
      </c>
      <c r="G140" t="e" cm="1">
        <f t="array" aca="1" ref="G140" ca="1">INDEX(DISTRITO,MATCH(0,COUNTIF($G$1:G139,DISTRITO)+(PROVINCIA&lt;&gt;'F-DPSEL-ULIC'!#REF!)+(CANTÓN&lt;&gt;'F-DPSEL-ULIC'!#REF!),0))</f>
        <v>#N/A</v>
      </c>
      <c r="M140" t="e" cm="1">
        <f t="array" aca="1" ref="M140" ca="1">INDEX(ESCU,MATCH(0,COUNTIF($M$1:M139,ESCU)+(DRE_EDIFICIO_OFIC.CENT.&lt;&gt;'F-DPSEL-ULIC'!$D$31),0))</f>
        <v>#N/A</v>
      </c>
    </row>
    <row r="141" spans="3:13" x14ac:dyDescent="0.25">
      <c r="C141" t="str" cm="1">
        <f t="array" aca="1" ref="C141" ca="1">INDEX(Clase_Admin,MATCH(0,COUNTIF($C$1:C140,Clase_Admin),0))</f>
        <v>Profesor de Idioma Extranjero en Educación Indígena I y II Ciclos (G. de E.)</v>
      </c>
      <c r="D141" t="e" cm="1">
        <f t="array" aca="1" ref="D141" ca="1">INDEX(Espe_Admin,MATCH(0,COUNTIF($D$1:D140,Espe_Admin)+(Clase_Admin&lt;&gt;'F-DPSEL-ULIC'!$D$33),0))</f>
        <v>#N/A</v>
      </c>
      <c r="G141" t="e" cm="1">
        <f t="array" aca="1" ref="G141" ca="1">INDEX(DISTRITO,MATCH(0,COUNTIF($G$1:G140,DISTRITO)+(PROVINCIA&lt;&gt;'F-DPSEL-ULIC'!#REF!)+(CANTÓN&lt;&gt;'F-DPSEL-ULIC'!#REF!),0))</f>
        <v>#N/A</v>
      </c>
      <c r="M141" t="e" cm="1">
        <f t="array" aca="1" ref="M141" ca="1">INDEX(ESCU,MATCH(0,COUNTIF($M$1:M140,ESCU)+(DRE_EDIFICIO_OFIC.CENT.&lt;&gt;'F-DPSEL-ULIC'!$D$31),0))</f>
        <v>#N/A</v>
      </c>
    </row>
    <row r="142" spans="3:13" x14ac:dyDescent="0.25">
      <c r="M142" t="e" cm="1">
        <f t="array" aca="1" ref="M142" ca="1">INDEX(ESCU,MATCH(0,COUNTIF($M$1:M141,ESCU)+(DRE_EDIFICIO_OFIC.CENT.&lt;&gt;'F-DPSEL-ULIC'!$D$31),0))</f>
        <v>#N/A</v>
      </c>
    </row>
    <row r="143" spans="3:13" x14ac:dyDescent="0.25">
      <c r="M143" t="e" cm="1">
        <f t="array" aca="1" ref="M143" ca="1">INDEX(ESCU,MATCH(0,COUNTIF($M$1:M142,ESCU)+(DRE_EDIFICIO_OFIC.CENT.&lt;&gt;'F-DPSEL-ULIC'!$D$31),0))</f>
        <v>#N/A</v>
      </c>
    </row>
    <row r="144" spans="3:13" x14ac:dyDescent="0.25">
      <c r="M144" t="e" cm="1">
        <f t="array" aca="1" ref="M144" ca="1">INDEX(ESCU,MATCH(0,COUNTIF($M$1:M143,ESCU)+(DRE_EDIFICIO_OFIC.CENT.&lt;&gt;'F-DPSEL-ULIC'!$D$31),0))</f>
        <v>#N/A</v>
      </c>
    </row>
    <row r="145" spans="13:13" x14ac:dyDescent="0.25">
      <c r="M145" t="e" cm="1">
        <f t="array" aca="1" ref="M145" ca="1">INDEX(ESCU,MATCH(0,COUNTIF($M$1:M144,ESCU)+(DRE_EDIFICIO_OFIC.CENT.&lt;&gt;'F-DPSEL-ULIC'!$D$31),0))</f>
        <v>#N/A</v>
      </c>
    </row>
    <row r="146" spans="13:13" x14ac:dyDescent="0.25">
      <c r="M146" t="e" cm="1">
        <f t="array" aca="1" ref="M146" ca="1">INDEX(ESCU,MATCH(0,COUNTIF($M$1:M145,ESCU)+(DRE_EDIFICIO_OFIC.CENT.&lt;&gt;'F-DPSEL-ULIC'!$D$31),0))</f>
        <v>#N/A</v>
      </c>
    </row>
    <row r="147" spans="13:13" x14ac:dyDescent="0.25">
      <c r="M147" t="e" cm="1">
        <f t="array" aca="1" ref="M147" ca="1">INDEX(ESCU,MATCH(0,COUNTIF($M$1:M146,ESCU)+(DRE_EDIFICIO_OFIC.CENT.&lt;&gt;'F-DPSEL-ULIC'!$D$31),0))</f>
        <v>#N/A</v>
      </c>
    </row>
    <row r="148" spans="13:13" x14ac:dyDescent="0.25">
      <c r="M148" t="e" cm="1">
        <f t="array" aca="1" ref="M148" ca="1">INDEX(ESCU,MATCH(0,COUNTIF($M$1:M147,ESCU)+(DRE_EDIFICIO_OFIC.CENT.&lt;&gt;'F-DPSEL-ULIC'!$D$31),0))</f>
        <v>#N/A</v>
      </c>
    </row>
    <row r="149" spans="13:13" x14ac:dyDescent="0.25">
      <c r="M149" t="e" cm="1">
        <f t="array" aca="1" ref="M149" ca="1">INDEX(ESCU,MATCH(0,COUNTIF($M$1:M148,ESCU)+(DRE_EDIFICIO_OFIC.CENT.&lt;&gt;'F-DPSEL-ULIC'!$D$31),0))</f>
        <v>#N/A</v>
      </c>
    </row>
    <row r="150" spans="13:13" x14ac:dyDescent="0.25">
      <c r="M150" t="e" cm="1">
        <f t="array" aca="1" ref="M150" ca="1">INDEX(ESCU,MATCH(0,COUNTIF($M$1:M149,ESCU)+(DRE_EDIFICIO_OFIC.CENT.&lt;&gt;'F-DPSEL-ULIC'!$D$31),0))</f>
        <v>#N/A</v>
      </c>
    </row>
    <row r="151" spans="13:13" x14ac:dyDescent="0.25">
      <c r="M151" t="e" cm="1">
        <f t="array" aca="1" ref="M151" ca="1">INDEX(ESCU,MATCH(0,COUNTIF($M$1:M150,ESCU)+(DRE_EDIFICIO_OFIC.CENT.&lt;&gt;'F-DPSEL-ULIC'!$D$31),0))</f>
        <v>#N/A</v>
      </c>
    </row>
    <row r="152" spans="13:13" x14ac:dyDescent="0.25">
      <c r="M152" t="e" cm="1">
        <f t="array" aca="1" ref="M152" ca="1">INDEX(ESCU,MATCH(0,COUNTIF($M$1:M151,ESCU)+(DRE_EDIFICIO_OFIC.CENT.&lt;&gt;'F-DPSEL-ULIC'!$D$31),0))</f>
        <v>#N/A</v>
      </c>
    </row>
    <row r="153" spans="13:13" x14ac:dyDescent="0.25">
      <c r="M153" t="e" cm="1">
        <f t="array" aca="1" ref="M153" ca="1">INDEX(ESCU,MATCH(0,COUNTIF($M$1:M152,ESCU)+(DRE_EDIFICIO_OFIC.CENT.&lt;&gt;'F-DPSEL-ULIC'!$D$31),0))</f>
        <v>#N/A</v>
      </c>
    </row>
    <row r="154" spans="13:13" x14ac:dyDescent="0.25">
      <c r="M154" t="e" cm="1">
        <f t="array" aca="1" ref="M154" ca="1">INDEX(ESCU,MATCH(0,COUNTIF($M$1:M153,ESCU)+(DRE_EDIFICIO_OFIC.CENT.&lt;&gt;'F-DPSEL-ULIC'!$D$31),0))</f>
        <v>#N/A</v>
      </c>
    </row>
    <row r="155" spans="13:13" x14ac:dyDescent="0.25">
      <c r="M155" t="e" cm="1">
        <f t="array" aca="1" ref="M155" ca="1">INDEX(ESCU,MATCH(0,COUNTIF($M$1:M154,ESCU)+(DRE_EDIFICIO_OFIC.CENT.&lt;&gt;'F-DPSEL-ULIC'!$D$31),0))</f>
        <v>#N/A</v>
      </c>
    </row>
    <row r="156" spans="13:13" x14ac:dyDescent="0.25">
      <c r="M156" t="e" cm="1">
        <f t="array" aca="1" ref="M156" ca="1">INDEX(ESCU,MATCH(0,COUNTIF($M$1:M155,ESCU)+(DRE_EDIFICIO_OFIC.CENT.&lt;&gt;'F-DPSEL-ULIC'!$D$31),0))</f>
        <v>#N/A</v>
      </c>
    </row>
    <row r="157" spans="13:13" x14ac:dyDescent="0.25">
      <c r="M157" t="e" cm="1">
        <f t="array" aca="1" ref="M157" ca="1">INDEX(ESCU,MATCH(0,COUNTIF($M$1:M156,ESCU)+(DRE_EDIFICIO_OFIC.CENT.&lt;&gt;'F-DPSEL-ULIC'!$D$31),0))</f>
        <v>#N/A</v>
      </c>
    </row>
    <row r="158" spans="13:13" x14ac:dyDescent="0.25">
      <c r="M158" t="e" cm="1">
        <f t="array" aca="1" ref="M158" ca="1">INDEX(ESCU,MATCH(0,COUNTIF($M$1:M157,ESCU)+(DRE_EDIFICIO_OFIC.CENT.&lt;&gt;'F-DPSEL-ULIC'!$D$31),0))</f>
        <v>#N/A</v>
      </c>
    </row>
    <row r="159" spans="13:13" x14ac:dyDescent="0.25">
      <c r="M159" t="e" cm="1">
        <f t="array" aca="1" ref="M159" ca="1">INDEX(ESCU,MATCH(0,COUNTIF($M$1:M158,ESCU)+(DRE_EDIFICIO_OFIC.CENT.&lt;&gt;'F-DPSEL-ULIC'!$D$31),0))</f>
        <v>#N/A</v>
      </c>
    </row>
    <row r="160" spans="13:13" x14ac:dyDescent="0.25">
      <c r="M160" t="e" cm="1">
        <f t="array" aca="1" ref="M160" ca="1">INDEX(ESCU,MATCH(0,COUNTIF($M$1:M159,ESCU)+(DRE_EDIFICIO_OFIC.CENT.&lt;&gt;'F-DPSEL-ULIC'!$D$31),0))</f>
        <v>#N/A</v>
      </c>
    </row>
    <row r="161" spans="13:13" x14ac:dyDescent="0.25">
      <c r="M161" t="e" cm="1">
        <f t="array" aca="1" ref="M161" ca="1">INDEX(ESCU,MATCH(0,COUNTIF($M$1:M160,ESCU)+(DRE_EDIFICIO_OFIC.CENT.&lt;&gt;'F-DPSEL-ULIC'!$D$31),0))</f>
        <v>#N/A</v>
      </c>
    </row>
    <row r="162" spans="13:13" x14ac:dyDescent="0.25">
      <c r="M162" t="e" cm="1">
        <f t="array" aca="1" ref="M162" ca="1">INDEX(ESCU,MATCH(0,COUNTIF($M$1:M161,ESCU)+(DRE_EDIFICIO_OFIC.CENT.&lt;&gt;'F-DPSEL-ULIC'!$D$31),0))</f>
        <v>#N/A</v>
      </c>
    </row>
    <row r="163" spans="13:13" x14ac:dyDescent="0.25">
      <c r="M163" t="e" cm="1">
        <f t="array" aca="1" ref="M163" ca="1">INDEX(ESCU,MATCH(0,COUNTIF($M$1:M162,ESCU)+(DRE_EDIFICIO_OFIC.CENT.&lt;&gt;'F-DPSEL-ULIC'!$D$31),0))</f>
        <v>#N/A</v>
      </c>
    </row>
    <row r="164" spans="13:13" x14ac:dyDescent="0.25">
      <c r="M164" t="e" cm="1">
        <f t="array" aca="1" ref="M164" ca="1">INDEX(ESCU,MATCH(0,COUNTIF($M$1:M163,ESCU)+(DRE_EDIFICIO_OFIC.CENT.&lt;&gt;'F-DPSEL-ULIC'!$D$31),0))</f>
        <v>#N/A</v>
      </c>
    </row>
    <row r="165" spans="13:13" x14ac:dyDescent="0.25">
      <c r="M165" t="e" cm="1">
        <f t="array" aca="1" ref="M165" ca="1">INDEX(ESCU,MATCH(0,COUNTIF($M$1:M164,ESCU)+(DRE_EDIFICIO_OFIC.CENT.&lt;&gt;'F-DPSEL-ULIC'!$D$31),0))</f>
        <v>#N/A</v>
      </c>
    </row>
    <row r="166" spans="13:13" x14ac:dyDescent="0.25">
      <c r="M166" t="e" cm="1">
        <f t="array" aca="1" ref="M166" ca="1">INDEX(ESCU,MATCH(0,COUNTIF($M$1:M165,ESCU)+(DRE_EDIFICIO_OFIC.CENT.&lt;&gt;'F-DPSEL-ULIC'!$D$31),0))</f>
        <v>#N/A</v>
      </c>
    </row>
    <row r="167" spans="13:13" x14ac:dyDescent="0.25">
      <c r="M167" t="e" cm="1">
        <f t="array" aca="1" ref="M167" ca="1">INDEX(ESCU,MATCH(0,COUNTIF($M$1:M166,ESCU)+(DRE_EDIFICIO_OFIC.CENT.&lt;&gt;'F-DPSEL-ULIC'!$D$31),0))</f>
        <v>#N/A</v>
      </c>
    </row>
    <row r="168" spans="13:13" x14ac:dyDescent="0.25">
      <c r="M168" t="e" cm="1">
        <f t="array" aca="1" ref="M168" ca="1">INDEX(ESCU,MATCH(0,COUNTIF($M$1:M167,ESCU)+(DRE_EDIFICIO_OFIC.CENT.&lt;&gt;'F-DPSEL-ULIC'!$D$31),0))</f>
        <v>#N/A</v>
      </c>
    </row>
    <row r="169" spans="13:13" x14ac:dyDescent="0.25">
      <c r="M169" t="e" cm="1">
        <f t="array" aca="1" ref="M169" ca="1">INDEX(ESCU,MATCH(0,COUNTIF($M$1:M168,ESCU)+(DRE_EDIFICIO_OFIC.CENT.&lt;&gt;'F-DPSEL-ULIC'!$D$31),0))</f>
        <v>#N/A</v>
      </c>
    </row>
    <row r="170" spans="13:13" x14ac:dyDescent="0.25">
      <c r="M170" t="e" cm="1">
        <f t="array" aca="1" ref="M170" ca="1">INDEX(ESCU,MATCH(0,COUNTIF($M$1:M169,ESCU)+(DRE_EDIFICIO_OFIC.CENT.&lt;&gt;'F-DPSEL-ULIC'!$D$31),0))</f>
        <v>#N/A</v>
      </c>
    </row>
    <row r="171" spans="13:13" x14ac:dyDescent="0.25">
      <c r="M171" t="e" cm="1">
        <f t="array" aca="1" ref="M171" ca="1">INDEX(ESCU,MATCH(0,COUNTIF($M$1:M170,ESCU)+(DRE_EDIFICIO_OFIC.CENT.&lt;&gt;'F-DPSEL-ULIC'!$D$31),0))</f>
        <v>#N/A</v>
      </c>
    </row>
    <row r="172" spans="13:13" x14ac:dyDescent="0.25">
      <c r="M172" t="e" cm="1">
        <f t="array" aca="1" ref="M172" ca="1">INDEX(ESCU,MATCH(0,COUNTIF($M$1:M171,ESCU)+(DRE_EDIFICIO_OFIC.CENT.&lt;&gt;'F-DPSEL-ULIC'!$D$31),0))</f>
        <v>#N/A</v>
      </c>
    </row>
    <row r="173" spans="13:13" x14ac:dyDescent="0.25">
      <c r="M173" t="e" cm="1">
        <f t="array" aca="1" ref="M173" ca="1">INDEX(ESCU,MATCH(0,COUNTIF($M$1:M172,ESCU)+(DRE_EDIFICIO_OFIC.CENT.&lt;&gt;'F-DPSEL-ULIC'!$D$31),0))</f>
        <v>#N/A</v>
      </c>
    </row>
    <row r="174" spans="13:13" x14ac:dyDescent="0.25">
      <c r="M174" t="e" cm="1">
        <f t="array" aca="1" ref="M174" ca="1">INDEX(ESCU,MATCH(0,COUNTIF($M$1:M173,ESCU)+(DRE_EDIFICIO_OFIC.CENT.&lt;&gt;'F-DPSEL-ULIC'!$D$31),0))</f>
        <v>#N/A</v>
      </c>
    </row>
    <row r="175" spans="13:13" x14ac:dyDescent="0.25">
      <c r="M175" t="e" cm="1">
        <f t="array" aca="1" ref="M175" ca="1">INDEX(ESCU,MATCH(0,COUNTIF($M$1:M174,ESCU)+(DRE_EDIFICIO_OFIC.CENT.&lt;&gt;'F-DPSEL-ULIC'!$D$31),0))</f>
        <v>#N/A</v>
      </c>
    </row>
    <row r="176" spans="13:13" x14ac:dyDescent="0.25">
      <c r="M176" t="e" cm="1">
        <f t="array" aca="1" ref="M176" ca="1">INDEX(ESCU,MATCH(0,COUNTIF($M$1:M175,ESCU)+(DRE_EDIFICIO_OFIC.CENT.&lt;&gt;'F-DPSEL-ULIC'!$D$31),0))</f>
        <v>#N/A</v>
      </c>
    </row>
    <row r="177" spans="13:13" x14ac:dyDescent="0.25">
      <c r="M177" t="e" cm="1">
        <f t="array" aca="1" ref="M177" ca="1">INDEX(ESCU,MATCH(0,COUNTIF($M$1:M176,ESCU)+(DRE_EDIFICIO_OFIC.CENT.&lt;&gt;'F-DPSEL-ULIC'!$D$31),0))</f>
        <v>#N/A</v>
      </c>
    </row>
    <row r="178" spans="13:13" x14ac:dyDescent="0.25">
      <c r="M178" t="e" cm="1">
        <f t="array" aca="1" ref="M178" ca="1">INDEX(ESCU,MATCH(0,COUNTIF($M$1:M177,ESCU)+(DRE_EDIFICIO_OFIC.CENT.&lt;&gt;'F-DPSEL-ULIC'!$D$31),0))</f>
        <v>#N/A</v>
      </c>
    </row>
    <row r="179" spans="13:13" x14ac:dyDescent="0.25">
      <c r="M179" t="e" cm="1">
        <f t="array" aca="1" ref="M179" ca="1">INDEX(ESCU,MATCH(0,COUNTIF($M$1:M178,ESCU)+(DRE_EDIFICIO_OFIC.CENT.&lt;&gt;'F-DPSEL-ULIC'!$D$31),0))</f>
        <v>#N/A</v>
      </c>
    </row>
    <row r="180" spans="13:13" x14ac:dyDescent="0.25">
      <c r="M180" t="e" cm="1">
        <f t="array" aca="1" ref="M180" ca="1">INDEX(ESCU,MATCH(0,COUNTIF($M$1:M179,ESCU)+(DRE_EDIFICIO_OFIC.CENT.&lt;&gt;'F-DPSEL-ULIC'!$D$31),0))</f>
        <v>#N/A</v>
      </c>
    </row>
    <row r="181" spans="13:13" x14ac:dyDescent="0.25">
      <c r="M181" t="e" cm="1">
        <f t="array" aca="1" ref="M181" ca="1">INDEX(ESCU,MATCH(0,COUNTIF($M$1:M180,ESCU)+(DRE_EDIFICIO_OFIC.CENT.&lt;&gt;'F-DPSEL-ULIC'!$D$31),0))</f>
        <v>#N/A</v>
      </c>
    </row>
    <row r="182" spans="13:13" x14ac:dyDescent="0.25">
      <c r="M182" t="e" cm="1">
        <f t="array" aca="1" ref="M182" ca="1">INDEX(ESCU,MATCH(0,COUNTIF($M$1:M181,ESCU)+(DRE_EDIFICIO_OFIC.CENT.&lt;&gt;'F-DPSEL-ULIC'!$D$31),0))</f>
        <v>#N/A</v>
      </c>
    </row>
    <row r="183" spans="13:13" x14ac:dyDescent="0.25">
      <c r="M183" t="e" cm="1">
        <f t="array" aca="1" ref="M183" ca="1">INDEX(ESCU,MATCH(0,COUNTIF($M$1:M182,ESCU)+(DRE_EDIFICIO_OFIC.CENT.&lt;&gt;'F-DPSEL-ULIC'!$D$31),0))</f>
        <v>#N/A</v>
      </c>
    </row>
    <row r="184" spans="13:13" x14ac:dyDescent="0.25">
      <c r="M184" t="e" cm="1">
        <f t="array" aca="1" ref="M184" ca="1">INDEX(ESCU,MATCH(0,COUNTIF($M$1:M183,ESCU)+(DRE_EDIFICIO_OFIC.CENT.&lt;&gt;'F-DPSEL-ULIC'!$D$31),0))</f>
        <v>#N/A</v>
      </c>
    </row>
    <row r="185" spans="13:13" x14ac:dyDescent="0.25">
      <c r="M185" t="e" cm="1">
        <f t="array" aca="1" ref="M185" ca="1">INDEX(ESCU,MATCH(0,COUNTIF($M$1:M184,ESCU)+(DRE_EDIFICIO_OFIC.CENT.&lt;&gt;'F-DPSEL-ULIC'!$D$31),0))</f>
        <v>#N/A</v>
      </c>
    </row>
    <row r="186" spans="13:13" x14ac:dyDescent="0.25">
      <c r="M186" t="e" cm="1">
        <f t="array" aca="1" ref="M186" ca="1">INDEX(ESCU,MATCH(0,COUNTIF($M$1:M185,ESCU)+(DRE_EDIFICIO_OFIC.CENT.&lt;&gt;'F-DPSEL-ULIC'!$D$31),0))</f>
        <v>#N/A</v>
      </c>
    </row>
    <row r="187" spans="13:13" x14ac:dyDescent="0.25">
      <c r="M187" t="e" cm="1">
        <f t="array" aca="1" ref="M187" ca="1">INDEX(ESCU,MATCH(0,COUNTIF($M$1:M186,ESCU)+(DRE_EDIFICIO_OFIC.CENT.&lt;&gt;'F-DPSEL-ULIC'!$D$31),0))</f>
        <v>#N/A</v>
      </c>
    </row>
    <row r="188" spans="13:13" x14ac:dyDescent="0.25">
      <c r="M188" t="e" cm="1">
        <f t="array" aca="1" ref="M188" ca="1">INDEX(ESCU,MATCH(0,COUNTIF($M$1:M187,ESCU)+(DRE_EDIFICIO_OFIC.CENT.&lt;&gt;'F-DPSEL-ULIC'!$D$31),0))</f>
        <v>#N/A</v>
      </c>
    </row>
    <row r="189" spans="13:13" x14ac:dyDescent="0.25">
      <c r="M189" t="e" cm="1">
        <f t="array" aca="1" ref="M189" ca="1">INDEX(ESCU,MATCH(0,COUNTIF($M$1:M188,ESCU)+(DRE_EDIFICIO_OFIC.CENT.&lt;&gt;'F-DPSEL-ULIC'!$D$31),0))</f>
        <v>#N/A</v>
      </c>
    </row>
    <row r="190" spans="13:13" x14ac:dyDescent="0.25">
      <c r="M190" t="e" cm="1">
        <f t="array" aca="1" ref="M190" ca="1">INDEX(ESCU,MATCH(0,COUNTIF($M$1:M189,ESCU)+(DRE_EDIFICIO_OFIC.CENT.&lt;&gt;'F-DPSEL-ULIC'!$D$31),0))</f>
        <v>#N/A</v>
      </c>
    </row>
    <row r="191" spans="13:13" x14ac:dyDescent="0.25">
      <c r="M191" t="e" cm="1">
        <f t="array" aca="1" ref="M191" ca="1">INDEX(ESCU,MATCH(0,COUNTIF($M$1:M190,ESCU)+(DRE_EDIFICIO_OFIC.CENT.&lt;&gt;'F-DPSEL-ULIC'!$D$31),0))</f>
        <v>#N/A</v>
      </c>
    </row>
    <row r="192" spans="13:13" x14ac:dyDescent="0.25">
      <c r="M192" t="e" cm="1">
        <f t="array" aca="1" ref="M192" ca="1">INDEX(ESCU,MATCH(0,COUNTIF($M$1:M191,ESCU)+(DRE_EDIFICIO_OFIC.CENT.&lt;&gt;'F-DPSEL-ULIC'!$D$31),0))</f>
        <v>#N/A</v>
      </c>
    </row>
    <row r="193" spans="13:13" x14ac:dyDescent="0.25">
      <c r="M193" t="e" cm="1">
        <f t="array" aca="1" ref="M193" ca="1">INDEX(ESCU,MATCH(0,COUNTIF($M$1:M192,ESCU)+(DRE_EDIFICIO_OFIC.CENT.&lt;&gt;'F-DPSEL-ULIC'!$D$31),0))</f>
        <v>#N/A</v>
      </c>
    </row>
    <row r="194" spans="13:13" x14ac:dyDescent="0.25">
      <c r="M194" t="e" cm="1">
        <f t="array" aca="1" ref="M194" ca="1">INDEX(ESCU,MATCH(0,COUNTIF($M$1:M193,ESCU)+(DRE_EDIFICIO_OFIC.CENT.&lt;&gt;'F-DPSEL-ULIC'!$D$31),0))</f>
        <v>#N/A</v>
      </c>
    </row>
    <row r="195" spans="13:13" x14ac:dyDescent="0.25">
      <c r="M195" t="e" cm="1">
        <f t="array" aca="1" ref="M195" ca="1">INDEX(ESCU,MATCH(0,COUNTIF($M$1:M194,ESCU)+(DRE_EDIFICIO_OFIC.CENT.&lt;&gt;'F-DPSEL-ULIC'!$D$31),0))</f>
        <v>#N/A</v>
      </c>
    </row>
    <row r="196" spans="13:13" x14ac:dyDescent="0.25">
      <c r="M196" t="e" cm="1">
        <f t="array" aca="1" ref="M196" ca="1">INDEX(ESCU,MATCH(0,COUNTIF($M$1:M195,ESCU)+(DRE_EDIFICIO_OFIC.CENT.&lt;&gt;'F-DPSEL-ULIC'!$D$31),0))</f>
        <v>#N/A</v>
      </c>
    </row>
    <row r="197" spans="13:13" x14ac:dyDescent="0.25">
      <c r="M197" t="e" cm="1">
        <f t="array" aca="1" ref="M197" ca="1">INDEX(ESCU,MATCH(0,COUNTIF($M$1:M196,ESCU)+(DRE_EDIFICIO_OFIC.CENT.&lt;&gt;'F-DPSEL-ULIC'!$D$31),0))</f>
        <v>#N/A</v>
      </c>
    </row>
    <row r="198" spans="13:13" x14ac:dyDescent="0.25">
      <c r="M198" t="e" cm="1">
        <f t="array" aca="1" ref="M198" ca="1">INDEX(ESCU,MATCH(0,COUNTIF($M$1:M197,ESCU)+(DRE_EDIFICIO_OFIC.CENT.&lt;&gt;'F-DPSEL-ULIC'!$D$31),0))</f>
        <v>#N/A</v>
      </c>
    </row>
    <row r="199" spans="13:13" x14ac:dyDescent="0.25">
      <c r="M199" t="e" cm="1">
        <f t="array" aca="1" ref="M199" ca="1">INDEX(ESCU,MATCH(0,COUNTIF($M$1:M198,ESCU)+(DRE_EDIFICIO_OFIC.CENT.&lt;&gt;'F-DPSEL-ULIC'!$D$31),0))</f>
        <v>#N/A</v>
      </c>
    </row>
    <row r="200" spans="13:13" x14ac:dyDescent="0.25">
      <c r="M200" t="e" cm="1">
        <f t="array" aca="1" ref="M200" ca="1">INDEX(ESCU,MATCH(0,COUNTIF($M$1:M199,ESCU)+(DRE_EDIFICIO_OFIC.CENT.&lt;&gt;'F-DPSEL-ULIC'!$D$31),0))</f>
        <v>#N/A</v>
      </c>
    </row>
    <row r="201" spans="13:13" x14ac:dyDescent="0.25">
      <c r="M201" t="e" cm="1">
        <f t="array" aca="1" ref="M201" ca="1">INDEX(ESCU,MATCH(0,COUNTIF($M$1:M200,ESCU)+(DRE_EDIFICIO_OFIC.CENT.&lt;&gt;'F-DPSEL-ULIC'!$D$31),0))</f>
        <v>#N/A</v>
      </c>
    </row>
    <row r="202" spans="13:13" x14ac:dyDescent="0.25">
      <c r="M202" t="e" cm="1">
        <f t="array" aca="1" ref="M202" ca="1">INDEX(ESCU,MATCH(0,COUNTIF($M$1:M201,ESCU)+(DRE_EDIFICIO_OFIC.CENT.&lt;&gt;'F-DPSEL-ULIC'!$D$31),0))</f>
        <v>#N/A</v>
      </c>
    </row>
    <row r="203" spans="13:13" x14ac:dyDescent="0.25">
      <c r="M203" t="e" cm="1">
        <f t="array" aca="1" ref="M203" ca="1">INDEX(ESCU,MATCH(0,COUNTIF($M$1:M202,ESCU)+(DRE_EDIFICIO_OFIC.CENT.&lt;&gt;'F-DPSEL-ULIC'!$D$31),0))</f>
        <v>#N/A</v>
      </c>
    </row>
    <row r="204" spans="13:13" x14ac:dyDescent="0.25">
      <c r="M204" t="e" cm="1">
        <f t="array" aca="1" ref="M204" ca="1">INDEX(ESCU,MATCH(0,COUNTIF($M$1:M203,ESCU)+(DRE_EDIFICIO_OFIC.CENT.&lt;&gt;'F-DPSEL-ULIC'!$D$31),0))</f>
        <v>#N/A</v>
      </c>
    </row>
    <row r="205" spans="13:13" x14ac:dyDescent="0.25">
      <c r="M205" t="e" cm="1">
        <f t="array" aca="1" ref="M205" ca="1">INDEX(ESCU,MATCH(0,COUNTIF($M$1:M204,ESCU)+(DRE_EDIFICIO_OFIC.CENT.&lt;&gt;'F-DPSEL-ULIC'!$D$31),0))</f>
        <v>#N/A</v>
      </c>
    </row>
    <row r="206" spans="13:13" x14ac:dyDescent="0.25">
      <c r="M206" t="e" cm="1">
        <f t="array" aca="1" ref="M206" ca="1">INDEX(ESCU,MATCH(0,COUNTIF($M$1:M205,ESCU)+(DRE_EDIFICIO_OFIC.CENT.&lt;&gt;'F-DPSEL-ULIC'!$D$31),0))</f>
        <v>#N/A</v>
      </c>
    </row>
    <row r="207" spans="13:13" x14ac:dyDescent="0.25">
      <c r="M207" t="e" cm="1">
        <f t="array" aca="1" ref="M207" ca="1">INDEX(ESCU,MATCH(0,COUNTIF($M$1:M206,ESCU)+(DRE_EDIFICIO_OFIC.CENT.&lt;&gt;'F-DPSEL-ULIC'!$D$31),0))</f>
        <v>#N/A</v>
      </c>
    </row>
    <row r="208" spans="13:13" x14ac:dyDescent="0.25">
      <c r="M208" t="e" cm="1">
        <f t="array" aca="1" ref="M208" ca="1">INDEX(ESCU,MATCH(0,COUNTIF($M$1:M207,ESCU)+(DRE_EDIFICIO_OFIC.CENT.&lt;&gt;'F-DPSEL-ULIC'!$D$31),0))</f>
        <v>#N/A</v>
      </c>
    </row>
    <row r="209" spans="13:13" x14ac:dyDescent="0.25">
      <c r="M209" t="e" cm="1">
        <f t="array" aca="1" ref="M209" ca="1">INDEX(ESCU,MATCH(0,COUNTIF($M$1:M208,ESCU)+(DRE_EDIFICIO_OFIC.CENT.&lt;&gt;'F-DPSEL-ULIC'!$D$31),0))</f>
        <v>#N/A</v>
      </c>
    </row>
    <row r="210" spans="13:13" x14ac:dyDescent="0.25">
      <c r="M210" t="e" cm="1">
        <f t="array" aca="1" ref="M210" ca="1">INDEX(ESCU,MATCH(0,COUNTIF($M$1:M209,ESCU)+(DRE_EDIFICIO_OFIC.CENT.&lt;&gt;'F-DPSEL-ULIC'!$D$31),0))</f>
        <v>#N/A</v>
      </c>
    </row>
    <row r="211" spans="13:13" x14ac:dyDescent="0.25">
      <c r="M211" t="e" cm="1">
        <f t="array" aca="1" ref="M211" ca="1">INDEX(ESCU,MATCH(0,COUNTIF($M$1:M210,ESCU)+(DRE_EDIFICIO_OFIC.CENT.&lt;&gt;'F-DPSEL-ULIC'!$D$31),0))</f>
        <v>#N/A</v>
      </c>
    </row>
    <row r="212" spans="13:13" x14ac:dyDescent="0.25">
      <c r="M212" t="e" cm="1">
        <f t="array" aca="1" ref="M212" ca="1">INDEX(ESCU,MATCH(0,COUNTIF($M$1:M211,ESCU)+(DRE_EDIFICIO_OFIC.CENT.&lt;&gt;'F-DPSEL-ULIC'!$D$31),0))</f>
        <v>#N/A</v>
      </c>
    </row>
    <row r="213" spans="13:13" x14ac:dyDescent="0.25">
      <c r="M213" t="e" cm="1">
        <f t="array" aca="1" ref="M213" ca="1">INDEX(ESCU,MATCH(0,COUNTIF($M$1:M212,ESCU)+(DRE_EDIFICIO_OFIC.CENT.&lt;&gt;'F-DPSEL-ULIC'!$D$31),0))</f>
        <v>#N/A</v>
      </c>
    </row>
    <row r="214" spans="13:13" x14ac:dyDescent="0.25">
      <c r="M214" t="e" cm="1">
        <f t="array" aca="1" ref="M214" ca="1">INDEX(ESCU,MATCH(0,COUNTIF($M$1:M213,ESCU)+(DRE_EDIFICIO_OFIC.CENT.&lt;&gt;'F-DPSEL-ULIC'!$D$31),0))</f>
        <v>#N/A</v>
      </c>
    </row>
    <row r="215" spans="13:13" x14ac:dyDescent="0.25">
      <c r="M215" t="e" cm="1">
        <f t="array" aca="1" ref="M215" ca="1">INDEX(ESCU,MATCH(0,COUNTIF($M$1:M214,ESCU)+(DRE_EDIFICIO_OFIC.CENT.&lt;&gt;'F-DPSEL-ULIC'!$D$31),0))</f>
        <v>#N/A</v>
      </c>
    </row>
    <row r="216" spans="13:13" x14ac:dyDescent="0.25">
      <c r="M216" t="e" cm="1">
        <f t="array" aca="1" ref="M216" ca="1">INDEX(ESCU,MATCH(0,COUNTIF($M$1:M215,ESCU)+(DRE_EDIFICIO_OFIC.CENT.&lt;&gt;'F-DPSEL-ULIC'!$D$31),0))</f>
        <v>#N/A</v>
      </c>
    </row>
    <row r="217" spans="13:13" x14ac:dyDescent="0.25">
      <c r="M217" t="e" cm="1">
        <f t="array" aca="1" ref="M217" ca="1">INDEX(ESCU,MATCH(0,COUNTIF($M$1:M216,ESCU)+(DRE_EDIFICIO_OFIC.CENT.&lt;&gt;'F-DPSEL-ULIC'!$D$31),0))</f>
        <v>#N/A</v>
      </c>
    </row>
    <row r="218" spans="13:13" x14ac:dyDescent="0.25">
      <c r="M218" t="e" cm="1">
        <f t="array" aca="1" ref="M218" ca="1">INDEX(ESCU,MATCH(0,COUNTIF($M$1:M217,ESCU)+(DRE_EDIFICIO_OFIC.CENT.&lt;&gt;'F-DPSEL-ULIC'!$D$31),0))</f>
        <v>#N/A</v>
      </c>
    </row>
    <row r="219" spans="13:13" x14ac:dyDescent="0.25">
      <c r="M219" t="e" cm="1">
        <f t="array" aca="1" ref="M219" ca="1">INDEX(ESCU,MATCH(0,COUNTIF($M$1:M218,ESCU)+(DRE_EDIFICIO_OFIC.CENT.&lt;&gt;'F-DPSEL-ULIC'!$D$31),0))</f>
        <v>#N/A</v>
      </c>
    </row>
    <row r="220" spans="13:13" x14ac:dyDescent="0.25">
      <c r="M220" t="e" cm="1">
        <f t="array" aca="1" ref="M220" ca="1">INDEX(ESCU,MATCH(0,COUNTIF($M$1:M219,ESCU)+(DRE_EDIFICIO_OFIC.CENT.&lt;&gt;'F-DPSEL-ULIC'!$D$31),0))</f>
        <v>#N/A</v>
      </c>
    </row>
    <row r="221" spans="13:13" x14ac:dyDescent="0.25">
      <c r="M221" t="e" cm="1">
        <f t="array" aca="1" ref="M221" ca="1">INDEX(ESCU,MATCH(0,COUNTIF($M$1:M220,ESCU)+(DRE_EDIFICIO_OFIC.CENT.&lt;&gt;'F-DPSEL-ULIC'!$D$31),0))</f>
        <v>#N/A</v>
      </c>
    </row>
    <row r="222" spans="13:13" x14ac:dyDescent="0.25">
      <c r="M222" t="e" cm="1">
        <f t="array" aca="1" ref="M222" ca="1">INDEX(ESCU,MATCH(0,COUNTIF($M$1:M221,ESCU)+(DRE_EDIFICIO_OFIC.CENT.&lt;&gt;'F-DPSEL-ULIC'!$D$31),0))</f>
        <v>#N/A</v>
      </c>
    </row>
    <row r="223" spans="13:13" x14ac:dyDescent="0.25">
      <c r="M223" t="e" cm="1">
        <f t="array" aca="1" ref="M223" ca="1">INDEX(ESCU,MATCH(0,COUNTIF($M$1:M222,ESCU)+(DRE_EDIFICIO_OFIC.CENT.&lt;&gt;'F-DPSEL-ULIC'!$D$31),0))</f>
        <v>#N/A</v>
      </c>
    </row>
    <row r="224" spans="13:13" x14ac:dyDescent="0.25">
      <c r="M224" t="e" cm="1">
        <f t="array" aca="1" ref="M224" ca="1">INDEX(ESCU,MATCH(0,COUNTIF($M$1:M223,ESCU)+(DRE_EDIFICIO_OFIC.CENT.&lt;&gt;'F-DPSEL-ULIC'!$D$31),0))</f>
        <v>#N/A</v>
      </c>
    </row>
    <row r="225" spans="13:13" x14ac:dyDescent="0.25">
      <c r="M225" t="e" cm="1">
        <f t="array" aca="1" ref="M225" ca="1">INDEX(ESCU,MATCH(0,COUNTIF($M$1:M224,ESCU)+(DRE_EDIFICIO_OFIC.CENT.&lt;&gt;'F-DPSEL-ULIC'!$D$31),0))</f>
        <v>#N/A</v>
      </c>
    </row>
    <row r="226" spans="13:13" x14ac:dyDescent="0.25">
      <c r="M226" t="e" cm="1">
        <f t="array" aca="1" ref="M226" ca="1">INDEX(ESCU,MATCH(0,COUNTIF($M$1:M225,ESCU)+(DRE_EDIFICIO_OFIC.CENT.&lt;&gt;'F-DPSEL-ULIC'!$D$31),0))</f>
        <v>#N/A</v>
      </c>
    </row>
    <row r="227" spans="13:13" x14ac:dyDescent="0.25">
      <c r="M227" t="e" cm="1">
        <f t="array" aca="1" ref="M227" ca="1">INDEX(ESCU,MATCH(0,COUNTIF($M$1:M226,ESCU)+(DRE_EDIFICIO_OFIC.CENT.&lt;&gt;'F-DPSEL-ULIC'!$D$31),0))</f>
        <v>#N/A</v>
      </c>
    </row>
    <row r="228" spans="13:13" x14ac:dyDescent="0.25">
      <c r="M228" t="e" cm="1">
        <f t="array" aca="1" ref="M228" ca="1">INDEX(ESCU,MATCH(0,COUNTIF($M$1:M227,ESCU)+(DRE_EDIFICIO_OFIC.CENT.&lt;&gt;'F-DPSEL-ULIC'!$D$31),0))</f>
        <v>#N/A</v>
      </c>
    </row>
    <row r="229" spans="13:13" x14ac:dyDescent="0.25">
      <c r="M229" t="e" cm="1">
        <f t="array" aca="1" ref="M229" ca="1">INDEX(ESCU,MATCH(0,COUNTIF($M$1:M228,ESCU)+(DRE_EDIFICIO_OFIC.CENT.&lt;&gt;'F-DPSEL-ULIC'!$D$31),0))</f>
        <v>#N/A</v>
      </c>
    </row>
    <row r="230" spans="13:13" x14ac:dyDescent="0.25">
      <c r="M230" t="e" cm="1">
        <f t="array" aca="1" ref="M230" ca="1">INDEX(ESCU,MATCH(0,COUNTIF($M$1:M229,ESCU)+(DRE_EDIFICIO_OFIC.CENT.&lt;&gt;'F-DPSEL-ULIC'!$D$31),0))</f>
        <v>#N/A</v>
      </c>
    </row>
    <row r="231" spans="13:13" x14ac:dyDescent="0.25">
      <c r="M231" t="e" cm="1">
        <f t="array" aca="1" ref="M231" ca="1">INDEX(ESCU,MATCH(0,COUNTIF($M$1:M230,ESCU)+(DRE_EDIFICIO_OFIC.CENT.&lt;&gt;'F-DPSEL-ULIC'!$D$31),0))</f>
        <v>#N/A</v>
      </c>
    </row>
    <row r="232" spans="13:13" x14ac:dyDescent="0.25">
      <c r="M232" t="e" cm="1">
        <f t="array" aca="1" ref="M232" ca="1">INDEX(ESCU,MATCH(0,COUNTIF($M$1:M231,ESCU)+(DRE_EDIFICIO_OFIC.CENT.&lt;&gt;'F-DPSEL-ULIC'!$D$31),0))</f>
        <v>#N/A</v>
      </c>
    </row>
    <row r="233" spans="13:13" x14ac:dyDescent="0.25">
      <c r="M233" t="e" cm="1">
        <f t="array" aca="1" ref="M233" ca="1">INDEX(ESCU,MATCH(0,COUNTIF($M$1:M232,ESCU)+(DRE_EDIFICIO_OFIC.CENT.&lt;&gt;'F-DPSEL-ULIC'!$D$31),0))</f>
        <v>#N/A</v>
      </c>
    </row>
    <row r="234" spans="13:13" x14ac:dyDescent="0.25">
      <c r="M234" t="e" cm="1">
        <f t="array" aca="1" ref="M234" ca="1">INDEX(ESCU,MATCH(0,COUNTIF($M$1:M233,ESCU)+(DRE_EDIFICIO_OFIC.CENT.&lt;&gt;'F-DPSEL-ULIC'!$D$31),0))</f>
        <v>#N/A</v>
      </c>
    </row>
    <row r="235" spans="13:13" x14ac:dyDescent="0.25">
      <c r="M235" t="e" cm="1">
        <f t="array" aca="1" ref="M235" ca="1">INDEX(ESCU,MATCH(0,COUNTIF($M$1:M234,ESCU)+(DRE_EDIFICIO_OFIC.CENT.&lt;&gt;'F-DPSEL-ULIC'!$D$31),0))</f>
        <v>#N/A</v>
      </c>
    </row>
    <row r="236" spans="13:13" x14ac:dyDescent="0.25">
      <c r="M236" t="e" cm="1">
        <f t="array" aca="1" ref="M236" ca="1">INDEX(ESCU,MATCH(0,COUNTIF($M$1:M235,ESCU)+(DRE_EDIFICIO_OFIC.CENT.&lt;&gt;'F-DPSEL-ULIC'!$D$31),0))</f>
        <v>#N/A</v>
      </c>
    </row>
    <row r="237" spans="13:13" x14ac:dyDescent="0.25">
      <c r="M237" t="e" cm="1">
        <f t="array" aca="1" ref="M237" ca="1">INDEX(ESCU,MATCH(0,COUNTIF($M$1:M236,ESCU)+(DRE_EDIFICIO_OFIC.CENT.&lt;&gt;'F-DPSEL-ULIC'!$D$31),0))</f>
        <v>#N/A</v>
      </c>
    </row>
    <row r="238" spans="13:13" x14ac:dyDescent="0.25">
      <c r="M238" t="e" cm="1">
        <f t="array" aca="1" ref="M238" ca="1">INDEX(ESCU,MATCH(0,COUNTIF($M$1:M237,ESCU)+(DRE_EDIFICIO_OFIC.CENT.&lt;&gt;'F-DPSEL-ULIC'!$D$31),0))</f>
        <v>#N/A</v>
      </c>
    </row>
    <row r="239" spans="13:13" x14ac:dyDescent="0.25">
      <c r="M239" t="e" cm="1">
        <f t="array" aca="1" ref="M239" ca="1">INDEX(ESCU,MATCH(0,COUNTIF($M$1:M238,ESCU)+(DRE_EDIFICIO_OFIC.CENT.&lt;&gt;'F-DPSEL-ULIC'!$D$31),0))</f>
        <v>#N/A</v>
      </c>
    </row>
    <row r="240" spans="13:13" x14ac:dyDescent="0.25">
      <c r="M240" t="e" cm="1">
        <f t="array" aca="1" ref="M240" ca="1">INDEX(ESCU,MATCH(0,COUNTIF($M$1:M239,ESCU)+(DRE_EDIFICIO_OFIC.CENT.&lt;&gt;'F-DPSEL-ULIC'!$D$31),0))</f>
        <v>#N/A</v>
      </c>
    </row>
    <row r="241" spans="13:13" x14ac:dyDescent="0.25">
      <c r="M241" t="e" cm="1">
        <f t="array" aca="1" ref="M241" ca="1">INDEX(ESCU,MATCH(0,COUNTIF($M$1:M240,ESCU)+(DRE_EDIFICIO_OFIC.CENT.&lt;&gt;'F-DPSEL-ULIC'!$D$31),0))</f>
        <v>#N/A</v>
      </c>
    </row>
    <row r="242" spans="13:13" x14ac:dyDescent="0.25">
      <c r="M242" t="e" cm="1">
        <f t="array" aca="1" ref="M242" ca="1">INDEX(ESCU,MATCH(0,COUNTIF($M$1:M241,ESCU)+(DRE_EDIFICIO_OFIC.CENT.&lt;&gt;'F-DPSEL-ULIC'!$D$31),0))</f>
        <v>#N/A</v>
      </c>
    </row>
    <row r="243" spans="13:13" x14ac:dyDescent="0.25">
      <c r="M243" t="e" cm="1">
        <f t="array" aca="1" ref="M243" ca="1">INDEX(ESCU,MATCH(0,COUNTIF($M$1:M242,ESCU)+(DRE_EDIFICIO_OFIC.CENT.&lt;&gt;'F-DPSEL-ULIC'!$D$31),0))</f>
        <v>#N/A</v>
      </c>
    </row>
    <row r="244" spans="13:13" x14ac:dyDescent="0.25">
      <c r="M244" t="e" cm="1">
        <f t="array" aca="1" ref="M244" ca="1">INDEX(ESCU,MATCH(0,COUNTIF($M$1:M243,ESCU)+(DRE_EDIFICIO_OFIC.CENT.&lt;&gt;'F-DPSEL-ULIC'!$D$31),0))</f>
        <v>#N/A</v>
      </c>
    </row>
    <row r="245" spans="13:13" x14ac:dyDescent="0.25">
      <c r="M245" t="e" cm="1">
        <f t="array" aca="1" ref="M245" ca="1">INDEX(ESCU,MATCH(0,COUNTIF($M$1:M244,ESCU)+(DRE_EDIFICIO_OFIC.CENT.&lt;&gt;'F-DPSEL-ULIC'!$D$31),0))</f>
        <v>#N/A</v>
      </c>
    </row>
    <row r="246" spans="13:13" x14ac:dyDescent="0.25">
      <c r="M246" t="e" cm="1">
        <f t="array" aca="1" ref="M246" ca="1">INDEX(ESCU,MATCH(0,COUNTIF($M$1:M245,ESCU)+(DRE_EDIFICIO_OFIC.CENT.&lt;&gt;'F-DPSEL-ULIC'!$D$31),0))</f>
        <v>#N/A</v>
      </c>
    </row>
    <row r="247" spans="13:13" x14ac:dyDescent="0.25">
      <c r="M247" t="e" cm="1">
        <f t="array" aca="1" ref="M247" ca="1">INDEX(ESCU,MATCH(0,COUNTIF($M$1:M246,ESCU)+(DRE_EDIFICIO_OFIC.CENT.&lt;&gt;'F-DPSEL-ULIC'!$D$31),0))</f>
        <v>#N/A</v>
      </c>
    </row>
    <row r="248" spans="13:13" x14ac:dyDescent="0.25">
      <c r="M248" t="e" cm="1">
        <f t="array" aca="1" ref="M248" ca="1">INDEX(ESCU,MATCH(0,COUNTIF($M$1:M247,ESCU)+(DRE_EDIFICIO_OFIC.CENT.&lt;&gt;'F-DPSEL-ULIC'!$D$31),0))</f>
        <v>#N/A</v>
      </c>
    </row>
    <row r="249" spans="13:13" x14ac:dyDescent="0.25">
      <c r="M249" t="e" cm="1">
        <f t="array" aca="1" ref="M249" ca="1">INDEX(ESCU,MATCH(0,COUNTIF($M$1:M248,ESCU)+(DRE_EDIFICIO_OFIC.CENT.&lt;&gt;'F-DPSEL-ULIC'!$D$31),0))</f>
        <v>#N/A</v>
      </c>
    </row>
    <row r="250" spans="13:13" x14ac:dyDescent="0.25">
      <c r="M250" t="e" cm="1">
        <f t="array" aca="1" ref="M250" ca="1">INDEX(ESCU,MATCH(0,COUNTIF($M$1:M249,ESCU)+(DRE_EDIFICIO_OFIC.CENT.&lt;&gt;'F-DPSEL-ULIC'!$D$31),0))</f>
        <v>#N/A</v>
      </c>
    </row>
    <row r="251" spans="13:13" x14ac:dyDescent="0.25">
      <c r="M251" t="e" cm="1">
        <f t="array" aca="1" ref="M251" ca="1">INDEX(ESCU,MATCH(0,COUNTIF($M$1:M250,ESCU)+(DRE_EDIFICIO_OFIC.CENT.&lt;&gt;'F-DPSEL-ULIC'!$D$31),0))</f>
        <v>#N/A</v>
      </c>
    </row>
    <row r="252" spans="13:13" x14ac:dyDescent="0.25">
      <c r="M252" t="e" cm="1">
        <f t="array" aca="1" ref="M252" ca="1">INDEX(ESCU,MATCH(0,COUNTIF($M$1:M251,ESCU)+(DRE_EDIFICIO_OFIC.CENT.&lt;&gt;'F-DPSEL-ULIC'!$D$31),0))</f>
        <v>#N/A</v>
      </c>
    </row>
    <row r="253" spans="13:13" x14ac:dyDescent="0.25">
      <c r="M253" t="e" cm="1">
        <f t="array" aca="1" ref="M253" ca="1">INDEX(ESCU,MATCH(0,COUNTIF($M$1:M252,ESCU)+(DRE_EDIFICIO_OFIC.CENT.&lt;&gt;'F-DPSEL-ULIC'!$D$31),0))</f>
        <v>#N/A</v>
      </c>
    </row>
    <row r="254" spans="13:13" x14ac:dyDescent="0.25">
      <c r="M254" t="e" cm="1">
        <f t="array" aca="1" ref="M254" ca="1">INDEX(ESCU,MATCH(0,COUNTIF($M$1:M253,ESCU)+(DRE_EDIFICIO_OFIC.CENT.&lt;&gt;'F-DPSEL-ULIC'!$D$31),0))</f>
        <v>#N/A</v>
      </c>
    </row>
    <row r="255" spans="13:13" x14ac:dyDescent="0.25">
      <c r="M255" t="e" cm="1">
        <f t="array" aca="1" ref="M255" ca="1">INDEX(ESCU,MATCH(0,COUNTIF($M$1:M254,ESCU)+(DRE_EDIFICIO_OFIC.CENT.&lt;&gt;'F-DPSEL-ULIC'!$D$31),0))</f>
        <v>#N/A</v>
      </c>
    </row>
    <row r="256" spans="13:13" x14ac:dyDescent="0.25">
      <c r="M256" t="e" cm="1">
        <f t="array" aca="1" ref="M256" ca="1">INDEX(ESCU,MATCH(0,COUNTIF($M$1:M255,ESCU)+(DRE_EDIFICIO_OFIC.CENT.&lt;&gt;'F-DPSEL-ULIC'!$D$31),0))</f>
        <v>#N/A</v>
      </c>
    </row>
    <row r="257" spans="13:13" x14ac:dyDescent="0.25">
      <c r="M257" t="e" cm="1">
        <f t="array" aca="1" ref="M257" ca="1">INDEX(ESCU,MATCH(0,COUNTIF($M$1:M256,ESCU)+(DRE_EDIFICIO_OFIC.CENT.&lt;&gt;'F-DPSEL-ULIC'!$D$31),0))</f>
        <v>#N/A</v>
      </c>
    </row>
    <row r="258" spans="13:13" x14ac:dyDescent="0.25">
      <c r="M258" t="e" cm="1">
        <f t="array" aca="1" ref="M258" ca="1">INDEX(ESCU,MATCH(0,COUNTIF($M$1:M257,ESCU)+(DRE_EDIFICIO_OFIC.CENT.&lt;&gt;'F-DPSEL-ULIC'!$D$31),0))</f>
        <v>#N/A</v>
      </c>
    </row>
    <row r="259" spans="13:13" x14ac:dyDescent="0.25">
      <c r="M259" t="e" cm="1">
        <f t="array" aca="1" ref="M259" ca="1">INDEX(ESCU,MATCH(0,COUNTIF($M$1:M258,ESCU)+(DRE_EDIFICIO_OFIC.CENT.&lt;&gt;'F-DPSEL-ULIC'!$D$31),0))</f>
        <v>#N/A</v>
      </c>
    </row>
    <row r="260" spans="13:13" x14ac:dyDescent="0.25">
      <c r="M260" t="e" cm="1">
        <f t="array" aca="1" ref="M260" ca="1">INDEX(ESCU,MATCH(0,COUNTIF($M$1:M259,ESCU)+(DRE_EDIFICIO_OFIC.CENT.&lt;&gt;'F-DPSEL-ULIC'!$D$31),0))</f>
        <v>#N/A</v>
      </c>
    </row>
    <row r="261" spans="13:13" x14ac:dyDescent="0.25">
      <c r="M261" t="e" cm="1">
        <f t="array" aca="1" ref="M261" ca="1">INDEX(ESCU,MATCH(0,COUNTIF($M$1:M260,ESCU)+(DRE_EDIFICIO_OFIC.CENT.&lt;&gt;'F-DPSEL-ULIC'!$D$31),0))</f>
        <v>#N/A</v>
      </c>
    </row>
    <row r="262" spans="13:13" x14ac:dyDescent="0.25">
      <c r="M262" t="e" cm="1">
        <f t="array" aca="1" ref="M262" ca="1">INDEX(ESCU,MATCH(0,COUNTIF($M$1:M261,ESCU)+(DRE_EDIFICIO_OFIC.CENT.&lt;&gt;'F-DPSEL-ULIC'!$D$31),0))</f>
        <v>#N/A</v>
      </c>
    </row>
    <row r="263" spans="13:13" x14ac:dyDescent="0.25">
      <c r="M263" t="e" cm="1">
        <f t="array" aca="1" ref="M263" ca="1">INDEX(ESCU,MATCH(0,COUNTIF($M$1:M262,ESCU)+(DRE_EDIFICIO_OFIC.CENT.&lt;&gt;'F-DPSEL-ULIC'!$D$31),0))</f>
        <v>#N/A</v>
      </c>
    </row>
    <row r="264" spans="13:13" x14ac:dyDescent="0.25">
      <c r="M264" t="e" cm="1">
        <f t="array" aca="1" ref="M264" ca="1">INDEX(ESCU,MATCH(0,COUNTIF($M$1:M263,ESCU)+(DRE_EDIFICIO_OFIC.CENT.&lt;&gt;'F-DPSEL-ULIC'!$D$31),0))</f>
        <v>#N/A</v>
      </c>
    </row>
    <row r="265" spans="13:13" x14ac:dyDescent="0.25">
      <c r="M265" t="e" cm="1">
        <f t="array" aca="1" ref="M265" ca="1">INDEX(ESCU,MATCH(0,COUNTIF($M$1:M264,ESCU)+(DRE_EDIFICIO_OFIC.CENT.&lt;&gt;'F-DPSEL-ULIC'!$D$31),0))</f>
        <v>#N/A</v>
      </c>
    </row>
    <row r="266" spans="13:13" x14ac:dyDescent="0.25">
      <c r="M266" t="e" cm="1">
        <f t="array" aca="1" ref="M266" ca="1">INDEX(ESCU,MATCH(0,COUNTIF($M$1:M265,ESCU)+(DRE_EDIFICIO_OFIC.CENT.&lt;&gt;'F-DPSEL-ULIC'!$D$31),0))</f>
        <v>#N/A</v>
      </c>
    </row>
    <row r="267" spans="13:13" x14ac:dyDescent="0.25">
      <c r="M267" t="e" cm="1">
        <f t="array" aca="1" ref="M267" ca="1">INDEX(ESCU,MATCH(0,COUNTIF($M$1:M266,ESCU)+(DRE_EDIFICIO_OFIC.CENT.&lt;&gt;'F-DPSEL-ULIC'!$D$31),0))</f>
        <v>#N/A</v>
      </c>
    </row>
    <row r="268" spans="13:13" x14ac:dyDescent="0.25">
      <c r="M268" t="e" cm="1">
        <f t="array" aca="1" ref="M268" ca="1">INDEX(ESCU,MATCH(0,COUNTIF($M$1:M267,ESCU)+(DRE_EDIFICIO_OFIC.CENT.&lt;&gt;'F-DPSEL-ULIC'!$D$31),0))</f>
        <v>#N/A</v>
      </c>
    </row>
    <row r="269" spans="13:13" x14ac:dyDescent="0.25">
      <c r="M269" t="e" cm="1">
        <f t="array" aca="1" ref="M269" ca="1">INDEX(ESCU,MATCH(0,COUNTIF($M$1:M268,ESCU)+(DRE_EDIFICIO_OFIC.CENT.&lt;&gt;'F-DPSEL-ULIC'!$D$31),0))</f>
        <v>#N/A</v>
      </c>
    </row>
    <row r="270" spans="13:13" x14ac:dyDescent="0.25">
      <c r="M270" t="e" cm="1">
        <f t="array" aca="1" ref="M270" ca="1">INDEX(ESCU,MATCH(0,COUNTIF($M$1:M269,ESCU)+(DRE_EDIFICIO_OFIC.CENT.&lt;&gt;'F-DPSEL-ULIC'!$D$31),0))</f>
        <v>#N/A</v>
      </c>
    </row>
    <row r="271" spans="13:13" x14ac:dyDescent="0.25">
      <c r="M271" t="e" cm="1">
        <f t="array" aca="1" ref="M271" ca="1">INDEX(ESCU,MATCH(0,COUNTIF($M$1:M270,ESCU)+(DRE_EDIFICIO_OFIC.CENT.&lt;&gt;'F-DPSEL-ULIC'!$D$31),0))</f>
        <v>#N/A</v>
      </c>
    </row>
    <row r="272" spans="13:13" x14ac:dyDescent="0.25">
      <c r="M272" t="e" cm="1">
        <f t="array" aca="1" ref="M272" ca="1">INDEX(ESCU,MATCH(0,COUNTIF($M$1:M271,ESCU)+(DRE_EDIFICIO_OFIC.CENT.&lt;&gt;'F-DPSEL-ULIC'!$D$31),0))</f>
        <v>#N/A</v>
      </c>
    </row>
    <row r="273" spans="13:13" x14ac:dyDescent="0.25">
      <c r="M273" t="e" cm="1">
        <f t="array" aca="1" ref="M273" ca="1">INDEX(ESCU,MATCH(0,COUNTIF($M$1:M272,ESCU)+(DRE_EDIFICIO_OFIC.CENT.&lt;&gt;'F-DPSEL-ULIC'!$D$31),0))</f>
        <v>#N/A</v>
      </c>
    </row>
    <row r="274" spans="13:13" x14ac:dyDescent="0.25">
      <c r="M274" t="e" cm="1">
        <f t="array" aca="1" ref="M274" ca="1">INDEX(ESCU,MATCH(0,COUNTIF($M$1:M273,ESCU)+(DRE_EDIFICIO_OFIC.CENT.&lt;&gt;'F-DPSEL-ULIC'!$D$31),0))</f>
        <v>#N/A</v>
      </c>
    </row>
    <row r="275" spans="13:13" x14ac:dyDescent="0.25">
      <c r="M275" t="e" cm="1">
        <f t="array" aca="1" ref="M275" ca="1">INDEX(ESCU,MATCH(0,COUNTIF($M$1:M274,ESCU)+(DRE_EDIFICIO_OFIC.CENT.&lt;&gt;'F-DPSEL-ULIC'!$D$31),0))</f>
        <v>#N/A</v>
      </c>
    </row>
    <row r="276" spans="13:13" x14ac:dyDescent="0.25">
      <c r="M276" t="e" cm="1">
        <f t="array" aca="1" ref="M276" ca="1">INDEX(ESCU,MATCH(0,COUNTIF($M$1:M275,ESCU)+(DRE_EDIFICIO_OFIC.CENT.&lt;&gt;'F-DPSEL-ULIC'!$D$31),0))</f>
        <v>#N/A</v>
      </c>
    </row>
    <row r="277" spans="13:13" x14ac:dyDescent="0.25">
      <c r="M277" t="e" cm="1">
        <f t="array" aca="1" ref="M277" ca="1">INDEX(ESCU,MATCH(0,COUNTIF($M$1:M276,ESCU)+(DRE_EDIFICIO_OFIC.CENT.&lt;&gt;'F-DPSEL-ULIC'!$D$31),0))</f>
        <v>#N/A</v>
      </c>
    </row>
    <row r="278" spans="13:13" x14ac:dyDescent="0.25">
      <c r="M278" t="e" cm="1">
        <f t="array" aca="1" ref="M278" ca="1">INDEX(ESCU,MATCH(0,COUNTIF($M$1:M277,ESCU)+(DRE_EDIFICIO_OFIC.CENT.&lt;&gt;'F-DPSEL-ULIC'!$D$31),0))</f>
        <v>#N/A</v>
      </c>
    </row>
    <row r="279" spans="13:13" x14ac:dyDescent="0.25">
      <c r="M279" t="e" cm="1">
        <f t="array" aca="1" ref="M279" ca="1">INDEX(ESCU,MATCH(0,COUNTIF($M$1:M278,ESCU)+(DRE_EDIFICIO_OFIC.CENT.&lt;&gt;'F-DPSEL-ULIC'!$D$31),0))</f>
        <v>#N/A</v>
      </c>
    </row>
    <row r="280" spans="13:13" x14ac:dyDescent="0.25">
      <c r="M280" t="e" cm="1">
        <f t="array" aca="1" ref="M280" ca="1">INDEX(ESCU,MATCH(0,COUNTIF($M$1:M279,ESCU)+(DRE_EDIFICIO_OFIC.CENT.&lt;&gt;'F-DPSEL-ULIC'!$D$31),0))</f>
        <v>#N/A</v>
      </c>
    </row>
    <row r="281" spans="13:13" x14ac:dyDescent="0.25">
      <c r="M281" t="e" cm="1">
        <f t="array" aca="1" ref="M281" ca="1">INDEX(ESCU,MATCH(0,COUNTIF($M$1:M280,ESCU)+(DRE_EDIFICIO_OFIC.CENT.&lt;&gt;'F-DPSEL-ULIC'!$D$31),0))</f>
        <v>#N/A</v>
      </c>
    </row>
    <row r="282" spans="13:13" x14ac:dyDescent="0.25">
      <c r="M282" t="e" cm="1">
        <f t="array" aca="1" ref="M282" ca="1">INDEX(ESCU,MATCH(0,COUNTIF($M$1:M281,ESCU)+(DRE_EDIFICIO_OFIC.CENT.&lt;&gt;'F-DPSEL-ULIC'!$D$31),0))</f>
        <v>#N/A</v>
      </c>
    </row>
    <row r="283" spans="13:13" x14ac:dyDescent="0.25">
      <c r="M283" t="e" cm="1">
        <f t="array" aca="1" ref="M283" ca="1">INDEX(ESCU,MATCH(0,COUNTIF($M$1:M282,ESCU)+(DRE_EDIFICIO_OFIC.CENT.&lt;&gt;'F-DPSEL-ULIC'!$D$31),0))</f>
        <v>#N/A</v>
      </c>
    </row>
    <row r="284" spans="13:13" x14ac:dyDescent="0.25">
      <c r="M284" t="e" cm="1">
        <f t="array" aca="1" ref="M284" ca="1">INDEX(ESCU,MATCH(0,COUNTIF($M$1:M283,ESCU)+(DRE_EDIFICIO_OFIC.CENT.&lt;&gt;'F-DPSEL-ULIC'!$D$31),0))</f>
        <v>#N/A</v>
      </c>
    </row>
    <row r="285" spans="13:13" x14ac:dyDescent="0.25">
      <c r="M285" t="e" cm="1">
        <f t="array" aca="1" ref="M285" ca="1">INDEX(ESCU,MATCH(0,COUNTIF($M$1:M284,ESCU)+(DRE_EDIFICIO_OFIC.CENT.&lt;&gt;'F-DPSEL-ULIC'!$D$31),0))</f>
        <v>#N/A</v>
      </c>
    </row>
    <row r="286" spans="13:13" x14ac:dyDescent="0.25">
      <c r="M286" t="e" cm="1">
        <f t="array" aca="1" ref="M286" ca="1">INDEX(ESCU,MATCH(0,COUNTIF($M$1:M285,ESCU)+(DRE_EDIFICIO_OFIC.CENT.&lt;&gt;'F-DPSEL-ULIC'!$D$31),0))</f>
        <v>#N/A</v>
      </c>
    </row>
    <row r="287" spans="13:13" x14ac:dyDescent="0.25">
      <c r="M287" t="e" cm="1">
        <f t="array" aca="1" ref="M287" ca="1">INDEX(ESCU,MATCH(0,COUNTIF($M$1:M286,ESCU)+(DRE_EDIFICIO_OFIC.CENT.&lt;&gt;'F-DPSEL-ULIC'!$D$31),0))</f>
        <v>#N/A</v>
      </c>
    </row>
    <row r="288" spans="13:13" x14ac:dyDescent="0.25">
      <c r="M288" t="e" cm="1">
        <f t="array" aca="1" ref="M288" ca="1">INDEX(ESCU,MATCH(0,COUNTIF($M$1:M287,ESCU)+(DRE_EDIFICIO_OFIC.CENT.&lt;&gt;'F-DPSEL-ULIC'!$D$31),0))</f>
        <v>#N/A</v>
      </c>
    </row>
    <row r="289" spans="13:13" x14ac:dyDescent="0.25">
      <c r="M289" t="e" cm="1">
        <f t="array" aca="1" ref="M289" ca="1">INDEX(ESCU,MATCH(0,COUNTIF($M$1:M288,ESCU)+(DRE_EDIFICIO_OFIC.CENT.&lt;&gt;'F-DPSEL-ULIC'!$D$31),0))</f>
        <v>#N/A</v>
      </c>
    </row>
    <row r="290" spans="13:13" x14ac:dyDescent="0.25">
      <c r="M290" t="e" cm="1">
        <f t="array" aca="1" ref="M290" ca="1">INDEX(ESCU,MATCH(0,COUNTIF($M$1:M289,ESCU)+(DRE_EDIFICIO_OFIC.CENT.&lt;&gt;'F-DPSEL-ULIC'!$D$31),0))</f>
        <v>#N/A</v>
      </c>
    </row>
    <row r="291" spans="13:13" x14ac:dyDescent="0.25">
      <c r="M291" t="e" cm="1">
        <f t="array" aca="1" ref="M291" ca="1">INDEX(ESCU,MATCH(0,COUNTIF($M$1:M290,ESCU)+(DRE_EDIFICIO_OFIC.CENT.&lt;&gt;'F-DPSEL-ULIC'!$D$31),0))</f>
        <v>#N/A</v>
      </c>
    </row>
    <row r="292" spans="13:13" x14ac:dyDescent="0.25">
      <c r="M292" t="e" cm="1">
        <f t="array" aca="1" ref="M292" ca="1">INDEX(ESCU,MATCH(0,COUNTIF($M$1:M291,ESCU)+(DRE_EDIFICIO_OFIC.CENT.&lt;&gt;'F-DPSEL-ULIC'!$D$31),0))</f>
        <v>#N/A</v>
      </c>
    </row>
    <row r="293" spans="13:13" x14ac:dyDescent="0.25">
      <c r="M293" t="e" cm="1">
        <f t="array" aca="1" ref="M293" ca="1">INDEX(ESCU,MATCH(0,COUNTIF($M$1:M292,ESCU)+(DRE_EDIFICIO_OFIC.CENT.&lt;&gt;'F-DPSEL-ULIC'!$D$31),0))</f>
        <v>#N/A</v>
      </c>
    </row>
    <row r="294" spans="13:13" x14ac:dyDescent="0.25">
      <c r="M294" t="e" cm="1">
        <f t="array" aca="1" ref="M294" ca="1">INDEX(ESCU,MATCH(0,COUNTIF($M$1:M293,ESCU)+(DRE_EDIFICIO_OFIC.CENT.&lt;&gt;'F-DPSEL-ULIC'!$D$31),0))</f>
        <v>#N/A</v>
      </c>
    </row>
    <row r="295" spans="13:13" x14ac:dyDescent="0.25">
      <c r="M295" t="e" cm="1">
        <f t="array" aca="1" ref="M295" ca="1">INDEX(ESCU,MATCH(0,COUNTIF($M$1:M294,ESCU)+(DRE_EDIFICIO_OFIC.CENT.&lt;&gt;'F-DPSEL-ULIC'!$D$31),0))</f>
        <v>#N/A</v>
      </c>
    </row>
    <row r="296" spans="13:13" x14ac:dyDescent="0.25">
      <c r="M296" t="e" cm="1">
        <f t="array" aca="1" ref="M296" ca="1">INDEX(ESCU,MATCH(0,COUNTIF($M$1:M295,ESCU)+(DRE_EDIFICIO_OFIC.CENT.&lt;&gt;'F-DPSEL-ULIC'!$D$31),0))</f>
        <v>#N/A</v>
      </c>
    </row>
    <row r="297" spans="13:13" x14ac:dyDescent="0.25">
      <c r="M297" t="e" cm="1">
        <f t="array" aca="1" ref="M297" ca="1">INDEX(ESCU,MATCH(0,COUNTIF($M$1:M296,ESCU)+(DRE_EDIFICIO_OFIC.CENT.&lt;&gt;'F-DPSEL-ULIC'!$D$31),0))</f>
        <v>#N/A</v>
      </c>
    </row>
    <row r="298" spans="13:13" x14ac:dyDescent="0.25">
      <c r="M298" t="e" cm="1">
        <f t="array" aca="1" ref="M298" ca="1">INDEX(ESCU,MATCH(0,COUNTIF($M$1:M297,ESCU)+(DRE_EDIFICIO_OFIC.CENT.&lt;&gt;'F-DPSEL-ULIC'!$D$31),0))</f>
        <v>#N/A</v>
      </c>
    </row>
    <row r="299" spans="13:13" x14ac:dyDescent="0.25">
      <c r="M299" t="e" cm="1">
        <f t="array" aca="1" ref="M299" ca="1">INDEX(ESCU,MATCH(0,COUNTIF($M$1:M298,ESCU)+(DRE_EDIFICIO_OFIC.CENT.&lt;&gt;'F-DPSEL-ULIC'!$D$31),0))</f>
        <v>#N/A</v>
      </c>
    </row>
    <row r="300" spans="13:13" x14ac:dyDescent="0.25">
      <c r="M300" t="e" cm="1">
        <f t="array" aca="1" ref="M300" ca="1">INDEX(ESCU,MATCH(0,COUNTIF($M$1:M299,ESCU)+(DRE_EDIFICIO_OFIC.CENT.&lt;&gt;'F-DPSEL-ULIC'!$D$31),0))</f>
        <v>#N/A</v>
      </c>
    </row>
    <row r="301" spans="13:13" x14ac:dyDescent="0.25">
      <c r="M301" t="e" cm="1">
        <f t="array" aca="1" ref="M301" ca="1">INDEX(ESCU,MATCH(0,COUNTIF($M$1:M300,ESCU)+(DRE_EDIFICIO_OFIC.CENT.&lt;&gt;'F-DPSEL-ULIC'!$D$31),0))</f>
        <v>#N/A</v>
      </c>
    </row>
    <row r="302" spans="13:13" x14ac:dyDescent="0.25">
      <c r="M302" t="e" cm="1">
        <f t="array" aca="1" ref="M302" ca="1">INDEX(ESCU,MATCH(0,COUNTIF($M$1:M301,ESCU)+(DRE_EDIFICIO_OFIC.CENT.&lt;&gt;'F-DPSEL-ULIC'!$D$31),0))</f>
        <v>#N/A</v>
      </c>
    </row>
    <row r="303" spans="13:13" x14ac:dyDescent="0.25">
      <c r="M303" t="e" cm="1">
        <f t="array" aca="1" ref="M303" ca="1">INDEX(ESCU,MATCH(0,COUNTIF($M$1:M302,ESCU)+(DRE_EDIFICIO_OFIC.CENT.&lt;&gt;'F-DPSEL-ULIC'!$D$31),0))</f>
        <v>#N/A</v>
      </c>
    </row>
    <row r="304" spans="13:13" x14ac:dyDescent="0.25">
      <c r="M304" t="e" cm="1">
        <f t="array" aca="1" ref="M304" ca="1">INDEX(ESCU,MATCH(0,COUNTIF($M$1:M303,ESCU)+(DRE_EDIFICIO_OFIC.CENT.&lt;&gt;'F-DPSEL-ULIC'!$D$31),0))</f>
        <v>#N/A</v>
      </c>
    </row>
    <row r="305" spans="13:13" x14ac:dyDescent="0.25">
      <c r="M305" t="e" cm="1">
        <f t="array" aca="1" ref="M305" ca="1">INDEX(ESCU,MATCH(0,COUNTIF($M$1:M304,ESCU)+(DRE_EDIFICIO_OFIC.CENT.&lt;&gt;'F-DPSEL-ULIC'!$D$31),0))</f>
        <v>#N/A</v>
      </c>
    </row>
    <row r="306" spans="13:13" x14ac:dyDescent="0.25">
      <c r="M306" t="e" cm="1">
        <f t="array" aca="1" ref="M306" ca="1">INDEX(ESCU,MATCH(0,COUNTIF($M$1:M305,ESCU)+(DRE_EDIFICIO_OFIC.CENT.&lt;&gt;'F-DPSEL-ULIC'!$D$31),0))</f>
        <v>#N/A</v>
      </c>
    </row>
    <row r="307" spans="13:13" x14ac:dyDescent="0.25">
      <c r="M307" t="e" cm="1">
        <f t="array" aca="1" ref="M307" ca="1">INDEX(ESCU,MATCH(0,COUNTIF($M$1:M306,ESCU)+(DRE_EDIFICIO_OFIC.CENT.&lt;&gt;'F-DPSEL-ULIC'!$D$31),0))</f>
        <v>#N/A</v>
      </c>
    </row>
    <row r="308" spans="13:13" x14ac:dyDescent="0.25">
      <c r="M308" t="e" cm="1">
        <f t="array" aca="1" ref="M308" ca="1">INDEX(ESCU,MATCH(0,COUNTIF($M$1:M307,ESCU)+(DRE_EDIFICIO_OFIC.CENT.&lt;&gt;'F-DPSEL-ULIC'!$D$31),0))</f>
        <v>#N/A</v>
      </c>
    </row>
    <row r="309" spans="13:13" x14ac:dyDescent="0.25">
      <c r="M309" t="e" cm="1">
        <f t="array" aca="1" ref="M309" ca="1">INDEX(ESCU,MATCH(0,COUNTIF($M$1:M308,ESCU)+(DRE_EDIFICIO_OFIC.CENT.&lt;&gt;'F-DPSEL-ULIC'!$D$31),0))</f>
        <v>#N/A</v>
      </c>
    </row>
    <row r="310" spans="13:13" x14ac:dyDescent="0.25">
      <c r="M310" t="e" cm="1">
        <f t="array" aca="1" ref="M310" ca="1">INDEX(ESCU,MATCH(0,COUNTIF($M$1:M309,ESCU)+(DRE_EDIFICIO_OFIC.CENT.&lt;&gt;'F-DPSEL-ULIC'!$D$31),0))</f>
        <v>#N/A</v>
      </c>
    </row>
    <row r="311" spans="13:13" x14ac:dyDescent="0.25">
      <c r="M311" t="e" cm="1">
        <f t="array" aca="1" ref="M311" ca="1">INDEX(ESCU,MATCH(0,COUNTIF($M$1:M310,ESCU)+(DRE_EDIFICIO_OFIC.CENT.&lt;&gt;'F-DPSEL-ULIC'!$D$31),0))</f>
        <v>#N/A</v>
      </c>
    </row>
    <row r="312" spans="13:13" x14ac:dyDescent="0.25">
      <c r="M312" t="e" cm="1">
        <f t="array" aca="1" ref="M312" ca="1">INDEX(ESCU,MATCH(0,COUNTIF($M$1:M311,ESCU)+(DRE_EDIFICIO_OFIC.CENT.&lt;&gt;'F-DPSEL-ULIC'!$D$31),0))</f>
        <v>#N/A</v>
      </c>
    </row>
    <row r="313" spans="13:13" x14ac:dyDescent="0.25">
      <c r="M313" t="e" cm="1">
        <f t="array" aca="1" ref="M313" ca="1">INDEX(ESCU,MATCH(0,COUNTIF($M$1:M312,ESCU)+(DRE_EDIFICIO_OFIC.CENT.&lt;&gt;'F-DPSEL-ULIC'!$D$31),0))</f>
        <v>#N/A</v>
      </c>
    </row>
    <row r="314" spans="13:13" x14ac:dyDescent="0.25">
      <c r="M314" t="e" cm="1">
        <f t="array" aca="1" ref="M314" ca="1">INDEX(ESCU,MATCH(0,COUNTIF($M$1:M313,ESCU)+(DRE_EDIFICIO_OFIC.CENT.&lt;&gt;'F-DPSEL-ULIC'!$D$31),0))</f>
        <v>#N/A</v>
      </c>
    </row>
    <row r="315" spans="13:13" x14ac:dyDescent="0.25">
      <c r="M315" t="e" cm="1">
        <f t="array" aca="1" ref="M315" ca="1">INDEX(ESCU,MATCH(0,COUNTIF($M$1:M314,ESCU)+(DRE_EDIFICIO_OFIC.CENT.&lt;&gt;'F-DPSEL-ULIC'!$D$31),0))</f>
        <v>#N/A</v>
      </c>
    </row>
    <row r="316" spans="13:13" x14ac:dyDescent="0.25">
      <c r="M316" t="e" cm="1">
        <f t="array" aca="1" ref="M316" ca="1">INDEX(ESCU,MATCH(0,COUNTIF($M$1:M315,ESCU)+(DRE_EDIFICIO_OFIC.CENT.&lt;&gt;'F-DPSEL-ULIC'!$D$31),0))</f>
        <v>#N/A</v>
      </c>
    </row>
    <row r="317" spans="13:13" x14ac:dyDescent="0.25">
      <c r="M317" t="e" cm="1">
        <f t="array" aca="1" ref="M317" ca="1">INDEX(ESCU,MATCH(0,COUNTIF($M$1:M316,ESCU)+(DRE_EDIFICIO_OFIC.CENT.&lt;&gt;'F-DPSEL-ULIC'!$D$31),0))</f>
        <v>#N/A</v>
      </c>
    </row>
    <row r="318" spans="13:13" x14ac:dyDescent="0.25">
      <c r="M318" t="e" cm="1">
        <f t="array" aca="1" ref="M318" ca="1">INDEX(ESCU,MATCH(0,COUNTIF($M$1:M317,ESCU)+(DRE_EDIFICIO_OFIC.CENT.&lt;&gt;'F-DPSEL-ULIC'!$D$31),0))</f>
        <v>#N/A</v>
      </c>
    </row>
    <row r="319" spans="13:13" x14ac:dyDescent="0.25">
      <c r="M319" t="e" cm="1">
        <f t="array" aca="1" ref="M319" ca="1">INDEX(ESCU,MATCH(0,COUNTIF($M$1:M318,ESCU)+(DRE_EDIFICIO_OFIC.CENT.&lt;&gt;'F-DPSEL-ULIC'!$D$31),0))</f>
        <v>#N/A</v>
      </c>
    </row>
    <row r="320" spans="13:13" x14ac:dyDescent="0.25">
      <c r="M320" t="e" cm="1">
        <f t="array" aca="1" ref="M320" ca="1">INDEX(ESCU,MATCH(0,COUNTIF($M$1:M319,ESCU)+(DRE_EDIFICIO_OFIC.CENT.&lt;&gt;'F-DPSEL-ULIC'!$D$31),0))</f>
        <v>#N/A</v>
      </c>
    </row>
    <row r="321" spans="13:13" x14ac:dyDescent="0.25">
      <c r="M321" t="e" cm="1">
        <f t="array" aca="1" ref="M321" ca="1">INDEX(ESCU,MATCH(0,COUNTIF($M$1:M320,ESCU)+(DRE_EDIFICIO_OFIC.CENT.&lt;&gt;'F-DPSEL-ULIC'!$D$31),0))</f>
        <v>#N/A</v>
      </c>
    </row>
    <row r="322" spans="13:13" x14ac:dyDescent="0.25">
      <c r="M322" t="e" cm="1">
        <f t="array" aca="1" ref="M322" ca="1">INDEX(ESCU,MATCH(0,COUNTIF($M$1:M321,ESCU)+(DRE_EDIFICIO_OFIC.CENT.&lt;&gt;'F-DPSEL-ULIC'!$D$31),0))</f>
        <v>#N/A</v>
      </c>
    </row>
    <row r="323" spans="13:13" x14ac:dyDescent="0.25">
      <c r="M323" t="e" cm="1">
        <f t="array" aca="1" ref="M323" ca="1">INDEX(ESCU,MATCH(0,COUNTIF($M$1:M322,ESCU)+(DRE_EDIFICIO_OFIC.CENT.&lt;&gt;'F-DPSEL-ULIC'!$D$31),0))</f>
        <v>#N/A</v>
      </c>
    </row>
    <row r="324" spans="13:13" x14ac:dyDescent="0.25">
      <c r="M324" t="e" cm="1">
        <f t="array" aca="1" ref="M324" ca="1">INDEX(ESCU,MATCH(0,COUNTIF($M$1:M323,ESCU)+(DRE_EDIFICIO_OFIC.CENT.&lt;&gt;'F-DPSEL-ULIC'!$D$31),0))</f>
        <v>#N/A</v>
      </c>
    </row>
    <row r="325" spans="13:13" x14ac:dyDescent="0.25">
      <c r="M325" t="e" cm="1">
        <f t="array" aca="1" ref="M325" ca="1">INDEX(ESCU,MATCH(0,COUNTIF($M$1:M324,ESCU)+(DRE_EDIFICIO_OFIC.CENT.&lt;&gt;'F-DPSEL-ULIC'!$D$31),0))</f>
        <v>#N/A</v>
      </c>
    </row>
    <row r="326" spans="13:13" x14ac:dyDescent="0.25">
      <c r="M326" t="e" cm="1">
        <f t="array" aca="1" ref="M326" ca="1">INDEX(ESCU,MATCH(0,COUNTIF($M$1:M325,ESCU)+(DRE_EDIFICIO_OFIC.CENT.&lt;&gt;'F-DPSEL-ULIC'!$D$31),0))</f>
        <v>#N/A</v>
      </c>
    </row>
    <row r="327" spans="13:13" x14ac:dyDescent="0.25">
      <c r="M327" t="e" cm="1">
        <f t="array" aca="1" ref="M327" ca="1">INDEX(ESCU,MATCH(0,COUNTIF($M$1:M326,ESCU)+(DRE_EDIFICIO_OFIC.CENT.&lt;&gt;'F-DPSEL-ULIC'!$D$31),0))</f>
        <v>#N/A</v>
      </c>
    </row>
    <row r="328" spans="13:13" x14ac:dyDescent="0.25">
      <c r="M328" t="e" cm="1">
        <f t="array" aca="1" ref="M328" ca="1">INDEX(ESCU,MATCH(0,COUNTIF($M$1:M327,ESCU)+(DRE_EDIFICIO_OFIC.CENT.&lt;&gt;'F-DPSEL-ULIC'!$D$31),0))</f>
        <v>#N/A</v>
      </c>
    </row>
    <row r="329" spans="13:13" x14ac:dyDescent="0.25">
      <c r="M329" t="e" cm="1">
        <f t="array" aca="1" ref="M329" ca="1">INDEX(ESCU,MATCH(0,COUNTIF($M$1:M328,ESCU)+(DRE_EDIFICIO_OFIC.CENT.&lt;&gt;'F-DPSEL-ULIC'!$D$31),0))</f>
        <v>#N/A</v>
      </c>
    </row>
    <row r="330" spans="13:13" x14ac:dyDescent="0.25">
      <c r="M330" t="e" cm="1">
        <f t="array" aca="1" ref="M330" ca="1">INDEX(ESCU,MATCH(0,COUNTIF($M$1:M329,ESCU)+(DRE_EDIFICIO_OFIC.CENT.&lt;&gt;'F-DPSEL-ULIC'!$D$31),0))</f>
        <v>#N/A</v>
      </c>
    </row>
    <row r="331" spans="13:13" x14ac:dyDescent="0.25">
      <c r="M331" t="e" cm="1">
        <f t="array" aca="1" ref="M331" ca="1">INDEX(ESCU,MATCH(0,COUNTIF($M$1:M330,ESCU)+(DRE_EDIFICIO_OFIC.CENT.&lt;&gt;'F-DPSEL-ULIC'!$D$31),0))</f>
        <v>#N/A</v>
      </c>
    </row>
    <row r="332" spans="13:13" x14ac:dyDescent="0.25">
      <c r="M332" t="e" cm="1">
        <f t="array" aca="1" ref="M332" ca="1">INDEX(ESCU,MATCH(0,COUNTIF($M$1:M331,ESCU)+(DRE_EDIFICIO_OFIC.CENT.&lt;&gt;'F-DPSEL-ULIC'!$D$31),0))</f>
        <v>#N/A</v>
      </c>
    </row>
    <row r="333" spans="13:13" x14ac:dyDescent="0.25">
      <c r="M333" t="e" cm="1">
        <f t="array" aca="1" ref="M333" ca="1">INDEX(ESCU,MATCH(0,COUNTIF($M$1:M332,ESCU)+(DRE_EDIFICIO_OFIC.CENT.&lt;&gt;'F-DPSEL-ULIC'!$D$31),0))</f>
        <v>#N/A</v>
      </c>
    </row>
    <row r="334" spans="13:13" x14ac:dyDescent="0.25">
      <c r="M334" t="e" cm="1">
        <f t="array" aca="1" ref="M334" ca="1">INDEX(ESCU,MATCH(0,COUNTIF($M$1:M333,ESCU)+(DRE_EDIFICIO_OFIC.CENT.&lt;&gt;'F-DPSEL-ULIC'!$D$31),0))</f>
        <v>#N/A</v>
      </c>
    </row>
    <row r="335" spans="13:13" x14ac:dyDescent="0.25">
      <c r="M335" t="e" cm="1">
        <f t="array" aca="1" ref="M335" ca="1">INDEX(ESCU,MATCH(0,COUNTIF($M$1:M334,ESCU)+(DRE_EDIFICIO_OFIC.CENT.&lt;&gt;'F-DPSEL-ULIC'!$D$31),0))</f>
        <v>#N/A</v>
      </c>
    </row>
    <row r="336" spans="13:13" x14ac:dyDescent="0.25">
      <c r="M336" t="e" cm="1">
        <f t="array" aca="1" ref="M336" ca="1">INDEX(ESCU,MATCH(0,COUNTIF($M$1:M335,ESCU)+(DRE_EDIFICIO_OFIC.CENT.&lt;&gt;'F-DPSEL-ULIC'!$D$31),0))</f>
        <v>#N/A</v>
      </c>
    </row>
    <row r="337" spans="13:13" x14ac:dyDescent="0.25">
      <c r="M337" t="e" cm="1">
        <f t="array" aca="1" ref="M337" ca="1">INDEX(ESCU,MATCH(0,COUNTIF($M$1:M336,ESCU)+(DRE_EDIFICIO_OFIC.CENT.&lt;&gt;'F-DPSEL-ULIC'!$D$31),0))</f>
        <v>#N/A</v>
      </c>
    </row>
    <row r="338" spans="13:13" x14ac:dyDescent="0.25">
      <c r="M338" t="e" cm="1">
        <f t="array" aca="1" ref="M338" ca="1">INDEX(ESCU,MATCH(0,COUNTIF($M$1:M337,ESCU)+(DRE_EDIFICIO_OFIC.CENT.&lt;&gt;'F-DPSEL-ULIC'!$D$31),0))</f>
        <v>#N/A</v>
      </c>
    </row>
    <row r="339" spans="13:13" x14ac:dyDescent="0.25">
      <c r="M339" t="e" cm="1">
        <f t="array" aca="1" ref="M339" ca="1">INDEX(ESCU,MATCH(0,COUNTIF($M$1:M338,ESCU)+(DRE_EDIFICIO_OFIC.CENT.&lt;&gt;'F-DPSEL-ULIC'!$D$31),0))</f>
        <v>#N/A</v>
      </c>
    </row>
    <row r="340" spans="13:13" x14ac:dyDescent="0.25">
      <c r="M340" t="e" cm="1">
        <f t="array" aca="1" ref="M340" ca="1">INDEX(ESCU,MATCH(0,COUNTIF($M$1:M339,ESCU)+(DRE_EDIFICIO_OFIC.CENT.&lt;&gt;'F-DPSEL-ULIC'!$D$31),0))</f>
        <v>#N/A</v>
      </c>
    </row>
    <row r="341" spans="13:13" x14ac:dyDescent="0.25">
      <c r="M341" t="e" cm="1">
        <f t="array" aca="1" ref="M341" ca="1">INDEX(ESCU,MATCH(0,COUNTIF($M$1:M340,ESCU)+(DRE_EDIFICIO_OFIC.CENT.&lt;&gt;'F-DPSEL-ULIC'!$D$31),0))</f>
        <v>#N/A</v>
      </c>
    </row>
    <row r="342" spans="13:13" x14ac:dyDescent="0.25">
      <c r="M342" t="e" cm="1">
        <f t="array" aca="1" ref="M342" ca="1">INDEX(ESCU,MATCH(0,COUNTIF($M$1:M341,ESCU)+(DRE_EDIFICIO_OFIC.CENT.&lt;&gt;'F-DPSEL-ULIC'!$D$31),0))</f>
        <v>#N/A</v>
      </c>
    </row>
    <row r="343" spans="13:13" x14ac:dyDescent="0.25">
      <c r="M343" t="e" cm="1">
        <f t="array" aca="1" ref="M343" ca="1">INDEX(ESCU,MATCH(0,COUNTIF($M$1:M342,ESCU)+(DRE_EDIFICIO_OFIC.CENT.&lt;&gt;'F-DPSEL-ULIC'!$D$31),0))</f>
        <v>#N/A</v>
      </c>
    </row>
    <row r="344" spans="13:13" x14ac:dyDescent="0.25">
      <c r="M344" t="e" cm="1">
        <f t="array" aca="1" ref="M344" ca="1">INDEX(ESCU,MATCH(0,COUNTIF($M$1:M343,ESCU)+(DRE_EDIFICIO_OFIC.CENT.&lt;&gt;'F-DPSEL-ULIC'!$D$31),0))</f>
        <v>#N/A</v>
      </c>
    </row>
    <row r="345" spans="13:13" x14ac:dyDescent="0.25">
      <c r="M345" t="e" cm="1">
        <f t="array" aca="1" ref="M345" ca="1">INDEX(ESCU,MATCH(0,COUNTIF($M$1:M344,ESCU)+(DRE_EDIFICIO_OFIC.CENT.&lt;&gt;'F-DPSEL-ULIC'!$D$31),0))</f>
        <v>#N/A</v>
      </c>
    </row>
    <row r="346" spans="13:13" x14ac:dyDescent="0.25">
      <c r="M346" t="e" cm="1">
        <f t="array" aca="1" ref="M346" ca="1">INDEX(ESCU,MATCH(0,COUNTIF($M$1:M345,ESCU)+(DRE_EDIFICIO_OFIC.CENT.&lt;&gt;'F-DPSEL-ULIC'!$D$31),0))</f>
        <v>#N/A</v>
      </c>
    </row>
    <row r="347" spans="13:13" x14ac:dyDescent="0.25">
      <c r="M347" t="e" cm="1">
        <f t="array" aca="1" ref="M347" ca="1">INDEX(ESCU,MATCH(0,COUNTIF($M$1:M346,ESCU)+(DRE_EDIFICIO_OFIC.CENT.&lt;&gt;'F-DPSEL-ULIC'!$D$31),0))</f>
        <v>#N/A</v>
      </c>
    </row>
    <row r="348" spans="13:13" x14ac:dyDescent="0.25">
      <c r="M348" t="e" cm="1">
        <f t="array" aca="1" ref="M348" ca="1">INDEX(ESCU,MATCH(0,COUNTIF($M$1:M347,ESCU)+(DRE_EDIFICIO_OFIC.CENT.&lt;&gt;'F-DPSEL-ULIC'!$D$31),0))</f>
        <v>#N/A</v>
      </c>
    </row>
    <row r="349" spans="13:13" x14ac:dyDescent="0.25">
      <c r="M349" t="e" cm="1">
        <f t="array" aca="1" ref="M349" ca="1">INDEX(ESCU,MATCH(0,COUNTIF($M$1:M348,ESCU)+(DRE_EDIFICIO_OFIC.CENT.&lt;&gt;'F-DPSEL-ULIC'!$D$31),0))</f>
        <v>#N/A</v>
      </c>
    </row>
    <row r="350" spans="13:13" x14ac:dyDescent="0.25">
      <c r="M350" t="e" cm="1">
        <f t="array" aca="1" ref="M350" ca="1">INDEX(ESCU,MATCH(0,COUNTIF($M$1:M349,ESCU)+(DRE_EDIFICIO_OFIC.CENT.&lt;&gt;'F-DPSEL-ULIC'!$D$31),0))</f>
        <v>#N/A</v>
      </c>
    </row>
    <row r="351" spans="13:13" x14ac:dyDescent="0.25">
      <c r="M351" t="e" cm="1">
        <f t="array" aca="1" ref="M351" ca="1">INDEX(ESCU,MATCH(0,COUNTIF($M$1:M350,ESCU)+(DRE_EDIFICIO_OFIC.CENT.&lt;&gt;'F-DPSEL-ULIC'!$D$31),0))</f>
        <v>#N/A</v>
      </c>
    </row>
    <row r="352" spans="13:13" x14ac:dyDescent="0.25">
      <c r="M352" t="e" cm="1">
        <f t="array" aca="1" ref="M352" ca="1">INDEX(ESCU,MATCH(0,COUNTIF($M$1:M351,ESCU)+(DRE_EDIFICIO_OFIC.CENT.&lt;&gt;'F-DPSEL-ULIC'!$D$31),0))</f>
        <v>#N/A</v>
      </c>
    </row>
    <row r="353" spans="13:13" x14ac:dyDescent="0.25">
      <c r="M353" t="e" cm="1">
        <f t="array" aca="1" ref="M353" ca="1">INDEX(ESCU,MATCH(0,COUNTIF($M$1:M352,ESCU)+(DRE_EDIFICIO_OFIC.CENT.&lt;&gt;'F-DPSEL-ULIC'!$D$31),0))</f>
        <v>#N/A</v>
      </c>
    </row>
    <row r="354" spans="13:13" x14ac:dyDescent="0.25">
      <c r="M354" t="e" cm="1">
        <f t="array" aca="1" ref="M354" ca="1">INDEX(ESCU,MATCH(0,COUNTIF($M$1:M353,ESCU)+(DRE_EDIFICIO_OFIC.CENT.&lt;&gt;'F-DPSEL-ULIC'!$D$31),0))</f>
        <v>#N/A</v>
      </c>
    </row>
    <row r="355" spans="13:13" x14ac:dyDescent="0.25">
      <c r="M355" t="e" cm="1">
        <f t="array" aca="1" ref="M355" ca="1">INDEX(ESCU,MATCH(0,COUNTIF($M$1:M354,ESCU)+(DRE_EDIFICIO_OFIC.CENT.&lt;&gt;'F-DPSEL-ULIC'!$D$31),0))</f>
        <v>#N/A</v>
      </c>
    </row>
    <row r="356" spans="13:13" x14ac:dyDescent="0.25">
      <c r="M356" t="e" cm="1">
        <f t="array" aca="1" ref="M356" ca="1">INDEX(ESCU,MATCH(0,COUNTIF($M$1:M355,ESCU)+(DRE_EDIFICIO_OFIC.CENT.&lt;&gt;'F-DPSEL-ULIC'!$D$31),0))</f>
        <v>#N/A</v>
      </c>
    </row>
    <row r="357" spans="13:13" x14ac:dyDescent="0.25">
      <c r="M357" t="e" cm="1">
        <f t="array" aca="1" ref="M357" ca="1">INDEX(ESCU,MATCH(0,COUNTIF($M$1:M356,ESCU)+(DRE_EDIFICIO_OFIC.CENT.&lt;&gt;'F-DPSEL-ULIC'!$D$31),0))</f>
        <v>#N/A</v>
      </c>
    </row>
    <row r="358" spans="13:13" x14ac:dyDescent="0.25">
      <c r="M358" t="e" cm="1">
        <f t="array" aca="1" ref="M358" ca="1">INDEX(ESCU,MATCH(0,COUNTIF($M$1:M357,ESCU)+(DRE_EDIFICIO_OFIC.CENT.&lt;&gt;'F-DPSEL-ULIC'!$D$31),0))</f>
        <v>#N/A</v>
      </c>
    </row>
    <row r="359" spans="13:13" x14ac:dyDescent="0.25">
      <c r="M359" t="e" cm="1">
        <f t="array" aca="1" ref="M359" ca="1">INDEX(ESCU,MATCH(0,COUNTIF($M$1:M358,ESCU)+(DRE_EDIFICIO_OFIC.CENT.&lt;&gt;'F-DPSEL-ULIC'!$D$31),0))</f>
        <v>#N/A</v>
      </c>
    </row>
    <row r="360" spans="13:13" x14ac:dyDescent="0.25">
      <c r="M360" t="e" cm="1">
        <f t="array" aca="1" ref="M360" ca="1">INDEX(ESCU,MATCH(0,COUNTIF($M$1:M359,ESCU)+(DRE_EDIFICIO_OFIC.CENT.&lt;&gt;'F-DPSEL-ULIC'!$D$31),0))</f>
        <v>#N/A</v>
      </c>
    </row>
    <row r="361" spans="13:13" x14ac:dyDescent="0.25">
      <c r="M361" t="e" cm="1">
        <f t="array" aca="1" ref="M361" ca="1">INDEX(ESCU,MATCH(0,COUNTIF($M$1:M360,ESCU)+(DRE_EDIFICIO_OFIC.CENT.&lt;&gt;'F-DPSEL-ULIC'!$D$31),0))</f>
        <v>#N/A</v>
      </c>
    </row>
    <row r="362" spans="13:13" x14ac:dyDescent="0.25">
      <c r="M362" t="e" cm="1">
        <f t="array" aca="1" ref="M362" ca="1">INDEX(ESCU,MATCH(0,COUNTIF($M$1:M361,ESCU)+(DRE_EDIFICIO_OFIC.CENT.&lt;&gt;'F-DPSEL-ULIC'!$D$31),0))</f>
        <v>#N/A</v>
      </c>
    </row>
    <row r="363" spans="13:13" x14ac:dyDescent="0.25">
      <c r="M363" t="e" cm="1">
        <f t="array" aca="1" ref="M363" ca="1">INDEX(ESCU,MATCH(0,COUNTIF($M$1:M362,ESCU)+(DRE_EDIFICIO_OFIC.CENT.&lt;&gt;'F-DPSEL-ULIC'!$D$31),0))</f>
        <v>#N/A</v>
      </c>
    </row>
    <row r="364" spans="13:13" x14ac:dyDescent="0.25">
      <c r="M364" t="e" cm="1">
        <f t="array" aca="1" ref="M364" ca="1">INDEX(ESCU,MATCH(0,COUNTIF($M$1:M363,ESCU)+(DRE_EDIFICIO_OFIC.CENT.&lt;&gt;'F-DPSEL-ULIC'!$D$31),0))</f>
        <v>#N/A</v>
      </c>
    </row>
    <row r="365" spans="13:13" x14ac:dyDescent="0.25">
      <c r="M365" t="e" cm="1">
        <f t="array" aca="1" ref="M365" ca="1">INDEX(ESCU,MATCH(0,COUNTIF($M$1:M364,ESCU)+(DRE_EDIFICIO_OFIC.CENT.&lt;&gt;'F-DPSEL-ULIC'!$D$31),0))</f>
        <v>#N/A</v>
      </c>
    </row>
    <row r="366" spans="13:13" x14ac:dyDescent="0.25">
      <c r="M366" t="e" cm="1">
        <f t="array" aca="1" ref="M366" ca="1">INDEX(ESCU,MATCH(0,COUNTIF($M$1:M365,ESCU)+(DRE_EDIFICIO_OFIC.CENT.&lt;&gt;'F-DPSEL-ULIC'!$D$31),0))</f>
        <v>#N/A</v>
      </c>
    </row>
    <row r="367" spans="13:13" x14ac:dyDescent="0.25">
      <c r="M367" t="e" cm="1">
        <f t="array" aca="1" ref="M367" ca="1">INDEX(ESCU,MATCH(0,COUNTIF($M$1:M366,ESCU)+(DRE_EDIFICIO_OFIC.CENT.&lt;&gt;'F-DPSEL-ULIC'!$D$31),0))</f>
        <v>#N/A</v>
      </c>
    </row>
    <row r="368" spans="13:13" x14ac:dyDescent="0.25">
      <c r="M368" t="e" cm="1">
        <f t="array" aca="1" ref="M368" ca="1">INDEX(ESCU,MATCH(0,COUNTIF($M$1:M367,ESCU)+(DRE_EDIFICIO_OFIC.CENT.&lt;&gt;'F-DPSEL-ULIC'!$D$31),0))</f>
        <v>#N/A</v>
      </c>
    </row>
    <row r="369" spans="13:13" x14ac:dyDescent="0.25">
      <c r="M369" t="e" cm="1">
        <f t="array" aca="1" ref="M369" ca="1">INDEX(ESCU,MATCH(0,COUNTIF($M$1:M368,ESCU)+(DRE_EDIFICIO_OFIC.CENT.&lt;&gt;'F-DPSEL-ULIC'!$D$31),0))</f>
        <v>#N/A</v>
      </c>
    </row>
    <row r="370" spans="13:13" x14ac:dyDescent="0.25">
      <c r="M370" t="e" cm="1">
        <f t="array" aca="1" ref="M370" ca="1">INDEX(ESCU,MATCH(0,COUNTIF($M$1:M369,ESCU)+(DRE_EDIFICIO_OFIC.CENT.&lt;&gt;'F-DPSEL-ULIC'!$D$31),0))</f>
        <v>#N/A</v>
      </c>
    </row>
    <row r="371" spans="13:13" x14ac:dyDescent="0.25">
      <c r="M371" t="e" cm="1">
        <f t="array" aca="1" ref="M371" ca="1">INDEX(ESCU,MATCH(0,COUNTIF($M$1:M370,ESCU)+(DRE_EDIFICIO_OFIC.CENT.&lt;&gt;'F-DPSEL-ULIC'!$D$31),0))</f>
        <v>#N/A</v>
      </c>
    </row>
    <row r="372" spans="13:13" x14ac:dyDescent="0.25">
      <c r="M372" t="e" cm="1">
        <f t="array" aca="1" ref="M372" ca="1">INDEX(ESCU,MATCH(0,COUNTIF($M$1:M371,ESCU)+(DRE_EDIFICIO_OFIC.CENT.&lt;&gt;'F-DPSEL-ULIC'!$D$31),0))</f>
        <v>#N/A</v>
      </c>
    </row>
    <row r="373" spans="13:13" x14ac:dyDescent="0.25">
      <c r="M373" t="e" cm="1">
        <f t="array" aca="1" ref="M373" ca="1">INDEX(ESCU,MATCH(0,COUNTIF($M$1:M372,ESCU)+(DRE_EDIFICIO_OFIC.CENT.&lt;&gt;'F-DPSEL-ULIC'!$D$31),0))</f>
        <v>#N/A</v>
      </c>
    </row>
    <row r="374" spans="13:13" x14ac:dyDescent="0.25">
      <c r="M374" t="e" cm="1">
        <f t="array" aca="1" ref="M374" ca="1">INDEX(ESCU,MATCH(0,COUNTIF($M$1:M373,ESCU)+(DRE_EDIFICIO_OFIC.CENT.&lt;&gt;'F-DPSEL-ULIC'!$D$31),0))</f>
        <v>#N/A</v>
      </c>
    </row>
    <row r="375" spans="13:13" x14ac:dyDescent="0.25">
      <c r="M375" t="e" cm="1">
        <f t="array" aca="1" ref="M375" ca="1">INDEX(ESCU,MATCH(0,COUNTIF($M$1:M374,ESCU)+(DRE_EDIFICIO_OFIC.CENT.&lt;&gt;'F-DPSEL-ULIC'!$D$31),0))</f>
        <v>#N/A</v>
      </c>
    </row>
  </sheetData>
  <sheetProtection algorithmName="SHA-512" hashValue="AwWVQ6W7bhSZkW36uhWz2MMhjWhpdPWvLA3RYjFDyY6yfEMXh2xmUtFqgTXVOJK53sJJ49eMP7XtfL2jpQwkFQ==" saltValue="cUJB9SbPxH4bHwvF+oBAgg==" spinCount="100000" sheet="1" selectLockedCells="1" selectUnlockedCells="1"/>
  <mergeCells count="2">
    <mergeCell ref="J4:J5"/>
    <mergeCell ref="J1:J2"/>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BCF58B0605AE9248A695F8B8CCC2848A" ma:contentTypeVersion="2" ma:contentTypeDescription="Crear nuevo documento." ma:contentTypeScope="" ma:versionID="8bafbb5e13c3c3cacb24c8049487ed94">
  <xsd:schema xmlns:xsd="http://www.w3.org/2001/XMLSchema" xmlns:xs="http://www.w3.org/2001/XMLSchema" xmlns:p="http://schemas.microsoft.com/office/2006/metadata/properties" xmlns:ns2="b6507e7f-ef52-4120-9a7c-f0164e23097f" targetNamespace="http://schemas.microsoft.com/office/2006/metadata/properties" ma:root="true" ma:fieldsID="852661272d80fb8e9597a10babfedcdd" ns2:_="">
    <xsd:import namespace="b6507e7f-ef52-4120-9a7c-f0164e23097f"/>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6507e7f-ef52-4120-9a7c-f0164e23097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585CE83-6017-49DD-969C-B2EC2A472B0B}">
  <ds:schemaRefs>
    <ds:schemaRef ds:uri="http://schemas.microsoft.com/sharepoint/v3/contenttype/forms"/>
  </ds:schemaRefs>
</ds:datastoreItem>
</file>

<file path=customXml/itemProps2.xml><?xml version="1.0" encoding="utf-8"?>
<ds:datastoreItem xmlns:ds="http://schemas.openxmlformats.org/officeDocument/2006/customXml" ds:itemID="{2D7B2ECC-4FCE-42CD-9508-64C0DF7828B1}">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F4C2CF3B-C95A-476B-A56A-A17635C326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6507e7f-ef52-4120-9a7c-f0164e23097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164</vt:i4>
      </vt:variant>
    </vt:vector>
  </HeadingPairs>
  <TitlesOfParts>
    <vt:vector size="169" baseType="lpstr">
      <vt:lpstr>Instrucciones</vt:lpstr>
      <vt:lpstr>F-DPSEL-ULIC</vt:lpstr>
      <vt:lpstr>Lista</vt:lpstr>
      <vt:lpstr>Códigos</vt:lpstr>
      <vt:lpstr>Prueba</vt:lpstr>
      <vt:lpstr>AA</vt:lpstr>
      <vt:lpstr>AAC</vt:lpstr>
      <vt:lpstr>AAEI</vt:lpstr>
      <vt:lpstr>AAS</vt:lpstr>
      <vt:lpstr>AASEI</vt:lpstr>
      <vt:lpstr>ACC</vt:lpstr>
      <vt:lpstr>ADCE1</vt:lpstr>
      <vt:lpstr>ADCE2</vt:lpstr>
      <vt:lpstr>ADCEEI1</vt:lpstr>
      <vt:lpstr>ADE</vt:lpstr>
      <vt:lpstr>ADEE</vt:lpstr>
      <vt:lpstr>AE</vt:lpstr>
      <vt:lpstr>ANEI</vt:lpstr>
      <vt:lpstr>ANGE</vt:lpstr>
      <vt:lpstr>ANI</vt:lpstr>
      <vt:lpstr>AP</vt:lpstr>
      <vt:lpstr>'F-DPSEL-ULIC'!Área_de_impresión</vt:lpstr>
      <vt:lpstr>ARGE</vt:lpstr>
      <vt:lpstr>ASEE</vt:lpstr>
      <vt:lpstr>ASSC2</vt:lpstr>
      <vt:lpstr>ASSC3</vt:lpstr>
      <vt:lpstr>ATC</vt:lpstr>
      <vt:lpstr>AVCE</vt:lpstr>
      <vt:lpstr>BCED</vt:lpstr>
      <vt:lpstr>BCEDU</vt:lpstr>
      <vt:lpstr>BCEEI1</vt:lpstr>
      <vt:lpstr>CCE</vt:lpstr>
      <vt:lpstr>CGCSE</vt:lpstr>
      <vt:lpstr>ChC</vt:lpstr>
      <vt:lpstr>CL</vt:lpstr>
      <vt:lpstr>CLE</vt:lpstr>
      <vt:lpstr>CO</vt:lpstr>
      <vt:lpstr>CSC</vt:lpstr>
      <vt:lpstr>CSCI</vt:lpstr>
      <vt:lpstr>DAJ</vt:lpstr>
      <vt:lpstr>DC</vt:lpstr>
      <vt:lpstr>DCEA</vt:lpstr>
      <vt:lpstr>DCEI</vt:lpstr>
      <vt:lpstr>DCOL</vt:lpstr>
      <vt:lpstr>DCT</vt:lpstr>
      <vt:lpstr>DCTP</vt:lpstr>
      <vt:lpstr>DCTYP</vt:lpstr>
      <vt:lpstr>DDDC</vt:lpstr>
      <vt:lpstr>DDI</vt:lpstr>
      <vt:lpstr>DDLB</vt:lpstr>
      <vt:lpstr>DECONESUP</vt:lpstr>
      <vt:lpstr>DEE</vt:lpstr>
      <vt:lpstr>DEEG</vt:lpstr>
      <vt:lpstr>DEEGE</vt:lpstr>
      <vt:lpstr>DEES</vt:lpstr>
      <vt:lpstr>DEGB1</vt:lpstr>
      <vt:lpstr>DEGB2</vt:lpstr>
      <vt:lpstr>DEGB3</vt:lpstr>
      <vt:lpstr>DEGB4</vt:lpstr>
      <vt:lpstr>DEGB5</vt:lpstr>
      <vt:lpstr>DEGBEI1</vt:lpstr>
      <vt:lpstr>DEGBEI2</vt:lpstr>
      <vt:lpstr>DEGBEI3</vt:lpstr>
      <vt:lpstr>DEL</vt:lpstr>
      <vt:lpstr>DEPR</vt:lpstr>
      <vt:lpstr>DEPRE</vt:lpstr>
      <vt:lpstr>DEPRER</vt:lpstr>
      <vt:lpstr>DF</vt:lpstr>
      <vt:lpstr>DGDR</vt:lpstr>
      <vt:lpstr>DGEC</vt:lpstr>
      <vt:lpstr>DGSINETEC</vt:lpstr>
      <vt:lpstr>DIEE</vt:lpstr>
      <vt:lpstr>DIPEC</vt:lpstr>
      <vt:lpstr>DIRC</vt:lpstr>
      <vt:lpstr>DISPUGS</vt:lpstr>
      <vt:lpstr>DLBI</vt:lpstr>
      <vt:lpstr>DLBIL</vt:lpstr>
      <vt:lpstr>DLL</vt:lpstr>
      <vt:lpstr>DPE</vt:lpstr>
      <vt:lpstr>DPI</vt:lpstr>
      <vt:lpstr>DPRP</vt:lpstr>
      <vt:lpstr>DRE</vt:lpstr>
      <vt:lpstr>DREI</vt:lpstr>
      <vt:lpstr>DRTE</vt:lpstr>
      <vt:lpstr>DVE</vt:lpstr>
      <vt:lpstr>E</vt:lpstr>
      <vt:lpstr>ESC</vt:lpstr>
      <vt:lpstr>GESC</vt:lpstr>
      <vt:lpstr>GSC</vt:lpstr>
      <vt:lpstr>JAG</vt:lpstr>
      <vt:lpstr>JTE</vt:lpstr>
      <vt:lpstr>JTEGE</vt:lpstr>
      <vt:lpstr>JTEI</vt:lpstr>
      <vt:lpstr>JTEIN</vt:lpstr>
      <vt:lpstr>MEG</vt:lpstr>
      <vt:lpstr>MJG</vt:lpstr>
      <vt:lpstr>MMEP</vt:lpstr>
      <vt:lpstr>MSCGE</vt:lpstr>
      <vt:lpstr>NUT</vt:lpstr>
      <vt:lpstr>NUTR</vt:lpstr>
      <vt:lpstr>OA</vt:lpstr>
      <vt:lpstr>OEI</vt:lpstr>
      <vt:lpstr>OM</vt:lpstr>
      <vt:lpstr>OR</vt:lpstr>
      <vt:lpstr>ORI</vt:lpstr>
      <vt:lpstr>ORIE</vt:lpstr>
      <vt:lpstr>OSC</vt:lpstr>
      <vt:lpstr>OSCGE</vt:lpstr>
      <vt:lpstr>OSSC</vt:lpstr>
      <vt:lpstr>PCO</vt:lpstr>
      <vt:lpstr>PCOM</vt:lpstr>
      <vt:lpstr>PEE</vt:lpstr>
      <vt:lpstr>PEEEI</vt:lpstr>
      <vt:lpstr>PEGB1GE</vt:lpstr>
      <vt:lpstr>PEGBEI</vt:lpstr>
      <vt:lpstr>PEL</vt:lpstr>
      <vt:lpstr>PEM</vt:lpstr>
      <vt:lpstr>PEMB</vt:lpstr>
      <vt:lpstr>PEMEI</vt:lpstr>
      <vt:lpstr>PEP</vt:lpstr>
      <vt:lpstr>PEPEI</vt:lpstr>
      <vt:lpstr>PETOEI</vt:lpstr>
      <vt:lpstr>PETP</vt:lpstr>
      <vt:lpstr>PETPB</vt:lpstr>
      <vt:lpstr>PETPEEEL</vt:lpstr>
      <vt:lpstr>PETPEI</vt:lpstr>
      <vt:lpstr>PETPII</vt:lpstr>
      <vt:lpstr>PETPLL</vt:lpstr>
      <vt:lpstr>PEU</vt:lpstr>
      <vt:lpstr>PEUEI</vt:lpstr>
      <vt:lpstr>PI1A</vt:lpstr>
      <vt:lpstr>PI1B</vt:lpstr>
      <vt:lpstr>PI1C</vt:lpstr>
      <vt:lpstr>PI2GE</vt:lpstr>
      <vt:lpstr>PI3GE</vt:lpstr>
      <vt:lpstr>PIE</vt:lpstr>
      <vt:lpstr>PIEEI</vt:lpstr>
      <vt:lpstr>PJI1A</vt:lpstr>
      <vt:lpstr>PJI1B</vt:lpstr>
      <vt:lpstr>PJI2GE</vt:lpstr>
      <vt:lpstr>PJSC1GE</vt:lpstr>
      <vt:lpstr>PJSC2GE</vt:lpstr>
      <vt:lpstr>PJSC3GE</vt:lpstr>
      <vt:lpstr>PLL</vt:lpstr>
      <vt:lpstr>PRC</vt:lpstr>
      <vt:lpstr>PSC1A</vt:lpstr>
      <vt:lpstr>PSC1B</vt:lpstr>
      <vt:lpstr>PSC3GE</vt:lpstr>
      <vt:lpstr>PSCGE</vt:lpstr>
      <vt:lpstr>SAN</vt:lpstr>
      <vt:lpstr>SDC</vt:lpstr>
      <vt:lpstr>SDE</vt:lpstr>
      <vt:lpstr>SDF</vt:lpstr>
      <vt:lpstr>SE</vt:lpstr>
      <vt:lpstr>SEI</vt:lpstr>
      <vt:lpstr>SSCGE</vt:lpstr>
      <vt:lpstr>SSCI</vt:lpstr>
      <vt:lpstr>TAED</vt:lpstr>
      <vt:lpstr>TAEDU</vt:lpstr>
      <vt:lpstr>TAGGE</vt:lpstr>
      <vt:lpstr>TCSC1</vt:lpstr>
      <vt:lpstr>TCSC2</vt:lpstr>
      <vt:lpstr>TI</vt:lpstr>
      <vt:lpstr>TIG</vt:lpstr>
      <vt:lpstr>TIGE</vt:lpstr>
      <vt:lpstr>TSC</vt:lpstr>
      <vt:lpstr>TSCG</vt:lpstr>
      <vt:lpstr>TSCGE</vt:lpstr>
      <vt:lpstr>VICE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Javier Steven Vargas Segura</dc:creator>
  <cp:keywords/>
  <dc:description/>
  <cp:lastModifiedBy>Merlyn Francini Mena Orozco</cp:lastModifiedBy>
  <cp:revision/>
  <dcterms:created xsi:type="dcterms:W3CDTF">2020-12-08T13:31:18Z</dcterms:created>
  <dcterms:modified xsi:type="dcterms:W3CDTF">2026-03-04T16:09:24Z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0x010100BCF58B0605AE9248A695F8B8CCC2848A</vt:lpwstr>
  </property>
</Properties>
</file>