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ejara\Desktop\RECARGOS FORMATOS\"/>
    </mc:Choice>
  </mc:AlternateContent>
  <xr:revisionPtr revIDLastSave="0" documentId="13_ncr:1_{2D14F9CC-7F9D-4DEE-B966-AC572E58A1E5}" xr6:coauthVersionLast="47" xr6:coauthVersionMax="47" xr10:uidLastSave="{00000000-0000-0000-0000-000000000000}"/>
  <bookViews>
    <workbookView xWindow="-110" yWindow="-110" windowWidth="19420" windowHeight="10300" tabRatio="315" xr2:uid="{00000000-000D-0000-FFFF-FFFF00000000}"/>
  </bookViews>
  <sheets>
    <sheet name="FORMULARIO INDIGENA" sheetId="12" r:id="rId1"/>
    <sheet name="CLASES PUESTOS" sheetId="13" state="hidden" r:id="rId2"/>
    <sheet name="FORMULARIO BORRADOR" sheetId="1" state="hidden" r:id="rId3"/>
    <sheet name="LISTAS CON NOMBRES" sheetId="5" state="hidden" r:id="rId4"/>
    <sheet name="LISTAS" sheetId="11" state="hidden" r:id="rId5"/>
    <sheet name="Hoja1" sheetId="9" state="hidden" r:id="rId6"/>
    <sheet name="LISTAS DESPLEGABLES" sheetId="10" state="hidden" r:id="rId7"/>
  </sheets>
  <definedNames>
    <definedName name="_xlnm._FilterDatabase" localSheetId="5" hidden="1">Hoja1!$A$1:$C$26</definedName>
    <definedName name="AJL.INDIG.MAT.COMPL_EN_I_y_II_Ciclo_o_REC.INDIGENA_ASIGNATURAS_COMPLEMENTARIAS_EN_I_y_II_Ciclo">'LISTAS CON NOMBRES'!$C$2:$C$4</definedName>
    <definedName name="AMPL.JORN.L.PRIMARIA.ABIERTA_IND.I_y_II_CICLOS" localSheetId="4">LISTAS!$E$2:$E$26</definedName>
    <definedName name="AMPL.JORN.L.PRIMARIA.ABIERTA_IND.I_y_II_CICLOS">'LISTAS CON NOMBRES'!$E$2:$E$6</definedName>
    <definedName name="AMPL.JORN.LAB.EDUC.PREESC.INDIGENA." localSheetId="4">LISTAS!$F$2:$F$26</definedName>
    <definedName name="AMPL.JORN.LAB.EDUC.PREESC.INDIGENA.">'LISTAS CON NOMBRES'!$F$2</definedName>
    <definedName name="AMPL.JORN.LAB.EDUC.PREESC.INDIGENA_o_REC.EDUCACION_PREESCOLAR_INDIGENA">'LISTAS CON NOMBRES'!$F$2</definedName>
    <definedName name="AMPL.JORN.LAB.INDIG.CINDEA_E_IPEC" localSheetId="4">LISTAS!$D$2:$D$26</definedName>
    <definedName name="AMPL.JORN.LAB.INDIG.CINDEA_E_IPEC">'LISTAS CON NOMBRES'!$D$2:$D$6</definedName>
    <definedName name="AMPL.JORN.LAB.INDIG.MAT.COMPL.I_Y_IICICLO" localSheetId="4">LISTAS!$C$2:$C$26</definedName>
    <definedName name="AMPL.JORN.LAB.INDIG.MAT.COMPL.I_Y_IICICLO">'LISTAS CON NOMBRES'!$C$2:$C$4</definedName>
    <definedName name="AMPL.JORN.LAB.INDIGENA_I_Y_II_CICLOS" localSheetId="4">LISTAS!$B$2:$B$26</definedName>
    <definedName name="AMPL.JORN.LAB.INDIGENA_I_Y_II_CICLOS">'LISTAS CON NOMBRES'!$B$2:$B$4</definedName>
    <definedName name="AMPL.JORN.LAB.INDIGENA_I_Y_II_CICLOS_o_REC.JORNADA_ADICIONAL_INDIGENA_EN_I_y_II_Ciclo">'LISTAS CON NOMBRES'!$B$2:$B$4</definedName>
    <definedName name="AMPL.JORN.LAB.INDIGENA_I_Y_II_CICLOS_o_REC.JORNADA_ADICIONAL_INDIGENA_EN_I_y_II_Ciclos">LISTAS!$B$2:$B$4</definedName>
    <definedName name="AMPLIACIONIYII">#REF!</definedName>
    <definedName name="_xlnm.Print_Area" localSheetId="2">'FORMULARIO BORRADOR'!$A$1:$K$51</definedName>
    <definedName name="_xlnm.Print_Area" localSheetId="0">'FORMULARIO INDIGENA'!$A$1:$I$58</definedName>
    <definedName name="AUM">'LISTAS CON NOMBRES'!#REF!</definedName>
    <definedName name="AUMENTO_LECCIONES">'LISTAS CON NOMBRES'!$W$2</definedName>
    <definedName name="COMPLEMENTARIAS">#REF!</definedName>
    <definedName name="DOBLE_JORNADA_INDIGENA" localSheetId="4">LISTAS!$H$2:$H$26</definedName>
    <definedName name="DOBLE_JORNADA_INDIGENA">'LISTAS CON NOMBRES'!$H$2:$H$5</definedName>
    <definedName name="PIAD" localSheetId="4">LISTAS!#REF!</definedName>
    <definedName name="PIAD">'LISTAS CON NOMBRES'!#REF!</definedName>
    <definedName name="PREES">#REF!</definedName>
    <definedName name="PROYECTOS_LENGUA_Y_CULTURA" localSheetId="4">LISTAS!$J$2:$J$26</definedName>
    <definedName name="PROYECTOS_LENGUA_Y_CULTURA">'LISTAS CON NOMBRES'!$J$2</definedName>
    <definedName name="PRUEBA123">#REF!</definedName>
    <definedName name="REC.60_MINUTOS_INDIGENA" localSheetId="4">LISTAS!$O$2:$O$26</definedName>
    <definedName name="REC.60_MINUTOS_INDIGENA">'LISTAS CON NOMBRES'!$O$2:$O$3</definedName>
    <definedName name="REC.ASISTENTE_DIRECCIÓN_CENTRO_EDUCATIVO_INDIGENA_SECUNDARIA" localSheetId="4">LISTAS!$Q$2:$Q$26</definedName>
    <definedName name="REC.ASISTENTE_DIRECCIÓN_CENTRO_EDUCATIVO_INDIGENA_SECUNDARIA">'LISTAS CON NOMBRES'!$Q$2:$Q$4</definedName>
    <definedName name="REC.AUXILIAR_DE_VIGILANCIA" localSheetId="4">LISTAS!$Y$6:$Y$26</definedName>
    <definedName name="REC.AUXILIAR_DE_VIGILANCIA">'LISTAS CON NOMBRES'!$AA$2:$AA$5</definedName>
    <definedName name="REC.COM.APOYO_EDUC.INDIG.I_Y_II." localSheetId="4">LISTAS!$K$2:$K$26</definedName>
    <definedName name="REC.COM.APOYO_EDUC.INDIG.I_Y_II.">'LISTAS CON NOMBRES'!$K$2:$K$6</definedName>
    <definedName name="REC.COM.APOYO_EDUC.INDIG.III_Y_EDUC.DIVER." localSheetId="4">LISTAS!$L$2:$L$26</definedName>
    <definedName name="REC.COM.APOYO_EDUC.INDIG.III_Y_EDUC.DIVER.">'LISTAS CON NOMBRES'!$L$2:$L$3</definedName>
    <definedName name="REC.COM.EVAL.APREND.INDIG.C.T.A.I_Y_II." localSheetId="4">LISTAS!$M$2:$M$26</definedName>
    <definedName name="REC.COM.EVAL.APREND.INDIG.C.T.A.I_Y_II.">'LISTAS CON NOMBRES'!$M$2:$M$6</definedName>
    <definedName name="REC.CONSERJE" localSheetId="4">LISTAS!$X$2:$X$26</definedName>
    <definedName name="REC.CONSERJE">'LISTAS CON NOMBRES'!$Y$2:$Y$5</definedName>
    <definedName name="REC.COORD.PRUEBAS_TERRIT.INDIG." localSheetId="4">LISTAS!$U$2:$U$26</definedName>
    <definedName name="REC.COORD.PRUEBAS_TERRIT.INDIG.">'LISTAS CON NOMBRES'!$U$2:$U$5</definedName>
    <definedName name="REC.COORD.SAT.IPEC.CINDEA_INDIGENA." localSheetId="4">LISTAS!$V$2:$V$26</definedName>
    <definedName name="REC.COORD.SAT.IPEC.CINDEA_INDIGENA.">'LISTAS CON NOMBRES'!$V$2:$V$17</definedName>
    <definedName name="REC.COORD.ZONAL_INDIG.EDUC.AB" localSheetId="4">LISTAS!$R$2:$R$26</definedName>
    <definedName name="REC.COORD.ZONAL_INDIG.EDUC.AB">'LISTAS CON NOMBRES'!$R$2:$R$9</definedName>
    <definedName name="REC.ESC.MOD.HORAR.AMPL.INDIGENA" localSheetId="4">LISTAS!$N$2:$N$26</definedName>
    <definedName name="REC.ESC.MOD.HORAR.AMPL.INDIGENA">'LISTAS CON NOMBRES'!$N$2</definedName>
    <definedName name="REC.ESC.MOD.HORAR.AMPL.INDIGENA_o_ESC.MODALIDAD_HORARIO_REGULAR_INDIGENA">'LISTAS CON NOMBRES'!$N$2</definedName>
    <definedName name="REC.HUERTAS_ESCOLARES_INDIGENA." localSheetId="4">LISTAS!$G$2:$G$26</definedName>
    <definedName name="REC.HUERTAS_ESCOLARES_INDIGENA.">'LISTAS CON NOMBRES'!$G$2:$G$11</definedName>
    <definedName name="REC.LICEO_RURAL_UBIC.TERRIT.INDIG." localSheetId="4">LISTAS!$P$2:$P$26</definedName>
    <definedName name="REC.LICEO_RURAL_UBIC.TERRIT.INDIG.">'LISTAS CON NOMBRES'!$P$2</definedName>
    <definedName name="REC.OFICIAL_DE_SEGURIDAD_SERVICIO_CIVIL_1" localSheetId="4">LISTAS!$Z$2:$Z$26</definedName>
    <definedName name="REC.OFICIAL_DE_SEGURIDAD_SERVICIO_CIVIL_1">'LISTAS CON NOMBRES'!$Z$2:$Z$5</definedName>
    <definedName name="REC.OFICIAL_DE_VIGILANCIA" localSheetId="4">LISTAS!$Y$2:$Y$5</definedName>
    <definedName name="REC.OFICIAL_DE_VIGILANCIA">'LISTAS CON NOMBRES'!$Z$2:$Z$5</definedName>
    <definedName name="REC.OFICINISTA" localSheetId="4">LISTAS!$W$2:$W$26</definedName>
    <definedName name="REC.OFICINISTA">'LISTAS CON NOMBRES'!$X$2:$X$5</definedName>
    <definedName name="REC.ORIENTADOR.INDIG." localSheetId="4">LISTAS!$S$2:$S$26</definedName>
    <definedName name="REC.ORIENTADOR.INDIG.">'LISTAS CON NOMBRES'!$S$2:$S$4</definedName>
    <definedName name="REC.SERV.BIBLIOTECA.INDIG." localSheetId="4">LISTAS!$T$2:$T$26</definedName>
    <definedName name="REC.SERV.BIBLIOTECA.INDIG.">'LISTAS CON NOMBRES'!$T$2:$T$9</definedName>
    <definedName name="Recargo">LISTAS!$A$2:$A$26</definedName>
    <definedName name="Recargo_o_Ampliación" localSheetId="4">LISTAS!$A$2:$A$26</definedName>
    <definedName name="Recargo_o_Ampliación">'LISTAS CON NOMBRES'!$A$2:$A$27</definedName>
    <definedName name="Recargo_o_Ampliación_AU">'LISTAS CON NOMBRES'!$A$2:$A$27</definedName>
    <definedName name="RECARGOS">LISTAS!$A$2:$A$26</definedName>
    <definedName name="RECARGUIS">#REF!</definedName>
    <definedName name="RECARGUITOS">#REF!</definedName>
    <definedName name="SEA.NIVEL_1">'LISTAS CON NOMBRES'!$I$2:$I$13</definedName>
    <definedName name="SEA_NIVEL_1">LISTAS!$I$2:$I$26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2" l="1"/>
  <c r="B11" i="12"/>
  <c r="C11" i="12"/>
  <c r="A11" i="12"/>
  <c r="C7" i="12"/>
  <c r="A10" i="12" l="1"/>
  <c r="C9" i="12" l="1"/>
  <c r="A51" i="12" l="1"/>
  <c r="B49" i="12"/>
  <c r="A49" i="12"/>
  <c r="C48" i="12"/>
  <c r="B48" i="12"/>
  <c r="A48" i="12"/>
  <c r="A47" i="12"/>
  <c r="A39" i="12"/>
  <c r="B31" i="12"/>
  <c r="A31" i="12"/>
  <c r="A29" i="12"/>
  <c r="C18" i="12"/>
  <c r="D11" i="1"/>
  <c r="C11" i="1"/>
  <c r="B11" i="1"/>
  <c r="A11" i="1"/>
  <c r="A10" i="1"/>
  <c r="C7" i="1"/>
  <c r="C9" i="1" l="1"/>
  <c r="B31" i="1"/>
  <c r="A31" i="1"/>
  <c r="A29" i="1"/>
  <c r="C18" i="1" l="1"/>
  <c r="A51" i="1" l="1"/>
  <c r="B49" i="1"/>
  <c r="A49" i="1"/>
  <c r="E48" i="1"/>
  <c r="C48" i="1"/>
  <c r="B48" i="1"/>
  <c r="A48" i="1"/>
  <c r="A47" i="1"/>
  <c r="A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Ester Jara Howlett</author>
  </authors>
  <commentList>
    <comment ref="D3" authorId="0" shapeId="0" xr:uid="{4B17897C-BAD5-4B95-B6C0-B46D81EE159E}">
      <text>
        <r>
          <rPr>
            <sz val="9"/>
            <color indexed="81"/>
            <rFont val="Tahoma"/>
            <family val="2"/>
          </rPr>
          <t xml:space="preserve">Toda propuesta y corrección que se remita en un período igual o mayor a los 30 días de la fecha de rige que se debe  aplicar el reconocimiento, se considerará un trámite extemporáneo; por lo tanto, el Director debe enviar un documento de justificación con visto bueno del Supervisor, lo cual aplica durante todo el Ciclo Lectivo vigente. </t>
        </r>
        <r>
          <rPr>
            <sz val="9"/>
            <color indexed="81"/>
            <rFont val="Tahoma"/>
            <family val="2"/>
          </rPr>
          <t xml:space="preserve">
</t>
        </r>
      </text>
    </comment>
    <comment ref="A9" authorId="0" shapeId="0" xr:uid="{23239DAF-75F7-470A-84E2-ED0FAC4CCF82}">
      <text>
        <r>
          <rPr>
            <sz val="11"/>
            <color indexed="81"/>
            <rFont val="Arial"/>
            <family val="2"/>
          </rPr>
          <t>Puede verificar las Clases de Puesto permitidas para el recargo o la Clase de puesto que ocupa el servidor.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Ester Jara Howlett</author>
  </authors>
  <commentList>
    <comment ref="D3" authorId="0" shapeId="0" xr:uid="{00000000-0006-0000-0000-000001000000}">
      <text>
        <r>
          <rPr>
            <sz val="9"/>
            <color indexed="81"/>
            <rFont val="Tahoma"/>
            <family val="2"/>
          </rPr>
          <t xml:space="preserve">Toda propuesta y corrección que se remita en un período igual o mayor a los 30 días de la fecha de rige que se debe  aplicar el reconocimiento, se considerará un trámite extemporáneo; por lo tanto, el Director debe enviar un documento de justificación con visto bueno del Supervisor, lo cual aplica durante todo el Ciclo Lectivo vigente. </t>
        </r>
        <r>
          <rPr>
            <sz val="9"/>
            <color indexed="81"/>
            <rFont val="Tahoma"/>
            <family val="2"/>
          </rPr>
          <t xml:space="preserve">
</t>
        </r>
      </text>
    </comment>
    <comment ref="A9" authorId="0" shapeId="0" xr:uid="{00000000-0006-0000-0000-000002000000}">
      <text>
        <r>
          <rPr>
            <sz val="11"/>
            <color indexed="81"/>
            <rFont val="Arial"/>
            <family val="2"/>
          </rPr>
          <t>Puede verificar las Clases de Puesto permitidas para el recargo o la Clase de puesto que ocupa el servidor.</t>
        </r>
        <r>
          <rPr>
            <sz val="9"/>
            <color indexed="81"/>
            <rFont val="Tahoma"/>
            <family val="2"/>
          </rPr>
          <t xml:space="preserve">
</t>
        </r>
      </text>
    </comment>
    <comment ref="A23" authorId="0" shapeId="0" xr:uid="{00000000-0006-0000-0000-000003000000}">
      <text>
        <r>
          <rPr>
            <sz val="9"/>
            <color indexed="81"/>
            <rFont val="Tahoma"/>
            <family val="2"/>
          </rPr>
          <t xml:space="preserve">El Director del Centro Educativo deberá reportar ante la unidad responsable por los medios vigentes establecidos; las incapacidades, defunciones (independientemente, de no contar con el acta de defunción), disminución de lecciones, rebajos salariales, pensiones, recargos y ausencias. Ello en un plazo no mayor a tres días hábiles a partir del momento en que tenga conocimiento del hecho.
</t>
        </r>
      </text>
    </comment>
    <comment ref="B23" authorId="0" shapeId="0" xr:uid="{00000000-0006-0000-0000-000004000000}">
      <text>
        <r>
          <rPr>
            <b/>
            <sz val="9"/>
            <color indexed="81"/>
            <rFont val="Tahoma"/>
            <family val="2"/>
          </rPr>
          <t>Favor indicar si existe una disminución de matrícula o algún cambio en la propuesta.
Igualmente indicar si algún servidor está sustituyendo al titular de la propuesta.
Sirvase también ampliar alguna información que considere pertinente para una mayor claridad de la propuesta.</t>
        </r>
        <r>
          <rPr>
            <sz val="9"/>
            <color indexed="81"/>
            <rFont val="Tahoma"/>
            <family val="2"/>
          </rPr>
          <t xml:space="preserve">
</t>
        </r>
      </text>
    </comment>
    <comment ref="C27" authorId="0" shapeId="0" xr:uid="{00000000-0006-0000-0000-000005000000}">
      <text>
        <r>
          <rPr>
            <sz val="9"/>
            <color indexed="81"/>
            <rFont val="Tahoma"/>
            <family val="2"/>
          </rPr>
          <t xml:space="preserve">Copiar al servidor cuando se envía la propuesta a la Unidad de Educación Indígena
</t>
        </r>
      </text>
    </comment>
  </commentList>
</comments>
</file>

<file path=xl/sharedStrings.xml><?xml version="1.0" encoding="utf-8"?>
<sst xmlns="http://schemas.openxmlformats.org/spreadsheetml/2006/main" count="613" uniqueCount="207">
  <si>
    <t xml:space="preserve">Dirección Regional de Educación   </t>
  </si>
  <si>
    <t>Fecha del formulario</t>
  </si>
  <si>
    <t>Para esta ampliación no requiere completar esta casilla</t>
  </si>
  <si>
    <t>Declaro bajo fe de Juramento que la información aquí contenida  es verdadera, que tengo conocimiento que cualquier alteración o falsedad conlleva a generar responsabilidad administrativa, disciplinaria y penal, de conformidad con el bloque de legalidad vigente: Ley de la Administración Pública Artículo 4, Estatuto de Servicio Civil Artículo 39, Ley de Control Interno Artículo 39 y Ley Contra la Corrupción y el Enriquecimiento Ilícito en la Función Pública Artículo 3. Asimismo,  declaro que la firma del servidor (es) en la Declaración Jurada, fue confrontada con la firma original de la cédula de identidad del servidor (es) propuesto(s).</t>
  </si>
  <si>
    <t>Circuito</t>
  </si>
  <si>
    <t>Recargo_o_Ampliación</t>
  </si>
  <si>
    <t>AMPL.JORN.LAB.INDIGENA_I_Y_II_CICLOS</t>
  </si>
  <si>
    <t>Profesor de Enseñanza Unidocente en Educación Indígena I y II Ciclo</t>
  </si>
  <si>
    <t>DEGB1 y PEU, NO REQUIEREN COMPLETAR EL FORMULARIO.</t>
  </si>
  <si>
    <t>No requiere completar formulario</t>
  </si>
  <si>
    <t>Horario del recargo</t>
  </si>
  <si>
    <t>NO requiere completar esta casilla</t>
  </si>
  <si>
    <t>NIVELES (Desglosada por cada uno de los docentes)</t>
  </si>
  <si>
    <t>MATRICULA (Desglosada por cada uno de los docentes)</t>
  </si>
  <si>
    <t xml:space="preserve">Tipo de Dirección:      </t>
  </si>
  <si>
    <t>Sello</t>
  </si>
  <si>
    <t>Favor indicar días (Recargo o AJL) (L,Ma,M,J,V)</t>
  </si>
  <si>
    <t>Rige</t>
  </si>
  <si>
    <t>Vence</t>
  </si>
  <si>
    <t>Favor indicar horario (Recargo o AJL)</t>
  </si>
  <si>
    <t>NOMBRE CENTROS EDUCATIVOS/CODIGOS</t>
  </si>
  <si>
    <t>Observaciones:</t>
  </si>
  <si>
    <t>Sede</t>
  </si>
  <si>
    <t>Cantidad de lecciones</t>
  </si>
  <si>
    <t>Los firmantes abajo Declaran bajo fe del juramento que aprueban y aceptan la Ampliación o Recargo Indígena para el curso lectivo vigente, en el Centro Educativo y/o Dirección Regional de Educación.</t>
  </si>
  <si>
    <t>Nombre (s)</t>
  </si>
  <si>
    <t>Nombre y Cédula del Jefe Inmediato</t>
  </si>
  <si>
    <t>Firma</t>
  </si>
  <si>
    <t>Nombre (s) y cédula (s) del servidor (es)</t>
  </si>
  <si>
    <t>Cédula (s)</t>
  </si>
  <si>
    <t>Clase de puesto</t>
  </si>
  <si>
    <t xml:space="preserve">Nombre centro educativo / código presupuestario del nombramiento: </t>
  </si>
  <si>
    <t>Nombre del centro educativo/codigo presupuestario recargo o AJL propuesto:</t>
  </si>
  <si>
    <t>Código Presupuestario</t>
  </si>
  <si>
    <t>Tpo de Servicio (Materno/Transición/Heterogéneo)</t>
  </si>
  <si>
    <t>Antes de completar otra propuesta de formulario, debe limpiar o borrar todos los datos anotados en casillas anteriores.</t>
  </si>
  <si>
    <t>En caso de extemporaneidad VB del supervisor (firma y sello)</t>
  </si>
  <si>
    <t>Nómina</t>
  </si>
  <si>
    <t>Nombre y Cédula del Coordinador Asignado o Supervisor en ausencia del coordinador</t>
  </si>
  <si>
    <t>Nombre y Cédula del Director Regional</t>
  </si>
  <si>
    <t>Nombre del Centro Educativo</t>
  </si>
  <si>
    <t xml:space="preserve">Recargo de Funciones Comité de Apoyo Educativo Indígena I y II Ciclos 
(6.67% del salario base de un Orientador 1, grupo profesional MT4, según Resolución MEP-1805-2019)
INTEGRANTES A QUIENES SE LES REMUNERA (solo en caso de que esté totalmente integrado) Direcciones 2, 3 4 y 5 se remuneran  “2 PEGB1 y 1 PEE”  ó  “2 PEGB1 y 2 PEE”
El director (a) del centro educativo indígena ha verificado ambos horarios: nombramiento y o Recargo; de manera que no exista superposición horaria.
</t>
  </si>
  <si>
    <t xml:space="preserve">INTEGRANTES A QUIENES SE LES REMUNERA 
Direcciones 2 y 3 se remuneran 3 integrantes // Direcciones 4 y 5 se remuneran 4 integrantes
El director (a) del centro educativo indígena ha verificado ambos horarios: nombramiento y Recargo; de manera que no exista superposición horaria.
Sesionara semanalmente el tiempo equivalente a tres lecciones. 
</t>
  </si>
  <si>
    <r>
      <t xml:space="preserve">PEGB1, sin especialidad, atienden una sección compuesta por estudiantes de diferentes niveles con un total de </t>
    </r>
    <r>
      <rPr>
        <b/>
        <sz val="12"/>
        <color theme="1"/>
        <rFont val="Arial"/>
        <family val="2"/>
      </rPr>
      <t>26</t>
    </r>
    <r>
      <rPr>
        <sz val="12"/>
        <color theme="1"/>
        <rFont val="Arial"/>
        <family val="2"/>
      </rPr>
      <t xml:space="preserve"> o más estudiantes o división de una sola sección con </t>
    </r>
    <r>
      <rPr>
        <b/>
        <sz val="12"/>
        <color theme="1"/>
        <rFont val="Arial"/>
        <family val="2"/>
      </rPr>
      <t>36</t>
    </r>
    <r>
      <rPr>
        <sz val="12"/>
        <color theme="1"/>
        <rFont val="Arial"/>
        <family val="2"/>
      </rPr>
      <t xml:space="preserve"> o más estudiantes de un mismo nivel, y para lo cual por aspectos presupuestarios no se pueda asignar un segundo docente. En caso de hacinamiento refierase a los lineamientos especificos publicados en la página web (MEP)</t>
    </r>
  </si>
  <si>
    <t xml:space="preserve">I Nivel del Plan Modular.
Hasta un tope de 18 lecciones adicionales (el servidor no puede pasar de las 48 lecciones en total) sobre el salario base.
El director (a) del centro educativo indígena ha verificado ambos horarios: Nombramiento y Recargo; de manera que no exista superposición horaria.
</t>
  </si>
  <si>
    <t xml:space="preserve">Al final del formulario, firman: el Jefe de Servicios Administrativos y Financieros como Jefe Inmediato y el Coordinador del proyecto asignado. En caso que este último no esté asignado firma temporalmente el supervisor.
Periodo lectivo: Inicia el primer lunes de marzo y concluye el último viernes de octubre
Se ha verificado horarios de los servidores de tal forma que no exista superposición horaria
</t>
  </si>
  <si>
    <t xml:space="preserve">Ventanas emergentes
Observaciones: cuando hay disminución de matrícula, o sustitutos.
En caso de no estar el coordinador firma el supervisor
copiarle al servidor
Limpiar el formulario antes de iniciar con otra nueva propuesta
</t>
  </si>
  <si>
    <t>Código presupuestario</t>
  </si>
  <si>
    <t xml:space="preserve">
El tiempo laborable será el equivalente a medio tiempo (21 horas) que deberá implementarse fuera del horario normal de trabajo del docente.
El director (a) del centro educativo indígena ha verificado ambos horarios: nombramiento y o Recargo; de manera que no exista superposición horaria.
</t>
  </si>
  <si>
    <t xml:space="preserve">Se asigna a un docente de primaria o secundaria que labore una jornada y no tenga ningún recargo en virtud de que debe laborar un mínimo de 21 horas semanales en la escuela sede del circuito respectivo o secundaria (15 lecciones por semana). 
</t>
  </si>
  <si>
    <t>Requiere la hoja del cuadro de personal donde se asigna al servidor propuesto. (Favor enviar al correo, solamente la hoja correspondiente, NO toda la hoja de cálculo. Por lo tanto NO requiere completar este formulario)
Puede revisar en la casilla de este formulario Requisito Clase de Puesto.</t>
  </si>
  <si>
    <t>No procede el reconocimiento de este componente cuando el Centro Educativo permanezca abierto más de 8 horas diarias exclusivamente por motivos administrativos y no porque deban impartirse lecciones en ese horario, a excepción de los Liceos Rurales que por su particularidad y cuando las circunstancias lo demanden, se podrá otorgar dicho sobresueldo para cumplir con su correcto funcionamiento.</t>
  </si>
  <si>
    <t>Según el criterio jurídico DAJ-C-1-2020 de fecha 07 de enero del 2020; el funcionaro que disfruta de vacaciones, debe gozar de descanso abosoluto de todas las funciones y nombramientos que posea en este momento; por lo tanto, considerando que los conserjes tienen los mismo peiodos de vacaciones establecidos por ley para el personal docente; es posible la asignación del presente recargo unicamente para laborar durante el curso lectivo. Queda bajo la responsabilidad como Director (a) del Centro Educativo, la cobertura del servicio de seguridad y vigilancia, durante el periodo que el recargo sea asignado.</t>
  </si>
  <si>
    <t>Ante los casos en que los servidores que cuenten con un recargo de funciones y que en razón de la clase de puesto en que cumplen funciones deben disfrutar de períodos de vacaciones, tendrá que considerarse lo dispuesto mediante Criterio Jurídico DAJ-C-0085-07-2020 de 08 de julio de 2020, que dispone:
“…Ahora bien, en el entendido de que los recargos de funciones poseen carácter temporal y atienden razones de necesidad y conveniencia, se considera oportuno que la jefatura inmediata procure que el recargo que se gestione a un funcionario, no coincida con las vacaciones que este goce, esto tratándose de los servidores que tienen este periodo de descanso definido legalmente, a efecto de que se logre el objeto por el cual se establece el recargo y se garantice la satisfacción del interés público...”</t>
  </si>
  <si>
    <t>Número de nómina y %</t>
  </si>
  <si>
    <t xml:space="preserve">Favor considerar que no posee asignada otra ampliación de la misma naturaleza sin la respectiva autorización de una excepción avalada por las instituciones correspondientes.  </t>
  </si>
  <si>
    <t>Cuando la propuesta involucre dos centros educativos, uno indígena y el otro "no indígena; el formulario debe ser enviado a la Unidad correspondiente, según el nombramiento del servidor. Si el servidor se encuentra nombrado en un CE indígena, el formulario se envía a la Unidad de Educación Indígena.
Cuando la propuesta involucre dos centros educativos  distintos, el formulario debe ser firmado por ambos directores de dichos centros.</t>
  </si>
  <si>
    <t>El director (a) del centro educativo indígena ha verificado ambos horarios: nombramiento y AJL (Ampliación de Jornada Laboral); de manera que no exista superposición horaria.</t>
  </si>
  <si>
    <t>Cuando la propuesta involucre dos centros educativos, uno indígena y el otro "no indígena; el formulario debe ser enviado a la Unidad correspondiente, según el nombramiento del servidor. Si el servidor se encuentra nombrado en un CE indígena, el formulario se envía a la Unidad de Educación Indígena.
El director (a) del centro educativo indígena ha verificado ambos horarios: Nombramiento y Recargo; de manera que no exista superposición horaria.
Cuando la propuesta involucre dos centros educativos  distintos, el formulario debe ser firmado por ambos directores de dichos centros.</t>
  </si>
  <si>
    <t>En caso de que la propuesta involucre a varios servidores con distintas clases de puesto, debe elegir en la casilla: "Varias Clases de Puesto". No obstante, en la misma casilla puede verificar cuales son las clases de puesto requeridas para el recargo.</t>
  </si>
  <si>
    <t xml:space="preserve">El encargado responsable de asignar el recargo ha verificado ambos horarios: Nombramiento y Recargo; de manera que no exista superposición horaria.
</t>
  </si>
  <si>
    <t>El director (a) del centro educativo indígena ha verificado ambos horarios: Nombramiento y Recargo; de manera que no exista superposición horaria.</t>
  </si>
  <si>
    <t xml:space="preserve">En caso de que la propuesta involucre a varios servidores con distintas clases de puesto, debe elegir en la casilla: "Varias Clases de Puesto". No obstante, en la misma casilla puede verificar cuales son las clases de puesto requeridas para AJL. </t>
  </si>
  <si>
    <t>Corresponde 
PROYECTO DEL PROGRAMA ITINERANTE DE EDUCACIÓN INDÍGENA</t>
  </si>
  <si>
    <t>Corresponde a Recargo Lecciones indígenas de 60 minutos total (40%)</t>
  </si>
  <si>
    <t>Periodo recargo: 01 de febrero al 30 de noviembre. 
Firma la propuesta el Jefe Departamento de Servicios Administrativos y Financieros</t>
  </si>
  <si>
    <t>Firma la propuesta el Director de la DRE correspondiente</t>
  </si>
  <si>
    <t>AMPL.JORN.LAB.INDIG.MAT.COMPL.I_Y_IICICLO</t>
  </si>
  <si>
    <t>AMPL.JORN.LAB.INDIG.CINDEA_E_IPEC</t>
  </si>
  <si>
    <t>AMPL.JORN.L.PRIMARIA.ABIERTA_IND.I_y_II_CICLOS</t>
  </si>
  <si>
    <t>AMPL.JORN.LAB.EDUC.PREESC.INDIGENA.</t>
  </si>
  <si>
    <t>REC.HUERTAS_ESCOLARES_INDIGENA.</t>
  </si>
  <si>
    <t>DOBLE_JORNADA_INDIGENA</t>
  </si>
  <si>
    <t>PROYECTOS_LENGUA_Y_CULTURA</t>
  </si>
  <si>
    <t>REC.COM.APOYO_EDUC.INDIG.I_Y_II.</t>
  </si>
  <si>
    <t>REC.COM.APOYO_EDUC.INDIG.III_Y_EDUC.DIVER.</t>
  </si>
  <si>
    <t>REC.COM.EVAL.APREND.INDIG.C.T.A.I_Y_II.</t>
  </si>
  <si>
    <t>REC.ESC.MOD.HORAR.AMPL.INDIGENA</t>
  </si>
  <si>
    <t>REC.60_MINUTOS_INDIGENA</t>
  </si>
  <si>
    <t>REC.LICEO_RURAL_UBIC.TERRIT.INDIG.</t>
  </si>
  <si>
    <t>REC.ASISTENTE_DIRECCIÓN_CENTRO_EDUCATIVO_INDIGENA_SECUNDARIA</t>
  </si>
  <si>
    <t>REC.COORD.ZONAL_INDIG.EDUC.AB</t>
  </si>
  <si>
    <t>REC.ORIENTADOR.INDIG.</t>
  </si>
  <si>
    <t>REC.SERV.BIBLIOTECA.INDIG.</t>
  </si>
  <si>
    <t>REC.COORD.PRUEBAS_TERRIT.INDIG.</t>
  </si>
  <si>
    <t>REC.COORD.SAT.IPEC.CINDEA_INDIGENA.</t>
  </si>
  <si>
    <t>REC.OFICINISTA</t>
  </si>
  <si>
    <t>REC.CONSERJE</t>
  </si>
  <si>
    <t>REC.AUXILIAR_DE_VIGILANCIA</t>
  </si>
  <si>
    <t>REC.OFICIAL_DE_SEGURIDAD_SERVICIO_CIVIL_1</t>
  </si>
  <si>
    <t>Director de  Enseñanza General Básica en Educación Indígena 1, I y II Ciclo</t>
  </si>
  <si>
    <t>Profesor de Enseñanza General Básica en Educación Indígena I y II Ciclo (G. de E.) /Religión</t>
  </si>
  <si>
    <t>Profesor de Enseñanza Preescolar en Educación Indígena (G. de E.)</t>
  </si>
  <si>
    <t>Profesor de Enseñanza General Básica en Educación Indígena I y II Ciclo (G. de E.)</t>
  </si>
  <si>
    <t>Director de Colegio en Educación Indígena 1</t>
  </si>
  <si>
    <t>Profesor de Ens. Técnico Profes. en  Educación Indígena (III y IV Ciclos) (G. de E.)</t>
  </si>
  <si>
    <t>Profesor de Enseñanza Especial en Educación Indígena (G. de E.)</t>
  </si>
  <si>
    <t>Profesor de Enseñanza Media  en Educación Indígena (G. de  E.)</t>
  </si>
  <si>
    <t>Asistente de Dirección de Centro Educativo en Educación Indígena 1</t>
  </si>
  <si>
    <t>Orientador en Educacion Indígena 1</t>
  </si>
  <si>
    <t>Bibliotecólogo Centro Educativo en Educación Indígena 1 o 2</t>
  </si>
  <si>
    <t>Auxiliar de Vigilancia de Centro Educativo</t>
  </si>
  <si>
    <t>Profesor de Enseñanza Técnico Profesional en Educación Indígena I y II Ciclo o Enseñanza Preescolar (G. de E.)</t>
  </si>
  <si>
    <t>Director de Enseñanza General Básica en Educación Indígena 2, I y II Ciclo</t>
  </si>
  <si>
    <t>Orientador en Educacion Indígena 2</t>
  </si>
  <si>
    <t>Conserje  de Centro Educativo</t>
  </si>
  <si>
    <t>Profesor de Idioma Extranjero en Educación Indígena I y II Ciclos (G. de E.)</t>
  </si>
  <si>
    <t>Director de Enseñanza General Básica en Educación Indígena 3, I y II Ciclo</t>
  </si>
  <si>
    <t>Profesor de Enseñanza Especial (G. de E.)</t>
  </si>
  <si>
    <t>Profesor de Enseñanza General Básica  I y II Ciclo (G. de E.)</t>
  </si>
  <si>
    <t>Orientador en Educacion Indígena 3</t>
  </si>
  <si>
    <t>Profesor de Enseñanza General Básica I y II Ciclo (G. de E.)</t>
  </si>
  <si>
    <t>Oficial de Seguridad de Servicio Civil 1</t>
  </si>
  <si>
    <t>Varios puestos: C1,DEGB2,DEGB3</t>
  </si>
  <si>
    <t>Profesor de Enseñanza Técnico Profesional  I y II Ciclo o Enseñanza Preescolar (G. de E.)</t>
  </si>
  <si>
    <t>Profesor de Enseñanza Preescolar (G. de E.)</t>
  </si>
  <si>
    <t>Oficinista de Servicio Civil 1 (G. de E.)</t>
  </si>
  <si>
    <t>Varias Clases de Puesto</t>
  </si>
  <si>
    <t>Bibliotecólogo Centro Educativo 1 o 2</t>
  </si>
  <si>
    <t>Profesor de Ens. Técnico Profes.  (III y IV Ciclos) (G. de E.)</t>
  </si>
  <si>
    <t>Profesor de Enseñanza General Básica I y II Ciclo (G. de E.) /Religión</t>
  </si>
  <si>
    <t>Profesor de Ens. Técnico Profes. (III y IV Ciclos) (G. de E.)</t>
  </si>
  <si>
    <t>Profesor de Enseñanza Media (G. de  E.)</t>
  </si>
  <si>
    <t>Profesor de Enseñanza Técnico Profesional I y II Ciclo o Enseñanza Preescolar (G. de E.)</t>
  </si>
  <si>
    <t>Director de  Enseñanza General Básica 1, I y II Ciclo</t>
  </si>
  <si>
    <t>Profesor de Enseñanza Media   (G. de  E.)</t>
  </si>
  <si>
    <t>Profesor de Idioma Extranjero  I y II Ciclos (G. de E.)</t>
  </si>
  <si>
    <t>Profesor de Idioma Extranjero I y II Ciclos (G. de E.)</t>
  </si>
  <si>
    <t>CLASE PUESTO</t>
  </si>
  <si>
    <t>Auxiliar Administrativo en Educación  Indígena</t>
  </si>
  <si>
    <t>Bibliotecólogo Centro Educativo en Educación Indígena 1</t>
  </si>
  <si>
    <t>Oficinista de Servicio Civil 2 (G. de E.)</t>
  </si>
  <si>
    <t>puede aplicar a clase de puesto NO indígena</t>
  </si>
  <si>
    <t>REC.OFICIAL_DE_VIGILANCIA</t>
  </si>
  <si>
    <t>Direcciones Regionales</t>
  </si>
  <si>
    <t>Tpo de Dirección</t>
  </si>
  <si>
    <t>Coto</t>
  </si>
  <si>
    <t>PEU Indígena</t>
  </si>
  <si>
    <t>Grande de Térraba</t>
  </si>
  <si>
    <t>DEGB1 Indígena</t>
  </si>
  <si>
    <t>Nicoya</t>
  </si>
  <si>
    <t>DEGB2 Indígena</t>
  </si>
  <si>
    <t>Norte Norte</t>
  </si>
  <si>
    <t>DEGB3 Indígena</t>
  </si>
  <si>
    <t>Perez Zeledón</t>
  </si>
  <si>
    <t>DC 1 Indígena</t>
  </si>
  <si>
    <t>Puriscal</t>
  </si>
  <si>
    <t>DRE</t>
  </si>
  <si>
    <t>Sula</t>
  </si>
  <si>
    <t>Turrialba</t>
  </si>
  <si>
    <t>DECLARACIÓN JURADA
Los firmantes declaran:
•Que comprenden y acatan los lineamientos indicados con respecto a Recargos, Ampliaciones de Jornada, Aumento de lecciones, enviadas por correo electrónico o publicadas en la págna Web (MEP)
•Que de acuerdo con el artículo 9 del reglamento del estatuto del servicio civil, el cual indica lo siguiente: “Son requisitos para ingresar al servicio civil, parte de lo establecido por el artículo 20 del estatuto lo siguiente:
"b) No estar ligado por parentesco de consanguinidad o de afinidad en línea directa o lateral hasta tercer grado inclusive, con el jefe inmediato, ni con los superiores  inmediatos de éste en el respectivo Departamento, Oficina o Ministerio."
• Que la propuesta estará sujeta a la verificación de los requisitos; esto, de conformidad con la normativa vigente que la regula. 
• Que el reconocimiento salarial de la propuesta, estará sujeta al desempeño  –del servidor- de manera efectiva en el Centro Educativo y a la necesidad del servicio, para garantizar la continuidad, eficacia y eficiencia de la Administración Pública. Por lo que el encargado de asignar el plus salarial velará porque se cumpla la normativa vigente.
•Que las fechas rige y vence indicadas en el formulario serán las oficiales según la normativa vigente. La Administración no se hace responsable del pago al servidor que labore un plus salarial sin la autorización correspondiente.
• Que no se ha asignado otra ampliación de la misma naturaleza sin la respectiva autorización de una excepción avalada por las instituciones correspondientes. 
• Que se ha verificado las jornadas laborales, horarios y periodos de vacaciones definidos legalmente para la clase de puesto en la cual registra nombramiento y el plus salarial asignado; en cumplimiento con la legislación nacional vigente, de modo que no exista superposición horaria y que además se asignen los periodos de descanso correspondientes.
• Que en caso de alguna modificación que conlleve a un cambio en las condiciones del plus salarial, así como alguna renuncia del plus salarial, será comunicada de manera oportuna para proceder como corresponde apegados a la circular VM-A-DRH-09-034-2021, en plazo de 3 días.
•Que el supervisor del Circuito educativo debe velar por el cumplimiento de la política educativa y las disposiciones establecidas para su implementación, en todos los ciclos, niveles y modalidades. 
En caso de solicitud de ampliaciones o recargos en Programas de Educación Abierta para Personas Jóvenes y Adultas: 
El Coordinador del proyecto asignado declara bajo fe de juramento que debe realizar funciones administrativas adquiridas para este servicio educativo, como son los controles, registros, reportes de asistencia y matrículas entre otros que correspondan como cualquier condición que afecte el funcionamiento del mismo.
El Asesor Regional de Adultos debe atender, valorar y coordinar lo relacionado con asesoría técnica y pedagógica requerida en todos los servicios de Educación para Personas Jóvenes y Adultas incluyendo esta modalidad.
Mayor información en la página web: https://drh.mep.go.cr/recargos-y-ampliaciones-de-la-jornada/</t>
  </si>
  <si>
    <t>NO requiere completar esta casilla, en caso de que los servidores de la propuesta pertenezcan a distintas clases de puesto.</t>
  </si>
  <si>
    <t>Favor completar o elegir opción que se le solicita en las casillas de tono celeste</t>
  </si>
  <si>
    <t>DGTH-FOR-04-DDTH-0507 FORMULARIO AJL, RECARGOS Y DJ INDIGENAS</t>
  </si>
  <si>
    <r>
      <t xml:space="preserve">FORMULARIO CORRESPONDIENTE </t>
    </r>
    <r>
      <rPr>
        <b/>
        <sz val="11"/>
        <color theme="1"/>
        <rFont val="Calibri"/>
        <family val="2"/>
        <scheme val="minor"/>
      </rPr>
      <t>DRH-FOR-04-DDTH-0415</t>
    </r>
    <r>
      <rPr>
        <sz val="11"/>
        <color theme="1"/>
        <rFont val="Calibri"/>
        <family val="2"/>
        <scheme val="minor"/>
      </rPr>
      <t>. BUSCAR PAGINA WEB INDIGENA MEP</t>
    </r>
  </si>
  <si>
    <t>SEA NIVEL 1</t>
  </si>
  <si>
    <r>
      <t xml:space="preserve">          </t>
    </r>
    <r>
      <rPr>
        <b/>
        <sz val="18"/>
        <color theme="1"/>
        <rFont val="Calibri"/>
        <family val="2"/>
        <scheme val="minor"/>
      </rPr>
      <t xml:space="preserve"> Dirección de Gestión del Talento Humano
         Departamento Dotación del Talento Humano
Unidad de Educación Indígena</t>
    </r>
  </si>
  <si>
    <t>SEA_NIVEL_1</t>
  </si>
  <si>
    <t xml:space="preserve">I Nivel del Plan Modular.
Hasta un tope de 15 lecciones adicionales o 50% del salario base de la clase de puesto y grupo profesional que ostente el servidor.
El director (a) del centro educativo indígena ha verificado ambos horarios: Nombramiento y Recargo; de manera que no exista superposición horaria.
</t>
  </si>
  <si>
    <t>Cuando la propuesta involucre dos centros educativos, uno indígena y el otro "no indígena; el formulario debe ser enviado a la Unidad o Sector correspondiente, según el nombramiento del servidor. Por ejemplo: si el servidor se encuentra nombrado en un CE indígena, el formulario se envía a la Unidad de Educación Indígena.
Cuando la propuesta involucre dos centros educativos  distintos, el formulario debe ser firmado por ambos directores de dichos centros.</t>
  </si>
  <si>
    <t xml:space="preserve">
Al final del formulario, firman: el Jefe de Servicios Administrativos y Financieros como Jefe Inmediato y el Coordinador del proyecto asignado. En caso que este último no esté asignado firma temporalmente el supervisor. Periodo lectivo: Inicia el primer lunes de marzo y concluye el último viernes de octubre. Se ha verificado horarios de los servidores de tal forma que no exista superposición horaria.</t>
  </si>
  <si>
    <t>Nombre del docente</t>
  </si>
  <si>
    <t>REQUIERE VISTO BUENO</t>
  </si>
  <si>
    <t>DGTH-FOR-04-DDTH-0507 FORMULARIO AJL (Ampliación de Jornada Laboral), Recargos y Dobles Jornadas, Indígenas</t>
  </si>
  <si>
    <t xml:space="preserve">En caso de que la propuesta involucre a varios servidores con distintas clases de puesto, debe elegir en la casilla: "Varias Clases de Puesto". No obstante, en la misma casilla puede verificar cuales son las clases de puesto requeridas para Ampliación de Jornada Laboral. </t>
  </si>
  <si>
    <t>Favor indicar horario (Recargo o Ampliación de Jornada Laboral)</t>
  </si>
  <si>
    <t>Nombre del centro educativo/codigo presupuestario recargo o AJL (Ampliación de Jornada Laboral) propuesto:</t>
  </si>
  <si>
    <t>Recargo</t>
  </si>
  <si>
    <t>AMPL.JORN.LAB.INDIGENA_I_Y_II_CICLOS//REC.JORNADA_ADICIONAL_INDIGENA_EN_I_y_II_Ciclos</t>
  </si>
  <si>
    <t>AMPL.JORN.LAB.EDUC.PREESC.INDIGENA//REC.EDUCACION_PREESCOLAR_INDIGENA</t>
  </si>
  <si>
    <t>REC.ESC.MOD.HORAR.AMPL.INDIGENA // ESC.MODALIDAD_HORARIO_REGULAR_INDIGENA</t>
  </si>
  <si>
    <t>AMPL.JORN.LAB.INDIGENA_I_Y_II_CICLOS_o_REC.JORNADA_ADICIONAL_INDIGENA_EN_I_y_II_Ciclos</t>
  </si>
  <si>
    <t>AMPL.JORN.LAB.INDIG.MAT.COMPL.I_Y_II_CICLO_o_REC.INDIGENA.ASIGNATURAS.COMPLEMENTARIAS_I_y_II Ciclos</t>
  </si>
  <si>
    <t>AJL.INDIG.MAT.COMPL_I_Y_II_CICLO_o_REC.INDIGENA_ASIGNATURAS_COMPLEMENTARIAS_I_y_II Ciclos</t>
  </si>
  <si>
    <t>AMPL.JORN.LAB.INDIGENA_I_Y_II_CICLOS_o_REC.JORNADA_ADICIONAL_INDIGENA_EN_I_y_II_Ciclo</t>
  </si>
  <si>
    <t>AJL.INDIG.MAT.COMPL_EN_I_y_II_Ciclo_o_REC.INDIGENA_ASIGNATURAS_COMPLEMENTARIAS_EN_I_y_II_Ciclo</t>
  </si>
  <si>
    <t>AMPL.JORN.LAB.EDUC.PREESC.INDIGENA_o_REC.EDUCACION_PREESCOLAR_INDIGENA</t>
  </si>
  <si>
    <t>REC.ESC.MOD.HORAR.AMPL.INDIGENA_o_ESC.MODALIDAD_HORARIO_REGULAR_INDIGENA</t>
  </si>
  <si>
    <t>SEA.NIVEL_1</t>
  </si>
  <si>
    <t>SALARIO COMPUESTO: 50% sobre el salario base vigente al mes de julio del 2018, de la clase de puesto y grupo profesional que ostente el servidor. SALARIO GLOBAL: 50% sobre el salario global de la clase de puesto que ostente la persona servidora, según su grupo profesional.</t>
  </si>
  <si>
    <r>
      <t xml:space="preserve">Salario compuesto: </t>
    </r>
    <r>
      <rPr>
        <sz val="11"/>
        <color theme="1"/>
        <rFont val="Arial"/>
        <family val="2"/>
      </rPr>
      <t xml:space="preserve">50% sobre el salario base vigente al mes de julio del 2018, de la clase de puesto de PEP Indígena o PEP, según su grupo profesional que ostente el servidor. </t>
    </r>
    <r>
      <rPr>
        <sz val="11"/>
        <color rgb="FFFF0000"/>
        <rFont val="Arial"/>
        <family val="2"/>
      </rPr>
      <t>// Salario Global: 50% sobre el salario global de la clase de puesto de Profesor de Enseñanza Preescolar en Educación Indígena, según su grupo profesional.</t>
    </r>
  </si>
  <si>
    <t xml:space="preserve">Cuando la propuesta involucre dos centros educativos, uno indígena y el otro "no indígena; el formulario debe ser enviado a la Unidad o Sector correspondiente, según el nombramiento del servidor. Por ejemplo: si el servidor se encuentra nombrado en un CE indígena, el formulario se envía a la Unidad de Educación Indígena.
</t>
  </si>
  <si>
    <t>PROYECTO DEL PROGRAMA ITINERANTE DE EDUCACIÓN INDÍGENA
SALARIO COMPUESTO: El valor nominal que resulte del 50% del salario base al mes de julio de 2018
SALARIO GLOBAL: En el caso del proyecto del programa itinerante de educación indígena, la remuneración es de un 50% del salario global según su grupo profesional</t>
  </si>
  <si>
    <t>NO REQUIERE FORMULARIO
SALARIO COMPUESTO: El valor nominal que resulte del 40% del salario base establecido al mes de julio 2018, de la clase de puesto, grupo profesional y número de lecciones que ostente el funcionario al momento del rige del recargo. SALARIO GLOBAL: de la clase de puesto que ostente la persona servidora según el número de lecciones y el grupo profesional al momento del rige del recargo.
Nota: El porcentaje se determinó considerando que el servidor labora una fracción adicional, equivalente al tiempo correspondiente a una lección de 40 minutos.</t>
  </si>
  <si>
    <t>No requiere completar formulario
SALARIO COMPUESTO: El valor nominal que resulte del 50% sobre el salario base establecido a mes de julio 2018 de la clase de puesto y grupo profesional que ostente el servidor al momento del rige del recargo. SALARIO GLOBAL: 50% de la cantidad de lecciones que ostente la persona servidora en su respectiva clase de puesto y grupo profesional; según salario global.</t>
  </si>
  <si>
    <t>SALARIO COMPUESTO: Un 50% sobre el salario base vigente al mes de julio del 2018, para la clase de puesto correspondiente, para quien labore medio tiempo, de acuerdo con la jornada laboral, entiéndase que puede ser diurna, nocturna o mixta.  Un 25% sobre salario base vigente al mes de julio del 2018, para la clase de puesto correspondiente, para quien labore un cuarto de tiempo, de acuerdo con la jornada laboral, entiéndase que puede ser diurna, nocturna o mixta. SALARIO GLOBAL: Un 50% sobre el salario global de la clase depuesto correspondiente, para quien labore medio tiempo adicional, de acuerdo con la jornada laboral, entiéndase que puede ser diurna, nocturna o mixta. Un 25% sobre el salario global de la clase de puesto correspondiente para quien labore un cuarto de tiempo adicional, de acuerdo con la jornada laboral, entiéndase que puede ser diurna, nocturna o mixta.</t>
  </si>
  <si>
    <t>DECLARACIÓN JURADA
Los firmantes declaran:
•Que comprenden y acatan los lineamientos indicados con respecto a Recargos, Ampliaciones de Jornada, Aumento de lecciones, sujetas a la Ley Marco de Empleo N°10159 que entró en vigencia a partir del 10 de marzo 2023, a través del Decreto Ejecutivo N°43952 -PLAN “REGLAMENTO A LA LEY MARCO DE EMPLEO PÚBLICO” . Mayor informacion en la página web https://dgth.mep.go.cr/educacion-indigena/
•Que de acuerdo con el artículo 9 del reglamento del estatuto del servicio civil, el cual indica lo siguiente: “Son requisitos para ingresar al servicio civil, parte de lo establecido por el artículo 20 del estatuto lo siguiente:
"b) No estar ligado por parentesco de consanguinidad o de afinidad en línea directa o lateral hasta tercer grado inclusive, con el jefe inmediato, ni con los superiores  inmediatos de éste en el respectivo Departamento, Oficina o Ministerio."
• Que la propuesta estará sujeta a la verificación de los requisitos y presupuesto anual; esto, de conformidad con la normativa vigente que la regula. 
• Que el reconocimiento salarial de la propuesta, estará sujeta al desempeño  –del servidor- de manera efectiva en el Centro Educativo y a la necesidad del servicio, para garantizar la continuidad, eficacia y eficiencia de la Administración Pública. Por lo que el encargado de asignar el plus salarial velará porque se cumpla la normativa vigente.
•Que las fechas rige y vence indicadas en el formulario serán las oficiales según la normativa vigente. La Administración no se hace responsable del pago al servidor que labore un plus salarial sin la autorización correspondiente.
• Que no se ha asignado otra ampliación de la misma naturaleza sin la respectiva autorización de una excepción avalada por las instituciones correspondientes. 
• Que se ha verificado las jornadas laborales, horarios y periodos de vacaciones definidos legalmente para la clase de puesto en la cual registra nombramiento y el plus salarial asignado; en cumplimiento con la legislación nacional vigente, de modo que no exista superposición horaria y que además se asignen los periodos de descanso correspondientes.
• Que en caso de alguna modificación que conlleve a un cambio en las condiciones del plus salarial, así como alguna renuncia del plus salarial, será comunicada de manera oportuna para proceder como corresponde apegados a la circular VM-A-DRH-09-034-2021, en plazo de 3 días.
•Que el supervisor del Circuito educativo debe velar por el cumplimiento de la política educativa y las disposiciones establecidas para su implementación, en todos los ciclos, niveles y modalidades.
*Que se cumple lo relacionado al disfrute de las vacaciones según el criterio jurídico DAJ-C-1-2020 de fecha 07 de enero del 2020 y DAJ-C-0085-07-2020; el funcionario que disfruta de vacaciones, debe gozar de descanso absoluto de todas las funciones y nombramientos que posea en ese momento 
En caso de solicitud de ampliaciones o recargos en Programas de Educación Abierta para Personas Jóvenes y Adultas: 
El Coordinador del proyecto asignado declara bajo fe de juramento que debe realizar funciones administrativas adquiridas para este servicio educativo, como son los controles, registros, reportes de asistencia y matrículas entre otros que correspondan como cualquier condición que afecte el funcionamiento del mismo.
El Asesor Regional de Adultos debe atender, valorar y coordinar lo relacionado con asesoría técnica y pedagógica requerida en todos los servicios de Educación para Personas Jóvenes y Adultas incluyendo esta modalidad.
Confirman que han leído y compredido la normativa relacionada a los pluses salariales, ubicada en la página web: https://dgth.mep.go.cr/educacion-indigena/</t>
  </si>
  <si>
    <t xml:space="preserve">Certifico que el servidor(a) propuesto cuenta con capacidad horaria para atender el recargo/AJL de conformidad con las disposiciones vigentes que lo regulan							</t>
  </si>
  <si>
    <t>Servidores con asignación de salario global, por favor mencionar cuántas lecciones adicionales (una, dos o tres) corresponden a la Doble Jornada. Escribirlas en las casilla de abajo.</t>
  </si>
  <si>
    <t>NO REQUIERE FORMULARIO
Salario Compuesto: El valor nominal que resulte del 25% del salario base establecido al mes de julio 2018 de la clase de puesto PEGB1 Indígena “sin especialidad” o del PEGB1 “sin especialidad” y según el grupo profesional que ostente el servidor al momento del rige del recargo. Salario Global: 25% del salario global de la clase de puesto Profesor de Enseñanza
General Básica en Educación Indígena I y II ciclo "sin especialidad", o del Profesor de Enseñanza General Básica 1 (I y II ciclos) "sin especialidad" y grupo profesional que ostente
l a persona servidora.</t>
  </si>
  <si>
    <t>Indicar Cantidad de Lecciones en apego a Resolucion DG-RES-144-2024</t>
  </si>
  <si>
    <t>Antes de completar otra propuesta de formulario, favor limpiar o borrar todos los datos anotados en casillas anteriores.</t>
  </si>
  <si>
    <t>OBSERVACIONES</t>
  </si>
  <si>
    <t xml:space="preserve">Otro (especificar en observaciones) </t>
  </si>
  <si>
    <t>52.Las propuestas de recargos o ampliaciones de jornada que se envíen con un retraso de 30 días o más desde la fecha de inicio del recargo se considerarán extemporáneas. En este caso, deberán presentar una justificación adecuada, respaldada por el visto bueno del supervisor (firma y sello) . En tal caso, por favor re-escribir en este espacio la justificación. En este caso el Director y Supervisor firman el formulario</t>
  </si>
  <si>
    <t>AUMENTO_LECCIONES</t>
  </si>
  <si>
    <t>Profesor de Enseñanza Especial en Educación Indígena</t>
  </si>
  <si>
    <t>SERVICIO DE APOYO FIJO
Los rangos de matrícula:
✓ Problemas de Aprendizaje (I y II Ciclos): rango de matrícula de 30 a 40 estudiantes, 
se le asignan 8 lecciones interinas (para un total de 40 lecciones).
✓ Problemas Emocionales y de Conducta (I y II Ciclos): rango de matrícula de 30 a 40 
estudiantes, se le asignan 8 lecciones interinas (para un total de 40 lecciones).
✓ Retraso Mental (I y II Ciclos): rango de matrícula de 8 a 15 estudiantes, se le asignan 
8 lecciones interinas (para un total de 40 lecciones).
✓ Terapia del Lenguaje (I y II Ciclos): rango de matrícula de 42 a 50 estudiantes, se le 
asignan 8 lecciones interinas (para un total de 40 lecciones).</t>
  </si>
  <si>
    <t>Especialidad</t>
  </si>
  <si>
    <t>Cantidad de Estudiantes atendidos</t>
  </si>
  <si>
    <t xml:space="preserve">Matrícula total (suma total de estudiantes atendidos) y Niveles que imparte el docente
</t>
  </si>
  <si>
    <r>
      <rPr>
        <b/>
        <sz val="11"/>
        <color theme="1"/>
        <rFont val="Calibri"/>
        <family val="2"/>
        <scheme val="minor"/>
      </rPr>
      <t>FORMULARIO CORRESPONDIENTE DRH-FOR-04-DDTH-0415. BUSCAR PAGINA WEB INDIGENA MEP</t>
    </r>
    <r>
      <rPr>
        <sz val="11"/>
        <color theme="1"/>
        <rFont val="Calibri"/>
        <family val="2"/>
        <scheme val="minor"/>
      </rPr>
      <t xml:space="preserve">
Salario Global: 3.33% por cada lección adicional según la clase de puesto y grupo profesional que ostente la persona servidora. Dependiendo de la cantidad de secciones con las que cuenta el centro educativo y el plan de estudios correspondiente; se puede dar de 1 lección como mínimo y un máximo de 18 lecciones.
Salario Compuesto: 3.33% del salario base vigente al mes de julio del 2018, por cada lección adicional o su equivalencia a una lección adicional de la clase de puesto que ostenta el servidor, según su grupo profesional, hasta un tope de 18 lecciones adicionales (el servidor no puede pasar de las 48 lecciones en total) sobre el salario base. </t>
    </r>
  </si>
  <si>
    <t>No procede el reconocimiento de este componente cuando el Centro Educativo permanezca abierto más de 8 horas diarias exclusivamente por motivos administrativos y no porque deban impartirse lecciones en ese horario, a excepción de los Liceos Rurales que por su particularidad y cuando las circunstancias lo demanden, se podrá otorgar dicho sobresueldo para cumplir con su correcto funcionamiento.
Salario Compuesto: Tendrán derecho a un treinta por ciento (30%) del salario base vigente al mes de julio del 2018, de la clase de puesto y grupo profesional que ostente el servidor. Salario Global: Si el centro educativo requiere que la jornada se amplíe: 1 lección adicional = 9% del salario global de la clase de puesto y grupo profesional que ostente la persona servidora. 2 lecciones adicionales = 18% del salario global de la clase de puesto y grupo profesional que ostente la persona servidora. 3 lecciones adicionales = 27% del salario global de la clase de puesto y grupo profesional que ostente la persona servidora. Nota: Las lecciones son de 40 minutos.</t>
  </si>
  <si>
    <t xml:space="preserve">Se asigna a un docente de primaria o secundaria que labore una jornada y no tenga ningún recargo en virtud de que debe laborar un mínimo de 20 horas semanales en la escuela sede del circuito respectivo o secundaria (15 lecciones por semana). 
Cuando la propuesta involucre dos centros educativos  distintos, el formulario debe ser firmado por ambos directores de dichos centros.
SALARIO COMPUESTO: I y II Ciclos: el valor nominal que resulte del 50% del salario base al mes de julio de 2018 en la clase de puesto de un PEGB1 sin especialidad y PEGB1 especialidad indígena, según su grupo profesional. // SALARIO GLOBAL: Cada proyecto será remunerado mediante un 25% o 50% del salario global de la clase de puesto, según el grupo profesional que ostente el servidor al rige del recargo, esto de conformidad al tiempo que se deba disponer para el desarrollo del mismo.
- III ciclo y Educación Diversificada: 15 lecciones de la clase de puesto PEM, PIE y PETP según su grupo profesional. </t>
  </si>
  <si>
    <t>El tiempo laborable será el equivalente a medio tiempo (20 horas) que deberá implementarse fuera del horario normal de trabajo del docente.
El director (a) del centro educativo indígena ha verificado ambos horarios: nombramiento y o Recargo; de manera que no exista superposición horaria.</t>
  </si>
  <si>
    <r>
      <t xml:space="preserve">Los firmantes abajo Declaran bajo fe del juramento que aprueban y aceptan la Ampliación o Recargo Indígena para el curso lectivo vigente, en el Centro Educativo y/o Dirección Regional de Educación. Igualmente confirman la declaración jurada que se encuentra en este mismo documento. Con respecto a servidores quienes ostentan el </t>
    </r>
    <r>
      <rPr>
        <u/>
        <sz val="22"/>
        <color theme="1"/>
        <rFont val="Arial"/>
        <family val="2"/>
      </rPr>
      <t>salario global</t>
    </r>
    <r>
      <rPr>
        <sz val="22"/>
        <color theme="1"/>
        <rFont val="Arial"/>
        <family val="2"/>
      </rPr>
      <t xml:space="preserve">, aceptan laborar el recargo, conociendo que se está a la espera de las gestiones por los entes rectores (Ministerio de Hacienda y Dirección General del Servicios Civil) para la parametrización del sistema de modo que permita el pago en condición de salario global. </t>
    </r>
  </si>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</sst>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11"/>
      <color theme="1"/>
      <name val="Arial"/>
      <family val="2"/>
    </font>
    <font>
      <sz val="10"/>
      <color theme="1"/>
      <name val="Arial"/>
      <family val="2"/>
    </font>
    <font>
      <sz val="9"/>
      <color theme="1"/>
      <name val="Arial"/>
      <family val="2"/>
    </font>
    <font>
      <sz val="9"/>
      <color theme="1"/>
      <name val="Calibri"/>
      <family val="2"/>
      <scheme val="minor"/>
    </font>
    <font>
      <sz val="9"/>
      <color rgb="FF000000"/>
      <name val="Arial"/>
      <family val="2"/>
    </font>
    <font>
      <sz val="12"/>
      <color theme="1"/>
      <name val="Arial"/>
      <family val="2"/>
    </font>
    <font>
      <sz val="9"/>
      <color theme="1"/>
      <name val="Times New Roman"/>
      <family val="1"/>
    </font>
    <font>
      <b/>
      <sz val="11"/>
      <color theme="1"/>
      <name val="Arial"/>
      <family val="2"/>
    </font>
    <font>
      <b/>
      <sz val="12"/>
      <color theme="1"/>
      <name val="Arial"/>
      <family val="2"/>
    </font>
    <font>
      <sz val="14"/>
      <color theme="1"/>
      <name val="Arial"/>
      <family val="2"/>
    </font>
    <font>
      <sz val="11"/>
      <name val="Arial"/>
      <family val="2"/>
    </font>
    <font>
      <sz val="9"/>
      <color indexed="81"/>
      <name val="Tahoma"/>
      <family val="2"/>
    </font>
    <font>
      <b/>
      <sz val="9"/>
      <color indexed="81"/>
      <name val="Tahoma"/>
      <family val="2"/>
    </font>
    <font>
      <b/>
      <sz val="14"/>
      <color theme="1"/>
      <name val="Calibri"/>
      <family val="2"/>
      <scheme val="minor"/>
    </font>
    <font>
      <sz val="11"/>
      <color indexed="81"/>
      <name val="Arial"/>
      <family val="2"/>
    </font>
    <font>
      <b/>
      <sz val="12"/>
      <color theme="1"/>
      <name val="Calibri"/>
      <family val="2"/>
      <scheme val="minor"/>
    </font>
    <font>
      <sz val="12"/>
      <color theme="1"/>
      <name val="Calibri"/>
      <family val="2"/>
      <scheme val="minor"/>
    </font>
    <font>
      <sz val="12"/>
      <color rgb="FF000000"/>
      <name val="Arial"/>
      <family val="2"/>
    </font>
    <font>
      <b/>
      <sz val="14"/>
      <name val="Arial"/>
      <family val="2"/>
    </font>
    <font>
      <sz val="14"/>
      <color theme="1"/>
      <name val="Calibri"/>
      <family val="2"/>
      <scheme val="minor"/>
    </font>
    <font>
      <sz val="16"/>
      <color theme="1"/>
      <name val="Arial"/>
      <family val="2"/>
    </font>
    <font>
      <sz val="18"/>
      <color theme="1"/>
      <name val="Arial"/>
      <family val="2"/>
    </font>
    <font>
      <b/>
      <sz val="16"/>
      <color theme="1"/>
      <name val="Arial"/>
      <family val="2"/>
    </font>
    <font>
      <b/>
      <sz val="16"/>
      <color theme="1"/>
      <name val="Calibri"/>
      <family val="2"/>
      <scheme val="minor"/>
    </font>
    <font>
      <b/>
      <sz val="18"/>
      <color theme="1"/>
      <name val="Arial"/>
      <family val="2"/>
    </font>
    <font>
      <i/>
      <sz val="18"/>
      <color theme="1"/>
      <name val="Arial"/>
      <family val="2"/>
    </font>
    <font>
      <i/>
      <sz val="16"/>
      <color theme="1"/>
      <name val="Arial"/>
      <family val="2"/>
    </font>
    <font>
      <sz val="16"/>
      <name val="Arial"/>
      <family val="2"/>
    </font>
    <font>
      <b/>
      <sz val="16"/>
      <name val="Arial"/>
      <family val="2"/>
    </font>
    <font>
      <b/>
      <sz val="18"/>
      <name val="Arial"/>
      <family val="2"/>
    </font>
    <font>
      <sz val="16"/>
      <color theme="1"/>
      <name val="Calibri"/>
      <family val="2"/>
      <scheme val="minor"/>
    </font>
    <font>
      <sz val="14"/>
      <color rgb="FF000000"/>
      <name val="Arial"/>
      <family val="2"/>
    </font>
    <font>
      <sz val="14"/>
      <color rgb="FF000000"/>
      <name val="Calibri"/>
      <family val="2"/>
      <scheme val="minor"/>
    </font>
    <font>
      <sz val="14"/>
      <name val="Calibri"/>
      <family val="2"/>
      <scheme val="minor"/>
    </font>
    <font>
      <b/>
      <sz val="11"/>
      <color theme="1"/>
      <name val="Calibri"/>
      <family val="2"/>
      <scheme val="minor"/>
    </font>
    <font>
      <b/>
      <sz val="18"/>
      <color theme="1"/>
      <name val="Calibri"/>
      <family val="2"/>
      <scheme val="minor"/>
    </font>
    <font>
      <sz val="11"/>
      <color rgb="FFFF0000"/>
      <name val="Arial"/>
      <family val="2"/>
    </font>
    <font>
      <sz val="18"/>
      <color theme="1"/>
      <name val="Congenial UltraLight"/>
    </font>
    <font>
      <sz val="20"/>
      <color theme="1"/>
      <name val="Arial"/>
      <family val="2"/>
    </font>
    <font>
      <b/>
      <sz val="20"/>
      <color theme="1"/>
      <name val="Arial"/>
      <family val="2"/>
    </font>
    <font>
      <i/>
      <sz val="20"/>
      <color theme="1"/>
      <name val="Arial"/>
      <family val="2"/>
    </font>
    <font>
      <sz val="20"/>
      <name val="Arial"/>
      <family val="2"/>
    </font>
    <font>
      <b/>
      <sz val="20"/>
      <name val="Arial"/>
      <family val="2"/>
    </font>
    <font>
      <sz val="18"/>
      <color theme="1"/>
      <name val="Calibri"/>
      <family val="2"/>
      <scheme val="minor"/>
    </font>
    <font>
      <sz val="24"/>
      <color theme="1"/>
      <name val="Arial"/>
      <family val="2"/>
    </font>
    <font>
      <sz val="24"/>
      <name val="Arial"/>
      <family val="2"/>
    </font>
    <font>
      <i/>
      <sz val="24"/>
      <color theme="1"/>
      <name val="Arial"/>
      <family val="2"/>
    </font>
    <font>
      <b/>
      <sz val="24"/>
      <color theme="1"/>
      <name val="Arial"/>
      <family val="2"/>
    </font>
    <font>
      <b/>
      <sz val="24"/>
      <name val="Arial"/>
      <family val="2"/>
    </font>
    <font>
      <b/>
      <sz val="22"/>
      <color theme="1"/>
      <name val="Arial"/>
      <family val="2"/>
    </font>
    <font>
      <sz val="22"/>
      <color theme="1"/>
      <name val="Cascadia Code Light"/>
      <family val="3"/>
    </font>
    <font>
      <b/>
      <sz val="22"/>
      <name val="Arial"/>
      <family val="2"/>
    </font>
    <font>
      <sz val="22"/>
      <color theme="1"/>
      <name val="Arial"/>
      <family val="2"/>
    </font>
    <font>
      <b/>
      <sz val="22"/>
      <color theme="1"/>
      <name val="Calibri"/>
      <family val="2"/>
      <scheme val="minor"/>
    </font>
    <font>
      <sz val="26"/>
      <color theme="1"/>
      <name val="Arial"/>
      <family val="2"/>
    </font>
    <font>
      <sz val="26"/>
      <color theme="1"/>
      <name val="Calibri"/>
      <family val="2"/>
      <scheme val="minor"/>
    </font>
    <font>
      <sz val="20"/>
      <color theme="1"/>
      <name val="Calibri"/>
      <family val="2"/>
      <scheme val="minor"/>
    </font>
    <font>
      <sz val="20"/>
      <color theme="1"/>
      <name val="Congenial UltraLight"/>
    </font>
    <font>
      <u/>
      <sz val="22"/>
      <color theme="1"/>
      <name val="Arial"/>
      <family val="2"/>
    </font>
  </fonts>
  <fills count="1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1"/>
        <bgColor indexed="64"/>
      </patternFill>
    </fill>
    <fill>
      <patternFill patternType="solid">
        <fgColor theme="7" tint="0.39997558519241921"/>
        <bgColor indexed="64"/>
      </patternFill>
    </fill>
    <fill>
      <patternFill patternType="solid">
        <fgColor theme="3"/>
        <bgColor indexed="64"/>
      </patternFill>
    </fill>
  </fills>
  <borders count="35">
    <border>
      <left/>
      <right/>
      <top/>
      <bottom/>
      <diagonal/>
    </border>
    <border>
      <left style="thin">
        <color theme="6" tint="0.39997558519241921"/>
      </left>
      <right/>
      <top style="thin">
        <color theme="6" tint="0.39997558519241921"/>
      </top>
      <bottom style="thin">
        <color theme="6" tint="0.39997558519241921"/>
      </bottom>
      <diagonal/>
    </border>
    <border>
      <left style="thin">
        <color indexed="64"/>
      </left>
      <right style="thin">
        <color indexed="64"/>
      </right>
      <top style="thin">
        <color indexed="64"/>
      </top>
      <bottom style="thin">
        <color indexed="64"/>
      </bottom>
      <diagonal/>
    </border>
    <border>
      <left style="thin">
        <color rgb="FFC9C9C9"/>
      </left>
      <right/>
      <top style="thin">
        <color rgb="FFC9C9C9"/>
      </top>
      <bottom style="thin">
        <color rgb="FFC9C9C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rgb="FF000000"/>
      </left>
      <right style="thin">
        <color rgb="FF000000"/>
      </right>
      <top style="thin">
        <color rgb="FF000000"/>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264">
    <xf numFmtId="0" fontId="0" fillId="0" borderId="0" xfId="0"/>
    <xf numFmtId="0" fontId="1" fillId="0" borderId="0" xfId="0" applyFont="1"/>
    <xf numFmtId="0" fontId="6" fillId="3"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12" borderId="0" xfId="0" applyFill="1"/>
    <xf numFmtId="0" fontId="2" fillId="13" borderId="0" xfId="0" applyFont="1" applyFill="1"/>
    <xf numFmtId="0" fontId="1" fillId="0" borderId="0" xfId="0" applyFont="1" applyAlignment="1">
      <alignment horizontal="center"/>
    </xf>
    <xf numFmtId="0" fontId="2" fillId="0" borderId="0" xfId="0" applyFont="1"/>
    <xf numFmtId="164" fontId="1" fillId="0" borderId="0" xfId="0" applyNumberFormat="1" applyFont="1" applyAlignment="1">
      <alignment horizontal="center"/>
    </xf>
    <xf numFmtId="0" fontId="1" fillId="4" borderId="0" xfId="0" applyFont="1" applyFill="1" applyProtection="1">
      <protection locked="0"/>
    </xf>
    <xf numFmtId="0" fontId="1" fillId="7" borderId="2" xfId="0" applyFont="1" applyFill="1" applyBorder="1" applyProtection="1">
      <protection locked="0"/>
    </xf>
    <xf numFmtId="14" fontId="22" fillId="7" borderId="4" xfId="0" applyNumberFormat="1" applyFont="1" applyFill="1" applyBorder="1" applyAlignment="1" applyProtection="1">
      <alignment horizontal="center"/>
      <protection locked="0"/>
    </xf>
    <xf numFmtId="0" fontId="24" fillId="12" borderId="2" xfId="0" applyFont="1" applyFill="1" applyBorder="1" applyAlignment="1" applyProtection="1">
      <alignment horizontal="left" vertical="center" wrapText="1"/>
      <protection locked="0"/>
    </xf>
    <xf numFmtId="164" fontId="26" fillId="7" borderId="0" xfId="0" applyNumberFormat="1" applyFont="1" applyFill="1" applyAlignment="1" applyProtection="1">
      <alignment horizontal="center"/>
      <protection locked="0"/>
    </xf>
    <xf numFmtId="0" fontId="26" fillId="7" borderId="6" xfId="0" applyFont="1" applyFill="1" applyBorder="1" applyAlignment="1" applyProtection="1">
      <alignment vertical="center" wrapText="1"/>
      <protection locked="0"/>
    </xf>
    <xf numFmtId="0" fontId="26" fillId="7" borderId="2" xfId="0" applyFont="1" applyFill="1" applyBorder="1" applyAlignment="1" applyProtection="1">
      <alignment vertical="center" wrapText="1"/>
      <protection locked="0"/>
    </xf>
    <xf numFmtId="0" fontId="23" fillId="7" borderId="2" xfId="0" applyFont="1" applyFill="1" applyBorder="1" applyAlignment="1" applyProtection="1">
      <alignment horizontal="left" wrapText="1"/>
      <protection locked="0"/>
    </xf>
    <xf numFmtId="0" fontId="21" fillId="7" borderId="2" xfId="0" applyFont="1" applyFill="1" applyBorder="1" applyProtection="1">
      <protection locked="0"/>
    </xf>
    <xf numFmtId="0" fontId="27" fillId="7" borderId="2" xfId="0" applyFont="1" applyFill="1" applyBorder="1" applyAlignment="1" applyProtection="1">
      <alignment vertical="center"/>
      <protection locked="0"/>
    </xf>
    <xf numFmtId="0" fontId="21" fillId="9" borderId="2" xfId="0" applyFont="1" applyFill="1" applyBorder="1" applyAlignment="1" applyProtection="1">
      <alignment vertical="center"/>
      <protection locked="0"/>
    </xf>
    <xf numFmtId="14" fontId="21" fillId="7" borderId="5" xfId="0" applyNumberFormat="1" applyFont="1" applyFill="1" applyBorder="1" applyAlignment="1" applyProtection="1">
      <alignment horizontal="center" vertical="center"/>
      <protection locked="0"/>
    </xf>
    <xf numFmtId="0" fontId="31" fillId="7" borderId="2" xfId="0" applyFont="1" applyFill="1" applyBorder="1" applyProtection="1">
      <protection locked="0"/>
    </xf>
    <xf numFmtId="0" fontId="16" fillId="0" borderId="2" xfId="0" applyFont="1" applyBorder="1" applyAlignment="1" applyProtection="1">
      <alignment horizontal="center" vertical="center"/>
      <protection locked="0"/>
    </xf>
    <xf numFmtId="0" fontId="29" fillId="6" borderId="2" xfId="0" applyFont="1" applyFill="1" applyBorder="1" applyAlignment="1">
      <alignment horizontal="center" vertical="center" wrapText="1"/>
    </xf>
    <xf numFmtId="0" fontId="31" fillId="7" borderId="2" xfId="0" applyFont="1" applyFill="1" applyBorder="1" applyAlignment="1" applyProtection="1">
      <alignment horizontal="left" vertical="center"/>
      <protection locked="0"/>
    </xf>
    <xf numFmtId="0" fontId="32" fillId="2" borderId="3" xfId="0" applyFont="1" applyFill="1" applyBorder="1" applyAlignment="1">
      <alignment horizontal="center" vertical="center" wrapText="1"/>
    </xf>
    <xf numFmtId="0" fontId="10" fillId="3" borderId="0" xfId="0" applyFont="1" applyFill="1" applyAlignment="1">
      <alignment horizontal="center" vertical="center"/>
    </xf>
    <xf numFmtId="0" fontId="32" fillId="12" borderId="3"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xf numFmtId="0" fontId="10" fillId="2" borderId="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10" fillId="0" borderId="0" xfId="0" applyFont="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horizontal="center" vertical="center" wrapText="1"/>
    </xf>
    <xf numFmtId="0" fontId="14" fillId="0" borderId="2" xfId="0" applyFont="1" applyBorder="1" applyAlignment="1">
      <alignment horizontal="center" vertical="center" wrapText="1"/>
    </xf>
    <xf numFmtId="0" fontId="10" fillId="14" borderId="16" xfId="0" applyFont="1" applyFill="1" applyBorder="1" applyAlignment="1" applyProtection="1">
      <alignment horizontal="left" vertical="center" wrapText="1"/>
      <protection locked="0"/>
    </xf>
    <xf numFmtId="0" fontId="30" fillId="6" borderId="0" xfId="0" applyFont="1" applyFill="1" applyProtection="1">
      <protection locked="0"/>
    </xf>
    <xf numFmtId="0" fontId="1" fillId="9" borderId="0" xfId="0" applyFont="1" applyFill="1" applyProtection="1">
      <protection locked="0"/>
    </xf>
    <xf numFmtId="0" fontId="1" fillId="9" borderId="0" xfId="0" applyFont="1" applyFill="1" applyAlignment="1" applyProtection="1">
      <alignment horizontal="center"/>
      <protection locked="0"/>
    </xf>
    <xf numFmtId="0" fontId="21" fillId="9" borderId="0" xfId="0" applyFont="1" applyFill="1" applyAlignment="1" applyProtection="1">
      <alignment vertical="center"/>
      <protection locked="0"/>
    </xf>
    <xf numFmtId="0" fontId="23" fillId="8" borderId="2" xfId="0" applyFont="1" applyFill="1" applyBorder="1" applyAlignment="1">
      <alignment horizontal="left" vertical="center"/>
    </xf>
    <xf numFmtId="0" fontId="23" fillId="8" borderId="2" xfId="0" applyFont="1" applyFill="1" applyBorder="1" applyAlignment="1">
      <alignment horizontal="center" vertical="center"/>
    </xf>
    <xf numFmtId="0" fontId="0" fillId="0" borderId="0" xfId="0" applyAlignment="1">
      <alignment vertical="center" wrapText="1"/>
    </xf>
    <xf numFmtId="0" fontId="7" fillId="0" borderId="0" xfId="0" applyFont="1" applyAlignment="1">
      <alignment vertical="center" wrapText="1"/>
    </xf>
    <xf numFmtId="0" fontId="25" fillId="5" borderId="2" xfId="0" applyFont="1" applyFill="1" applyBorder="1"/>
    <xf numFmtId="0" fontId="25" fillId="5" borderId="2" xfId="0" applyFont="1" applyFill="1" applyBorder="1" applyAlignment="1">
      <alignment vertical="center"/>
    </xf>
    <xf numFmtId="0" fontId="17" fillId="0" borderId="0" xfId="0" applyFont="1"/>
    <xf numFmtId="0" fontId="8" fillId="0" borderId="0" xfId="0" applyFont="1" applyAlignment="1">
      <alignment horizontal="left" vertical="center"/>
    </xf>
    <xf numFmtId="0" fontId="19" fillId="6" borderId="2" xfId="0" applyFont="1" applyFill="1" applyBorder="1" applyAlignment="1">
      <alignment horizontal="center" vertical="center" wrapText="1"/>
    </xf>
    <xf numFmtId="0" fontId="1" fillId="0" borderId="0" xfId="0" applyFont="1" applyAlignment="1">
      <alignment wrapText="1"/>
    </xf>
    <xf numFmtId="0" fontId="21" fillId="5" borderId="2" xfId="0" applyFont="1" applyFill="1" applyBorder="1" applyAlignment="1">
      <alignment vertical="center"/>
    </xf>
    <xf numFmtId="0" fontId="6" fillId="0" borderId="0" xfId="0" applyFont="1"/>
    <xf numFmtId="0" fontId="0" fillId="0" borderId="0" xfId="0" applyAlignment="1">
      <alignment vertical="top" wrapText="1"/>
    </xf>
    <xf numFmtId="0" fontId="17" fillId="0" borderId="0" xfId="0" applyFont="1" applyAlignment="1">
      <alignment horizontal="left" vertical="center"/>
    </xf>
    <xf numFmtId="0" fontId="1" fillId="0" borderId="0" xfId="0" applyFont="1" applyAlignment="1">
      <alignment vertical="center" wrapText="1"/>
    </xf>
    <xf numFmtId="0" fontId="23" fillId="6" borderId="2" xfId="0" applyFont="1" applyFill="1" applyBorder="1" applyAlignment="1">
      <alignment horizontal="center" vertical="center" wrapText="1"/>
    </xf>
    <xf numFmtId="0" fontId="23" fillId="6" borderId="2" xfId="0" applyFont="1" applyFill="1" applyBorder="1" applyAlignment="1">
      <alignment horizontal="center" vertical="center"/>
    </xf>
    <xf numFmtId="0" fontId="23" fillId="5" borderId="2" xfId="0" applyFont="1" applyFill="1" applyBorder="1" applyAlignment="1">
      <alignment vertical="center" wrapText="1"/>
    </xf>
    <xf numFmtId="0" fontId="24" fillId="15" borderId="6" xfId="0" applyFont="1" applyFill="1" applyBorder="1" applyAlignment="1">
      <alignment horizontal="center" vertical="center" wrapText="1"/>
    </xf>
    <xf numFmtId="0" fontId="16" fillId="0" borderId="0" xfId="0" applyFont="1"/>
    <xf numFmtId="0" fontId="0" fillId="0" borderId="5" xfId="0" applyBorder="1" applyAlignment="1">
      <alignment horizontal="left"/>
    </xf>
    <xf numFmtId="0" fontId="0" fillId="0" borderId="5" xfId="0" applyBorder="1"/>
    <xf numFmtId="0" fontId="0" fillId="0" borderId="12" xfId="0" applyBorder="1"/>
    <xf numFmtId="0" fontId="17" fillId="12" borderId="2" xfId="0" applyFont="1" applyFill="1" applyBorder="1" applyAlignment="1">
      <alignment wrapText="1"/>
    </xf>
    <xf numFmtId="0" fontId="17" fillId="0" borderId="2" xfId="0" applyFont="1" applyBorder="1" applyAlignment="1">
      <alignment wrapText="1"/>
    </xf>
    <xf numFmtId="0" fontId="6" fillId="12" borderId="2" xfId="0" applyFont="1" applyFill="1" applyBorder="1" applyAlignment="1">
      <alignment horizontal="justify" vertical="center"/>
    </xf>
    <xf numFmtId="0" fontId="6" fillId="12" borderId="2" xfId="0" applyFont="1" applyFill="1" applyBorder="1" applyAlignment="1">
      <alignment vertical="center" wrapText="1"/>
    </xf>
    <xf numFmtId="0" fontId="17" fillId="12" borderId="2" xfId="0" applyFont="1" applyFill="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18" fillId="12" borderId="2" xfId="0" applyFont="1" applyFill="1" applyBorder="1" applyAlignment="1">
      <alignment horizontal="justify" vertical="center"/>
    </xf>
    <xf numFmtId="0" fontId="6" fillId="0" borderId="2" xfId="0" applyFont="1" applyBorder="1" applyAlignment="1">
      <alignment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17" fillId="0" borderId="0" xfId="0" applyFont="1" applyAlignment="1">
      <alignment horizontal="center" vertical="center" wrapText="1"/>
    </xf>
    <xf numFmtId="0" fontId="17" fillId="0" borderId="0" xfId="0" applyFont="1" applyAlignment="1">
      <alignment wrapText="1"/>
    </xf>
    <xf numFmtId="0" fontId="6" fillId="12" borderId="2" xfId="0" applyFont="1" applyFill="1" applyBorder="1" applyAlignment="1">
      <alignment horizontal="center" vertical="center" wrapText="1"/>
    </xf>
    <xf numFmtId="0" fontId="11" fillId="0" borderId="2" xfId="0" applyFont="1" applyBorder="1" applyAlignment="1">
      <alignment horizontal="justify" vertical="center" wrapText="1"/>
    </xf>
    <xf numFmtId="0" fontId="11" fillId="0" borderId="15" xfId="0" applyFont="1" applyBorder="1" applyAlignment="1">
      <alignment horizontal="justify" vertical="center" wrapText="1"/>
    </xf>
    <xf numFmtId="0" fontId="1" fillId="0" borderId="2" xfId="0" applyFont="1" applyBorder="1"/>
    <xf numFmtId="0" fontId="0" fillId="0" borderId="2" xfId="0" applyBorder="1"/>
    <xf numFmtId="0" fontId="4" fillId="0" borderId="2" xfId="0" applyFont="1" applyBorder="1" applyAlignment="1">
      <alignment horizontal="left"/>
    </xf>
    <xf numFmtId="0" fontId="0" fillId="0" borderId="2" xfId="0" applyBorder="1" applyAlignment="1">
      <alignment horizontal="center" vertical="top" wrapText="1"/>
    </xf>
    <xf numFmtId="0" fontId="9" fillId="0" borderId="4" xfId="0" applyFont="1" applyBorder="1" applyAlignment="1">
      <alignment horizontal="left"/>
    </xf>
    <xf numFmtId="0" fontId="0" fillId="0" borderId="4" xfId="0" applyBorder="1" applyAlignment="1">
      <alignment horizontal="left"/>
    </xf>
    <xf numFmtId="0" fontId="0" fillId="0" borderId="4" xfId="0" applyBorder="1"/>
    <xf numFmtId="0" fontId="0" fillId="0" borderId="2" xfId="0" applyBorder="1" applyAlignment="1">
      <alignment horizontal="left" vertical="center"/>
    </xf>
    <xf numFmtId="0" fontId="0" fillId="0" borderId="2" xfId="0" applyBorder="1" applyAlignment="1">
      <alignment horizontal="center"/>
    </xf>
    <xf numFmtId="0" fontId="22" fillId="7" borderId="2" xfId="0" applyFont="1" applyFill="1" applyBorder="1" applyAlignment="1" applyProtection="1">
      <alignment horizontal="center" vertical="center"/>
      <protection locked="0"/>
    </xf>
    <xf numFmtId="0" fontId="23" fillId="5" borderId="2" xfId="0" applyFont="1" applyFill="1" applyBorder="1" applyAlignment="1">
      <alignment horizontal="center" vertical="center"/>
    </xf>
    <xf numFmtId="14" fontId="0" fillId="0" borderId="0" xfId="0" applyNumberFormat="1"/>
    <xf numFmtId="0" fontId="10" fillId="12" borderId="1" xfId="0" applyFont="1" applyFill="1" applyBorder="1" applyAlignment="1">
      <alignment horizontal="center" vertical="center" wrapText="1"/>
    </xf>
    <xf numFmtId="0" fontId="0" fillId="0" borderId="0" xfId="0" applyAlignment="1">
      <alignment wrapText="1"/>
    </xf>
    <xf numFmtId="0" fontId="37" fillId="0" borderId="0" xfId="0" applyFont="1" applyAlignment="1">
      <alignment wrapText="1"/>
    </xf>
    <xf numFmtId="0" fontId="1" fillId="4" borderId="13" xfId="0" applyFont="1" applyFill="1" applyBorder="1" applyProtection="1">
      <protection locked="0"/>
    </xf>
    <xf numFmtId="0" fontId="1" fillId="4" borderId="14" xfId="0" applyFont="1" applyFill="1" applyBorder="1" applyProtection="1">
      <protection locked="0"/>
    </xf>
    <xf numFmtId="0" fontId="10" fillId="14" borderId="26" xfId="0" applyFont="1" applyFill="1" applyBorder="1" applyAlignment="1" applyProtection="1">
      <alignment horizontal="left" vertical="center" wrapText="1"/>
      <protection locked="0"/>
    </xf>
    <xf numFmtId="0" fontId="10" fillId="14" borderId="27" xfId="0" applyFont="1" applyFill="1" applyBorder="1" applyAlignment="1" applyProtection="1">
      <alignment horizontal="left" vertical="center" wrapText="1"/>
      <protection locked="0"/>
    </xf>
    <xf numFmtId="0" fontId="29" fillId="6" borderId="23" xfId="0" applyFont="1" applyFill="1" applyBorder="1" applyAlignment="1">
      <alignment horizontal="center" vertical="center" wrapText="1"/>
    </xf>
    <xf numFmtId="0" fontId="0" fillId="0" borderId="13" xfId="0" applyBorder="1"/>
    <xf numFmtId="0" fontId="0" fillId="0" borderId="14" xfId="0" applyBorder="1"/>
    <xf numFmtId="0" fontId="0" fillId="0" borderId="29" xfId="0" applyBorder="1" applyAlignment="1">
      <alignment horizontal="left"/>
    </xf>
    <xf numFmtId="0" fontId="0" fillId="0" borderId="30" xfId="0" applyBorder="1"/>
    <xf numFmtId="0" fontId="17" fillId="12" borderId="23" xfId="0" applyFont="1" applyFill="1" applyBorder="1" applyAlignment="1">
      <alignment wrapText="1"/>
    </xf>
    <xf numFmtId="0" fontId="6" fillId="12" borderId="24" xfId="0" applyFont="1" applyFill="1" applyBorder="1" applyAlignment="1">
      <alignment vertical="center" wrapText="1"/>
    </xf>
    <xf numFmtId="0" fontId="17" fillId="0" borderId="23" xfId="0" applyFont="1" applyBorder="1" applyAlignment="1">
      <alignment wrapText="1"/>
    </xf>
    <xf numFmtId="0" fontId="18" fillId="12" borderId="24" xfId="0" applyFont="1" applyFill="1" applyBorder="1" applyAlignment="1">
      <alignment horizontal="justify" vertical="center" wrapText="1"/>
    </xf>
    <xf numFmtId="0" fontId="6" fillId="0" borderId="24" xfId="0" applyFont="1" applyBorder="1" applyAlignment="1">
      <alignment wrapText="1"/>
    </xf>
    <xf numFmtId="0" fontId="17" fillId="0" borderId="13" xfId="0" applyFont="1" applyBorder="1" applyAlignment="1">
      <alignment wrapText="1"/>
    </xf>
    <xf numFmtId="0" fontId="6" fillId="12" borderId="24" xfId="0" applyFont="1" applyFill="1" applyBorder="1" applyAlignment="1">
      <alignment horizontal="center" vertical="center" wrapText="1"/>
    </xf>
    <xf numFmtId="0" fontId="11" fillId="0" borderId="23" xfId="0" applyFont="1" applyBorder="1" applyAlignment="1">
      <alignment horizontal="justify" vertical="center" wrapText="1"/>
    </xf>
    <xf numFmtId="0" fontId="1" fillId="0" borderId="24" xfId="0" applyFont="1" applyBorder="1"/>
    <xf numFmtId="0" fontId="4" fillId="0" borderId="24" xfId="0" applyFont="1" applyBorder="1" applyAlignment="1">
      <alignment horizontal="left"/>
    </xf>
    <xf numFmtId="0" fontId="0" fillId="0" borderId="23" xfId="0" applyBorder="1" applyAlignment="1">
      <alignment horizontal="center" vertical="top" wrapText="1"/>
    </xf>
    <xf numFmtId="0" fontId="0" fillId="0" borderId="24" xfId="0" applyBorder="1"/>
    <xf numFmtId="0" fontId="9" fillId="0" borderId="31" xfId="0" applyFont="1" applyBorder="1" applyAlignment="1">
      <alignment horizontal="left"/>
    </xf>
    <xf numFmtId="0" fontId="0" fillId="0" borderId="25" xfId="0" applyBorder="1" applyAlignment="1">
      <alignment horizontal="left"/>
    </xf>
    <xf numFmtId="0" fontId="0" fillId="0" borderId="23" xfId="0" applyBorder="1" applyAlignment="1">
      <alignment horizontal="left" vertical="center"/>
    </xf>
    <xf numFmtId="0" fontId="0" fillId="0" borderId="24" xfId="0" applyBorder="1" applyAlignment="1">
      <alignment horizontal="left" vertical="center"/>
    </xf>
    <xf numFmtId="0" fontId="0" fillId="0" borderId="23" xfId="0" applyBorder="1"/>
    <xf numFmtId="0" fontId="0" fillId="0" borderId="24" xfId="0" applyBorder="1" applyAlignment="1">
      <alignment horizontal="center"/>
    </xf>
    <xf numFmtId="0" fontId="36" fillId="11" borderId="22" xfId="0" applyFont="1" applyFill="1" applyBorder="1" applyAlignment="1">
      <alignment horizontal="left" vertical="center" wrapText="1"/>
    </xf>
    <xf numFmtId="0" fontId="25" fillId="8" borderId="23" xfId="0" applyFont="1" applyFill="1" applyBorder="1" applyAlignment="1">
      <alignment horizontal="left" vertical="center"/>
    </xf>
    <xf numFmtId="0" fontId="25" fillId="8" borderId="2" xfId="0" applyFont="1" applyFill="1" applyBorder="1" applyAlignment="1">
      <alignment horizontal="center" vertical="center"/>
    </xf>
    <xf numFmtId="0" fontId="40" fillId="5" borderId="23" xfId="0" applyFont="1" applyFill="1" applyBorder="1"/>
    <xf numFmtId="164" fontId="41" fillId="7" borderId="0" xfId="0" applyNumberFormat="1" applyFont="1" applyFill="1" applyAlignment="1" applyProtection="1">
      <alignment horizontal="center"/>
      <protection locked="0"/>
    </xf>
    <xf numFmtId="0" fontId="41" fillId="7" borderId="6" xfId="0" applyFont="1" applyFill="1" applyBorder="1" applyAlignment="1" applyProtection="1">
      <alignment vertical="center" wrapText="1"/>
      <protection locked="0"/>
    </xf>
    <xf numFmtId="0" fontId="43" fillId="6" borderId="13" xfId="0" applyFont="1" applyFill="1" applyBorder="1"/>
    <xf numFmtId="0" fontId="39" fillId="7" borderId="2" xfId="0" applyFont="1" applyFill="1" applyBorder="1" applyProtection="1">
      <protection locked="0"/>
    </xf>
    <xf numFmtId="0" fontId="39" fillId="9" borderId="13" xfId="0" applyFont="1" applyFill="1" applyBorder="1"/>
    <xf numFmtId="0" fontId="38" fillId="7" borderId="23" xfId="0" applyFont="1" applyFill="1" applyBorder="1" applyAlignment="1" applyProtection="1">
      <alignment vertical="center" wrapText="1"/>
      <protection locked="0"/>
    </xf>
    <xf numFmtId="0" fontId="38" fillId="7" borderId="5" xfId="0" applyFont="1" applyFill="1" applyBorder="1" applyAlignment="1" applyProtection="1">
      <alignment vertical="center" wrapText="1"/>
      <protection locked="0"/>
    </xf>
    <xf numFmtId="0" fontId="44" fillId="7" borderId="23" xfId="0" applyFont="1" applyFill="1" applyBorder="1" applyProtection="1">
      <protection locked="0"/>
    </xf>
    <xf numFmtId="0" fontId="22" fillId="7" borderId="2" xfId="0" applyFont="1" applyFill="1" applyBorder="1" applyProtection="1">
      <protection locked="0"/>
    </xf>
    <xf numFmtId="0" fontId="44" fillId="7" borderId="24" xfId="0" applyFont="1" applyFill="1" applyBorder="1" applyProtection="1">
      <protection locked="0"/>
    </xf>
    <xf numFmtId="0" fontId="44" fillId="7" borderId="2" xfId="0" applyFont="1" applyFill="1" applyBorder="1" applyProtection="1">
      <protection locked="0"/>
    </xf>
    <xf numFmtId="0" fontId="47" fillId="7" borderId="2" xfId="0" applyFont="1" applyFill="1" applyBorder="1" applyAlignment="1" applyProtection="1">
      <alignment vertical="center" wrapText="1"/>
      <protection locked="0"/>
    </xf>
    <xf numFmtId="0" fontId="48" fillId="5" borderId="23" xfId="0" applyFont="1" applyFill="1" applyBorder="1" applyAlignment="1">
      <alignment vertical="center"/>
    </xf>
    <xf numFmtId="0" fontId="49" fillId="6" borderId="23" xfId="0" applyFont="1" applyFill="1" applyBorder="1" applyAlignment="1">
      <alignment horizontal="center" vertical="center" wrapText="1"/>
    </xf>
    <xf numFmtId="0" fontId="49" fillId="6" borderId="2" xfId="0" applyFont="1" applyFill="1" applyBorder="1" applyAlignment="1">
      <alignment horizontal="center" vertical="center" wrapText="1"/>
    </xf>
    <xf numFmtId="0" fontId="49" fillId="6" borderId="24" xfId="0" applyFont="1" applyFill="1" applyBorder="1" applyAlignment="1">
      <alignment horizontal="center" vertical="center" wrapText="1"/>
    </xf>
    <xf numFmtId="0" fontId="45" fillId="5" borderId="23" xfId="0" applyFont="1" applyFill="1" applyBorder="1" applyAlignment="1">
      <alignment vertical="center"/>
    </xf>
    <xf numFmtId="0" fontId="47" fillId="7" borderId="2" xfId="0" applyFont="1" applyFill="1" applyBorder="1" applyAlignment="1" applyProtection="1">
      <alignment vertical="center"/>
      <protection locked="0"/>
    </xf>
    <xf numFmtId="0" fontId="45" fillId="9" borderId="13" xfId="0" applyFont="1" applyFill="1" applyBorder="1" applyAlignment="1" applyProtection="1">
      <alignment vertical="center"/>
      <protection locked="0"/>
    </xf>
    <xf numFmtId="0" fontId="45" fillId="9" borderId="2" xfId="0" applyFont="1" applyFill="1" applyBorder="1" applyAlignment="1" applyProtection="1">
      <alignment vertical="center"/>
      <protection locked="0"/>
    </xf>
    <xf numFmtId="14" fontId="45" fillId="5" borderId="23" xfId="0" applyNumberFormat="1" applyFont="1" applyFill="1" applyBorder="1" applyAlignment="1">
      <alignment vertical="center"/>
    </xf>
    <xf numFmtId="14" fontId="45" fillId="5" borderId="2" xfId="0" applyNumberFormat="1" applyFont="1" applyFill="1" applyBorder="1" applyAlignment="1">
      <alignment vertical="center"/>
    </xf>
    <xf numFmtId="14" fontId="45" fillId="7" borderId="29" xfId="0" applyNumberFormat="1" applyFont="1" applyFill="1" applyBorder="1" applyAlignment="1" applyProtection="1">
      <alignment horizontal="center" vertical="center"/>
      <protection locked="0"/>
    </xf>
    <xf numFmtId="14" fontId="45" fillId="7" borderId="5" xfId="0" applyNumberFormat="1" applyFont="1" applyFill="1" applyBorder="1" applyAlignment="1" applyProtection="1">
      <alignment horizontal="center" vertical="center"/>
      <protection locked="0"/>
    </xf>
    <xf numFmtId="0" fontId="50" fillId="6" borderId="23" xfId="0" applyFont="1" applyFill="1" applyBorder="1" applyAlignment="1">
      <alignment horizontal="center" vertical="center" wrapText="1"/>
    </xf>
    <xf numFmtId="0" fontId="50" fillId="6" borderId="2" xfId="0" applyFont="1" applyFill="1" applyBorder="1" applyAlignment="1">
      <alignment horizontal="center" vertical="center"/>
    </xf>
    <xf numFmtId="0" fontId="50" fillId="5" borderId="2" xfId="0" applyFont="1" applyFill="1" applyBorder="1" applyAlignment="1">
      <alignment vertical="center" wrapText="1"/>
    </xf>
    <xf numFmtId="0" fontId="50" fillId="5" borderId="24" xfId="0" applyFont="1" applyFill="1" applyBorder="1" applyAlignment="1">
      <alignment horizontal="center" vertical="center"/>
    </xf>
    <xf numFmtId="0" fontId="52" fillId="6" borderId="34" xfId="0" applyFont="1" applyFill="1" applyBorder="1" applyAlignment="1">
      <alignment horizontal="center" vertical="center" wrapText="1"/>
    </xf>
    <xf numFmtId="3" fontId="54" fillId="6" borderId="19" xfId="0" applyNumberFormat="1" applyFont="1" applyFill="1" applyBorder="1" applyAlignment="1" applyProtection="1">
      <alignment vertical="center" wrapText="1"/>
      <protection locked="0"/>
    </xf>
    <xf numFmtId="0" fontId="56" fillId="0" borderId="0" xfId="0" applyFont="1"/>
    <xf numFmtId="0" fontId="56" fillId="0" borderId="0" xfId="0" applyFont="1" applyAlignment="1">
      <alignment wrapText="1"/>
    </xf>
    <xf numFmtId="0" fontId="53" fillId="7" borderId="2" xfId="0" applyFont="1" applyFill="1" applyBorder="1" applyProtection="1">
      <protection locked="0"/>
    </xf>
    <xf numFmtId="0" fontId="53" fillId="7" borderId="23" xfId="0" applyFont="1" applyFill="1" applyBorder="1" applyAlignment="1" applyProtection="1">
      <alignment horizontal="center"/>
      <protection locked="0"/>
    </xf>
    <xf numFmtId="0" fontId="53" fillId="7" borderId="2" xfId="0" applyFont="1" applyFill="1" applyBorder="1" applyAlignment="1" applyProtection="1">
      <alignment horizontal="center"/>
      <protection locked="0"/>
    </xf>
    <xf numFmtId="0" fontId="50" fillId="7" borderId="2" xfId="0" applyFont="1" applyFill="1" applyBorder="1" applyAlignment="1" applyProtection="1">
      <alignment horizontal="left" wrapText="1"/>
      <protection locked="0"/>
    </xf>
    <xf numFmtId="0" fontId="50" fillId="7" borderId="24" xfId="0" applyFont="1" applyFill="1" applyBorder="1" applyAlignment="1" applyProtection="1">
      <alignment horizontal="left" wrapText="1"/>
      <protection locked="0"/>
    </xf>
    <xf numFmtId="14" fontId="39" fillId="7" borderId="25" xfId="0" applyNumberFormat="1" applyFont="1" applyFill="1" applyBorder="1" applyAlignment="1" applyProtection="1">
      <alignment horizontal="center"/>
      <protection locked="0"/>
    </xf>
    <xf numFmtId="0" fontId="39" fillId="7" borderId="2" xfId="0" applyFont="1" applyFill="1" applyBorder="1" applyAlignment="1" applyProtection="1">
      <alignment horizontal="center" vertical="center"/>
      <protection locked="0"/>
    </xf>
    <xf numFmtId="0" fontId="57" fillId="7" borderId="2" xfId="0" applyFont="1" applyFill="1" applyBorder="1" applyProtection="1">
      <protection locked="0"/>
    </xf>
    <xf numFmtId="0" fontId="57" fillId="7" borderId="2" xfId="0" applyFont="1" applyFill="1" applyBorder="1" applyAlignment="1" applyProtection="1">
      <alignment horizontal="left" vertical="center"/>
      <protection locked="0"/>
    </xf>
    <xf numFmtId="0" fontId="58" fillId="7" borderId="5" xfId="0" applyFont="1" applyFill="1" applyBorder="1" applyAlignment="1" applyProtection="1">
      <alignment vertical="center" wrapText="1"/>
      <protection locked="0"/>
    </xf>
    <xf numFmtId="0" fontId="55" fillId="11" borderId="26" xfId="0" applyFont="1" applyFill="1" applyBorder="1" applyAlignment="1">
      <alignment horizontal="left" vertical="center" wrapText="1"/>
    </xf>
    <xf numFmtId="0" fontId="55" fillId="11" borderId="16" xfId="0" applyFont="1" applyFill="1" applyBorder="1" applyAlignment="1">
      <alignment horizontal="left" vertical="center" wrapText="1"/>
    </xf>
    <xf numFmtId="0" fontId="55" fillId="11" borderId="27" xfId="0" applyFont="1" applyFill="1" applyBorder="1" applyAlignment="1">
      <alignment horizontal="left" vertical="center" wrapText="1"/>
    </xf>
    <xf numFmtId="0" fontId="55" fillId="11" borderId="13" xfId="0" applyFont="1" applyFill="1" applyBorder="1" applyAlignment="1">
      <alignment horizontal="left" vertical="center" wrapText="1"/>
    </xf>
    <xf numFmtId="0" fontId="55" fillId="11" borderId="0" xfId="0" applyFont="1" applyFill="1" applyAlignment="1">
      <alignment horizontal="left" vertical="center" wrapText="1"/>
    </xf>
    <xf numFmtId="0" fontId="55" fillId="11" borderId="14" xfId="0" applyFont="1" applyFill="1" applyBorder="1" applyAlignment="1">
      <alignment horizontal="left" vertical="center" wrapText="1"/>
    </xf>
    <xf numFmtId="0" fontId="55" fillId="11" borderId="9" xfId="0" applyFont="1" applyFill="1" applyBorder="1" applyAlignment="1">
      <alignment horizontal="left" vertical="center" wrapText="1"/>
    </xf>
    <xf numFmtId="0" fontId="55" fillId="11" borderId="10" xfId="0" applyFont="1" applyFill="1" applyBorder="1" applyAlignment="1">
      <alignment horizontal="left" vertical="center" wrapText="1"/>
    </xf>
    <xf numFmtId="0" fontId="55" fillId="11" borderId="11" xfId="0" applyFont="1" applyFill="1" applyBorder="1" applyAlignment="1">
      <alignment horizontal="left" vertical="center" wrapText="1"/>
    </xf>
    <xf numFmtId="0" fontId="53" fillId="5" borderId="31" xfId="0" applyFont="1" applyFill="1" applyBorder="1" applyAlignment="1">
      <alignment vertical="center" wrapText="1"/>
    </xf>
    <xf numFmtId="0" fontId="53" fillId="5" borderId="4" xfId="0" applyFont="1" applyFill="1" applyBorder="1" applyAlignment="1">
      <alignment vertical="center" wrapText="1"/>
    </xf>
    <xf numFmtId="0" fontId="53" fillId="5" borderId="25" xfId="0" applyFont="1" applyFill="1" applyBorder="1" applyAlignment="1">
      <alignment vertical="center" wrapText="1"/>
    </xf>
    <xf numFmtId="0" fontId="6" fillId="16" borderId="23" xfId="0" applyFont="1" applyFill="1" applyBorder="1" applyAlignment="1" applyProtection="1">
      <alignment vertical="center" wrapText="1"/>
      <protection locked="0"/>
    </xf>
    <xf numFmtId="0" fontId="6" fillId="16" borderId="4" xfId="0" applyFont="1" applyFill="1" applyBorder="1" applyAlignment="1" applyProtection="1">
      <alignment vertical="center" wrapText="1"/>
      <protection locked="0"/>
    </xf>
    <xf numFmtId="0" fontId="6" fillId="16" borderId="25" xfId="0" applyFont="1" applyFill="1" applyBorder="1" applyAlignment="1" applyProtection="1">
      <alignment vertical="center" wrapText="1"/>
      <protection locked="0"/>
    </xf>
    <xf numFmtId="0" fontId="39" fillId="4" borderId="26" xfId="0" applyFont="1" applyFill="1" applyBorder="1" applyAlignment="1" applyProtection="1">
      <alignment horizontal="center" vertical="center"/>
      <protection locked="0"/>
    </xf>
    <xf numFmtId="0" fontId="39" fillId="4" borderId="16" xfId="0" applyFont="1" applyFill="1" applyBorder="1" applyAlignment="1" applyProtection="1">
      <alignment horizontal="center" vertical="center"/>
      <protection locked="0"/>
    </xf>
    <xf numFmtId="0" fontId="39" fillId="4" borderId="27" xfId="0" applyFont="1" applyFill="1" applyBorder="1" applyAlignment="1" applyProtection="1">
      <alignment horizontal="center" vertical="center"/>
      <protection locked="0"/>
    </xf>
    <xf numFmtId="0" fontId="51" fillId="7" borderId="26" xfId="0" applyFont="1" applyFill="1" applyBorder="1" applyAlignment="1" applyProtection="1">
      <alignment horizontal="center" vertical="center" wrapText="1"/>
      <protection locked="0"/>
    </xf>
    <xf numFmtId="0" fontId="51" fillId="7" borderId="16" xfId="0" applyFont="1" applyFill="1" applyBorder="1" applyAlignment="1" applyProtection="1">
      <alignment horizontal="center" vertical="center" wrapText="1"/>
      <protection locked="0"/>
    </xf>
    <xf numFmtId="0" fontId="51" fillId="7" borderId="27" xfId="0" applyFont="1" applyFill="1" applyBorder="1" applyAlignment="1" applyProtection="1">
      <alignment horizontal="center" vertical="center" wrapText="1"/>
      <protection locked="0"/>
    </xf>
    <xf numFmtId="0" fontId="51" fillId="7" borderId="32" xfId="0" applyFont="1" applyFill="1" applyBorder="1" applyAlignment="1" applyProtection="1">
      <alignment horizontal="center" vertical="center" wrapText="1"/>
      <protection locked="0"/>
    </xf>
    <xf numFmtId="0" fontId="51" fillId="7" borderId="17" xfId="0" applyFont="1" applyFill="1" applyBorder="1" applyAlignment="1" applyProtection="1">
      <alignment horizontal="center" vertical="center" wrapText="1"/>
      <protection locked="0"/>
    </xf>
    <xf numFmtId="0" fontId="51" fillId="7" borderId="33" xfId="0" applyFont="1" applyFill="1" applyBorder="1" applyAlignment="1" applyProtection="1">
      <alignment horizontal="center" vertical="center" wrapText="1"/>
      <protection locked="0"/>
    </xf>
    <xf numFmtId="0" fontId="53" fillId="7" borderId="18" xfId="0" applyFont="1" applyFill="1" applyBorder="1" applyAlignment="1" applyProtection="1">
      <alignment horizontal="center" vertical="center" wrapText="1"/>
      <protection locked="0"/>
    </xf>
    <xf numFmtId="0" fontId="53" fillId="7" borderId="19" xfId="0" applyFont="1" applyFill="1" applyBorder="1" applyAlignment="1" applyProtection="1">
      <alignment horizontal="center" vertical="center" wrapText="1"/>
      <protection locked="0"/>
    </xf>
    <xf numFmtId="0" fontId="45" fillId="0" borderId="2" xfId="0" applyFont="1" applyBorder="1" applyAlignment="1">
      <alignment horizontal="center" vertical="center"/>
    </xf>
    <xf numFmtId="0" fontId="45" fillId="0" borderId="24" xfId="0" applyFont="1" applyBorder="1" applyAlignment="1">
      <alignment horizontal="center" vertical="center"/>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24" xfId="0" applyFont="1" applyBorder="1" applyAlignment="1">
      <alignment horizontal="center" vertical="center" wrapText="1"/>
    </xf>
    <xf numFmtId="0" fontId="45" fillId="11" borderId="23" xfId="0" applyFont="1" applyFill="1" applyBorder="1" applyAlignment="1">
      <alignment horizontal="left" vertical="center" wrapText="1"/>
    </xf>
    <xf numFmtId="0" fontId="45" fillId="11" borderId="2" xfId="0" applyFont="1" applyFill="1" applyBorder="1" applyAlignment="1">
      <alignment horizontal="left" vertical="center" wrapText="1"/>
    </xf>
    <xf numFmtId="0" fontId="45" fillId="11" borderId="24" xfId="0" applyFont="1" applyFill="1" applyBorder="1" applyAlignment="1">
      <alignment horizontal="left" vertical="center" wrapText="1"/>
    </xf>
    <xf numFmtId="0" fontId="46" fillId="6" borderId="2" xfId="0" applyFont="1" applyFill="1" applyBorder="1" applyAlignment="1">
      <alignment horizontal="left" vertical="center" wrapText="1"/>
    </xf>
    <xf numFmtId="0" fontId="46" fillId="6" borderId="24" xfId="0" applyFont="1" applyFill="1" applyBorder="1" applyAlignment="1">
      <alignment horizontal="left" vertical="center" wrapText="1"/>
    </xf>
    <xf numFmtId="0" fontId="42" fillId="6" borderId="6" xfId="0" applyFont="1" applyFill="1" applyBorder="1" applyAlignment="1">
      <alignment horizontal="left" vertical="center" wrapText="1"/>
    </xf>
    <xf numFmtId="0" fontId="42" fillId="6" borderId="28" xfId="0" applyFont="1" applyFill="1" applyBorder="1" applyAlignment="1">
      <alignment horizontal="left" vertical="center" wrapText="1"/>
    </xf>
    <xf numFmtId="0" fontId="39" fillId="9" borderId="6" xfId="0" applyFont="1" applyFill="1" applyBorder="1" applyAlignment="1">
      <alignment horizontal="center"/>
    </xf>
    <xf numFmtId="0" fontId="39" fillId="9" borderId="28" xfId="0" applyFont="1" applyFill="1" applyBorder="1" applyAlignment="1">
      <alignment horizontal="center"/>
    </xf>
    <xf numFmtId="0" fontId="53" fillId="7" borderId="29" xfId="0" applyFont="1" applyFill="1" applyBorder="1" applyAlignment="1" applyProtection="1">
      <alignment horizontal="center" wrapText="1"/>
      <protection locked="0"/>
    </xf>
    <xf numFmtId="0" fontId="53" fillId="7" borderId="31" xfId="0" applyFont="1" applyFill="1" applyBorder="1" applyAlignment="1" applyProtection="1">
      <alignment horizontal="center" wrapText="1"/>
      <protection locked="0"/>
    </xf>
    <xf numFmtId="0" fontId="53" fillId="7" borderId="5" xfId="0" applyFont="1" applyFill="1" applyBorder="1" applyAlignment="1" applyProtection="1">
      <alignment horizontal="center" wrapText="1"/>
      <protection locked="0"/>
    </xf>
    <xf numFmtId="0" fontId="53" fillId="7" borderId="4" xfId="0" applyFont="1" applyFill="1" applyBorder="1" applyAlignment="1" applyProtection="1">
      <alignment horizontal="center" wrapText="1"/>
      <protection locked="0"/>
    </xf>
    <xf numFmtId="0" fontId="50" fillId="7" borderId="5" xfId="0" applyFont="1" applyFill="1" applyBorder="1" applyAlignment="1" applyProtection="1">
      <alignment horizontal="center" wrapText="1"/>
      <protection locked="0"/>
    </xf>
    <xf numFmtId="0" fontId="50" fillId="7" borderId="4" xfId="0" applyFont="1" applyFill="1" applyBorder="1" applyAlignment="1" applyProtection="1">
      <alignment horizontal="center" wrapText="1"/>
      <protection locked="0"/>
    </xf>
    <xf numFmtId="0" fontId="50" fillId="7" borderId="30" xfId="0" applyFont="1" applyFill="1" applyBorder="1" applyAlignment="1" applyProtection="1">
      <alignment horizontal="center" wrapText="1"/>
      <protection locked="0"/>
    </xf>
    <xf numFmtId="0" fontId="50" fillId="7" borderId="25" xfId="0" applyFont="1" applyFill="1" applyBorder="1" applyAlignment="1" applyProtection="1">
      <alignment horizontal="center" wrapText="1"/>
      <protection locked="0"/>
    </xf>
    <xf numFmtId="0" fontId="49" fillId="6" borderId="2" xfId="0" applyFont="1" applyFill="1" applyBorder="1" applyAlignment="1">
      <alignment horizontal="left" vertical="center" wrapText="1"/>
    </xf>
    <xf numFmtId="0" fontId="49" fillId="6" borderId="24" xfId="0" applyFont="1" applyFill="1" applyBorder="1" applyAlignment="1">
      <alignment horizontal="left" vertical="center" wrapText="1"/>
    </xf>
    <xf numFmtId="0" fontId="50" fillId="0" borderId="2" xfId="0" applyFont="1" applyBorder="1" applyAlignment="1">
      <alignment horizontal="left" vertical="center" wrapText="1"/>
    </xf>
    <xf numFmtId="0" fontId="50" fillId="0" borderId="24" xfId="0" applyFont="1" applyBorder="1" applyAlignment="1">
      <alignment horizontal="left" vertical="center" wrapText="1"/>
    </xf>
    <xf numFmtId="0" fontId="28" fillId="6" borderId="6" xfId="0" applyFont="1" applyFill="1" applyBorder="1" applyAlignment="1">
      <alignment horizontal="left" vertical="center" wrapText="1"/>
    </xf>
    <xf numFmtId="0" fontId="28" fillId="6" borderId="7" xfId="0" applyFont="1" applyFill="1" applyBorder="1" applyAlignment="1">
      <alignment horizontal="left" vertical="center" wrapText="1"/>
    </xf>
    <xf numFmtId="0" fontId="21" fillId="0" borderId="2" xfId="0" applyFont="1" applyBorder="1" applyAlignment="1">
      <alignment horizontal="center" vertical="center"/>
    </xf>
    <xf numFmtId="0" fontId="1" fillId="9" borderId="6" xfId="0" applyFont="1" applyFill="1" applyBorder="1" applyAlignment="1" applyProtection="1">
      <alignment horizontal="center"/>
      <protection locked="0"/>
    </xf>
    <xf numFmtId="0" fontId="1" fillId="9" borderId="8" xfId="0" applyFont="1" applyFill="1" applyBorder="1" applyAlignment="1" applyProtection="1">
      <alignment horizontal="center"/>
      <protection locked="0"/>
    </xf>
    <xf numFmtId="0" fontId="24" fillId="0" borderId="6"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1" fillId="11" borderId="2" xfId="0" applyFont="1" applyFill="1" applyBorder="1" applyAlignment="1">
      <alignment horizontal="left" vertical="center" wrapText="1"/>
    </xf>
    <xf numFmtId="0" fontId="28" fillId="6" borderId="2" xfId="0" applyFont="1" applyFill="1" applyBorder="1" applyAlignment="1">
      <alignment horizontal="left" vertical="center" wrapText="1"/>
    </xf>
    <xf numFmtId="0" fontId="21" fillId="11" borderId="16" xfId="0" applyFont="1" applyFill="1" applyBorder="1" applyAlignment="1">
      <alignment horizontal="left" vertical="center" wrapText="1"/>
    </xf>
    <xf numFmtId="0" fontId="21" fillId="11" borderId="17" xfId="0" applyFont="1" applyFill="1" applyBorder="1" applyAlignment="1">
      <alignment horizontal="left" vertical="center" wrapText="1"/>
    </xf>
    <xf numFmtId="0" fontId="21" fillId="7" borderId="5" xfId="0" applyFont="1" applyFill="1" applyBorder="1" applyAlignment="1" applyProtection="1">
      <alignment horizontal="center" wrapText="1"/>
      <protection locked="0"/>
    </xf>
    <xf numFmtId="0" fontId="21" fillId="7" borderId="4" xfId="0" applyFont="1" applyFill="1" applyBorder="1" applyAlignment="1" applyProtection="1">
      <alignment horizontal="center" wrapText="1"/>
      <protection locked="0"/>
    </xf>
    <xf numFmtId="0" fontId="23" fillId="7" borderId="5" xfId="0" applyFont="1" applyFill="1" applyBorder="1" applyAlignment="1" applyProtection="1">
      <alignment horizontal="center" wrapText="1"/>
      <protection locked="0"/>
    </xf>
    <xf numFmtId="0" fontId="23" fillId="7" borderId="4" xfId="0" applyFont="1" applyFill="1" applyBorder="1" applyAlignment="1" applyProtection="1">
      <alignment horizontal="center" wrapText="1"/>
      <protection locked="0"/>
    </xf>
    <xf numFmtId="0" fontId="6" fillId="16" borderId="2" xfId="0" applyFont="1" applyFill="1" applyBorder="1" applyAlignment="1" applyProtection="1">
      <alignment vertical="center" wrapText="1"/>
      <protection locked="0"/>
    </xf>
    <xf numFmtId="0" fontId="23" fillId="10" borderId="6" xfId="0" applyFont="1" applyFill="1" applyBorder="1" applyAlignment="1">
      <alignment horizontal="center" vertical="center" wrapText="1"/>
    </xf>
    <xf numFmtId="0" fontId="23" fillId="10" borderId="7" xfId="0" applyFont="1" applyFill="1" applyBorder="1" applyAlignment="1">
      <alignment horizontal="center" vertical="center" wrapText="1"/>
    </xf>
    <xf numFmtId="0" fontId="21" fillId="4" borderId="6" xfId="0" applyFont="1" applyFill="1" applyBorder="1" applyAlignment="1" applyProtection="1">
      <alignment horizontal="center" vertical="center"/>
      <protection locked="0"/>
    </xf>
    <xf numFmtId="0" fontId="21" fillId="4" borderId="8" xfId="0" applyFont="1" applyFill="1" applyBorder="1" applyAlignment="1" applyProtection="1">
      <alignment horizontal="center" vertical="center"/>
      <protection locked="0"/>
    </xf>
    <xf numFmtId="0" fontId="21" fillId="4" borderId="7" xfId="0" applyFont="1" applyFill="1" applyBorder="1" applyAlignment="1" applyProtection="1">
      <alignment horizontal="center" vertical="center"/>
      <protection locked="0"/>
    </xf>
    <xf numFmtId="0" fontId="21" fillId="5" borderId="2" xfId="0" applyFont="1" applyFill="1" applyBorder="1" applyAlignment="1">
      <alignment vertical="center" wrapText="1"/>
    </xf>
    <xf numFmtId="0" fontId="21" fillId="5" borderId="4" xfId="0" applyFont="1" applyFill="1" applyBorder="1" applyAlignment="1">
      <alignment vertical="center" wrapText="1"/>
    </xf>
    <xf numFmtId="0" fontId="21" fillId="7" borderId="13" xfId="0" applyFont="1" applyFill="1" applyBorder="1" applyAlignment="1" applyProtection="1">
      <alignment horizontal="center" vertical="center"/>
      <protection locked="0"/>
    </xf>
    <xf numFmtId="0" fontId="21" fillId="7" borderId="0" xfId="0" applyFont="1" applyFill="1" applyAlignment="1" applyProtection="1">
      <alignment horizontal="center" vertical="center"/>
      <protection locked="0"/>
    </xf>
    <xf numFmtId="0" fontId="21" fillId="7" borderId="14" xfId="0" applyFont="1" applyFill="1" applyBorder="1" applyAlignment="1" applyProtection="1">
      <alignment horizontal="center" vertical="center"/>
      <protection locked="0"/>
    </xf>
    <xf numFmtId="0" fontId="21" fillId="7" borderId="9" xfId="0" applyFont="1" applyFill="1" applyBorder="1" applyAlignment="1" applyProtection="1">
      <alignment horizontal="center" vertical="center"/>
      <protection locked="0"/>
    </xf>
    <xf numFmtId="0" fontId="21" fillId="7" borderId="10" xfId="0" applyFont="1" applyFill="1" applyBorder="1" applyAlignment="1" applyProtection="1">
      <alignment horizontal="center" vertical="center"/>
      <protection locked="0"/>
    </xf>
    <xf numFmtId="0" fontId="21" fillId="7" borderId="11" xfId="0" applyFont="1" applyFill="1" applyBorder="1" applyAlignment="1" applyProtection="1">
      <alignment horizontal="center" vertical="center"/>
      <protection locked="0"/>
    </xf>
    <xf numFmtId="0" fontId="23" fillId="5" borderId="0" xfId="0" applyFont="1" applyFill="1" applyAlignment="1">
      <alignment horizontal="center" vertical="center"/>
    </xf>
    <xf numFmtId="0" fontId="29" fillId="6"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1250413</xdr:colOff>
      <xdr:row>0</xdr:row>
      <xdr:rowOff>86517</xdr:rowOff>
    </xdr:from>
    <xdr:to>
      <xdr:col>2</xdr:col>
      <xdr:colOff>3922492</xdr:colOff>
      <xdr:row>0</xdr:row>
      <xdr:rowOff>1508124</xdr:rowOff>
    </xdr:to>
    <xdr:pic>
      <xdr:nvPicPr>
        <xdr:cNvPr id="10" name="Imagen 9">
          <a:extLst>
            <a:ext uri="{FF2B5EF4-FFF2-40B4-BE49-F238E27FC236}">
              <a16:creationId xmlns:a16="http://schemas.microsoft.com/office/drawing/2014/main" id="{DFFA989C-B017-3B89-AB2E-7FD8E13FC8C6}"/>
            </a:ext>
          </a:extLst>
        </xdr:cNvPr>
        <xdr:cNvPicPr>
          <a:picLocks noChangeAspect="1"/>
        </xdr:cNvPicPr>
      </xdr:nvPicPr>
      <xdr:blipFill>
        <a:blip xmlns:r="http://schemas.openxmlformats.org/officeDocument/2006/relationships" r:embed="rId1"/>
        <a:stretch>
          <a:fillRect/>
        </a:stretch>
      </xdr:blipFill>
      <xdr:spPr>
        <a:xfrm>
          <a:off x="1250413" y="86517"/>
          <a:ext cx="11701779" cy="1421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492125</xdr:colOff>
      <xdr:row>0</xdr:row>
      <xdr:rowOff>140229</xdr:rowOff>
    </xdr:from>
    <xdr:to>
      <xdr:col>0</xdr:col>
      <xdr:colOff>2190750</xdr:colOff>
      <xdr:row>0</xdr:row>
      <xdr:rowOff>1267598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92125" y="140229"/>
          <a:ext cx="1698625" cy="1127369"/>
        </a:xfrm>
        <a:prstGeom prst="rect">
          <a:avLst/>
        </a:prstGeom>
      </xdr:spPr>
    </xdr:pic>
    <xdr:clientData/>
  </xdr:twoCellAnchor>
  <xdr:twoCellAnchor editAs="oneCell">
    <xdr:from>
      <xdr:col>0</xdr:col>
      <xdr:colOff>2365375</xdr:colOff>
      <xdr:row>0</xdr:row>
      <xdr:rowOff>333374</xdr:rowOff>
    </xdr:from>
    <xdr:to>
      <xdr:col>1</xdr:col>
      <xdr:colOff>258014</xdr:colOff>
      <xdr:row>0</xdr:row>
      <xdr:rowOff>1174749</xdr:rowOff>
    </xdr:to>
    <xdr:pic>
      <xdr:nvPicPr>
        <xdr:cNvPr id="2" name="Imagen 1">
          <a:extLst>
            <a:ext uri="{FF2B5EF4-FFF2-40B4-BE49-F238E27FC236}">
              <a16:creationId xmlns:a16="http://schemas.microsoft.com/office/drawing/2014/main" id="{0810F473-1FEC-167C-7C1C-0574A62AE013}"/>
            </a:ext>
          </a:extLst>
        </xdr:cNvPr>
        <xdr:cNvPicPr>
          <a:picLocks noChangeAspect="1"/>
        </xdr:cNvPicPr>
      </xdr:nvPicPr>
      <xdr:blipFill rotWithShape="1">
        <a:blip xmlns:r="http://schemas.openxmlformats.org/officeDocument/2006/relationships" r:embed="rId2"/>
        <a:srcRect t="11520" b="9431"/>
        <a:stretch/>
      </xdr:blipFill>
      <xdr:spPr>
        <a:xfrm>
          <a:off x="2365375" y="333374"/>
          <a:ext cx="1893139" cy="841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0338-0CF7-4EDD-A57C-A8CD98931B17}">
  <sheetPr codeName="Hoja5"/>
  <dimension ref="A1:K58"/>
  <sheetViews>
    <sheetView showGridLines="0" tabSelected="1" zoomScale="40" zoomScaleNormal="40" zoomScaleSheetLayoutView="30" zoomScalePageLayoutView="40" workbookViewId="0">
      <selection activeCell="D1" sqref="D1"/>
    </sheetView>
  </sheetViews>
  <sheetFormatPr baseColWidth="10" defaultColWidth="11.453125" defaultRowHeight="14.5" x14ac:dyDescent="0.35"/>
  <cols>
    <col min="1" max="1" width="60" customWidth="1"/>
    <col min="2" max="2" width="75.453125" customWidth="1"/>
    <col min="3" max="3" width="86.1796875" customWidth="1"/>
    <col min="4" max="4" width="76.54296875" customWidth="1"/>
    <col min="5" max="5" width="70.7265625" hidden="1" customWidth="1"/>
    <col min="6" max="6" width="66.1796875" hidden="1" customWidth="1"/>
    <col min="7" max="9" width="11.453125" hidden="1" customWidth="1"/>
    <col min="10" max="10" width="11.453125" customWidth="1"/>
    <col min="11" max="11" width="4.54296875" customWidth="1"/>
    <col min="13" max="13" width="39.453125" customWidth="1"/>
  </cols>
  <sheetData>
    <row r="1" spans="1:11" ht="138" customHeight="1" x14ac:dyDescent="0.35">
      <c r="A1" s="204"/>
      <c r="B1" s="205"/>
      <c r="C1" s="205"/>
      <c r="D1" s="130" t="s">
        <v>152</v>
      </c>
      <c r="F1" s="101" t="s">
        <v>201</v>
      </c>
      <c r="I1" s="99"/>
    </row>
    <row r="2" spans="1:11" ht="28.5" customHeight="1" x14ac:dyDescent="0.35">
      <c r="A2" s="206" t="s">
        <v>163</v>
      </c>
      <c r="B2" s="207"/>
      <c r="C2" s="207"/>
      <c r="D2" s="208"/>
      <c r="F2" t="s">
        <v>199</v>
      </c>
      <c r="I2" s="99"/>
    </row>
    <row r="3" spans="1:11" ht="30.75" customHeight="1" x14ac:dyDescent="0.5">
      <c r="A3" s="131" t="s">
        <v>0</v>
      </c>
      <c r="B3" s="172"/>
      <c r="C3" s="132" t="s">
        <v>1</v>
      </c>
      <c r="D3" s="171"/>
      <c r="F3" t="s">
        <v>2</v>
      </c>
      <c r="I3" s="99"/>
    </row>
    <row r="4" spans="1:11" ht="13.5" customHeight="1" x14ac:dyDescent="0.35">
      <c r="A4" s="103"/>
      <c r="B4" s="10"/>
      <c r="C4" s="10"/>
      <c r="D4" s="104"/>
      <c r="I4" s="99"/>
    </row>
    <row r="5" spans="1:11" ht="155" customHeight="1" x14ac:dyDescent="0.35">
      <c r="A5" s="209" t="s">
        <v>3</v>
      </c>
      <c r="B5" s="210"/>
      <c r="C5" s="210"/>
      <c r="D5" s="211"/>
      <c r="E5" t="s">
        <v>188</v>
      </c>
    </row>
    <row r="6" spans="1:11" ht="27.75" customHeight="1" x14ac:dyDescent="0.35">
      <c r="A6" s="105"/>
      <c r="B6" s="44"/>
      <c r="C6" s="44"/>
      <c r="D6" s="106"/>
    </row>
    <row r="7" spans="1:11" ht="39.75" customHeight="1" x14ac:dyDescent="0.5">
      <c r="A7" s="133" t="s">
        <v>4</v>
      </c>
      <c r="B7" s="134"/>
      <c r="C7" s="212" t="str">
        <f>IF(B8="AMPL.JORN.LAB.INDIGENA_I_Y_II_CICLOS_o_REC.JORNADA_ADICIONAL_INDIGENA_EN_I_y_II_Ciclo",E43,IF(B8="REC.COM.APOYO_EDUC.INDIG.I_Y_II.",A40,IF(B8="AMPL.JORN.LAB.INDIG.CINDEA_E_IPEC",D40,IF(B8="REC.COM.EVAL.APREND.INDIG.C.T.A.I_Y_II.",B40,IF(B8="AJL.INDIG.MAT.COMPL_EN_I_y_II_Ciclo_o_REC.INDIGENA_ASIGNATURAS_COMPLEMENTARIAS_EN_I_y_II_Ciclo",F1,IF(B8="REC.HUERTAS_ESCOLARES_INDIGENA.",A41,IF(B8="DOBLE_JORNADA_INDIGENA",D41,IF(B8="AMPL.JORN.L.PRIMARIA.ABIERTA_IND.I_y_II_CICLOS",E40,IF(B8="SEA.NIVEL_1",B41,IF(B8="PROYECTOS_LENGUA_Y_CULTURA",F10,IF(B8="REC.ESC.MOD.HORAR.AMPL.INDIGENA_o_ESC.MODALIDAD_HORARIO_REGULAR_INDIGENA",F46,IF(B8="REC.LICEO_RURAL_UBIC.TERRIT.INDIG.",F43,IF(B8="REC.60_MINUTOS_INDIGENA",F44,IF(B8="AMPL.JORN.LAB.EDUC.PREESC.INDIGENA//REC._EDUCACION_PREESCOLAR_INDIGENA",B42,IF(B8="REC.COORD.PRUEBAS_TERRIT.INDIG.",A43,IF(B8="REC.OFICINISTA",F42,IF(B8="REC.CONSERJE",F42,IF(B8="REC.OFICIAL_DE_VIGILANCIA",F42,IF(B8="REC.AUXILIAR_DE_VIGILANCIA",F42,IF(B8="REC.COORD.SAT.IPEC.CINDEA_INDIGENA.",B43,IF(B8="AMPL.JORN.LAB.EDUC.PREESC.INDIGENA_o_REC.EDUCACION_PREESCOLAR_INDIGENA",E44,IF(B8="REC.COORD.ZONAL_INDIG.EDUC.AB",A44,IF(B8="REC.OFICIAL_DE_SEGURIDAD_SERVICIO_CIVIL_1",F42,IF(B8="AUMENTO_LECCIONES",F54," "))))))))))))))))))))))))</f>
        <v xml:space="preserve"> </v>
      </c>
      <c r="D7" s="213"/>
    </row>
    <row r="8" spans="1:11" ht="409.6" customHeight="1" x14ac:dyDescent="0.35">
      <c r="A8" s="146" t="s">
        <v>5</v>
      </c>
      <c r="B8" s="135"/>
      <c r="C8" s="212"/>
      <c r="D8" s="213"/>
      <c r="F8" s="4" t="s">
        <v>168</v>
      </c>
      <c r="J8" s="99"/>
      <c r="K8" s="99"/>
    </row>
    <row r="9" spans="1:11" ht="267" customHeight="1" x14ac:dyDescent="0.35">
      <c r="A9" s="146" t="s">
        <v>30</v>
      </c>
      <c r="B9" s="145"/>
      <c r="C9" s="214" t="str">
        <f>IF(AND(B8="AMPL.JORN.LAB.INDIGENA_I_Y_II_CICLOS_o_REC.JORNADA_ADICIONAL_INDIGENA_EN_I_y_II_Ciclo",B9="Profesor de Enseñanza Unidocente en Educación Indígena I y II Ciclo"),F9,IF(AND(B8="AMPL.JORN.LAB.INDIGENA_I_Y_II_CICLOS_o_REC.JORNADA_ADICIONAL_INDIGENA_EN_I_y_II_Ciclo",B9="Profesor de Enseñanza General Básica en Educación Indígena I y II Ciclo (G. de E.)"),C40,IF(AND(B8="PROYECTOS_LENGUA_Y_CULTURA",B9="Profesor de Enseñanza General Básica en Educación Indígena I y II Ciclo (G. de E.)"),D43,IF(AND(B8="AMPL.JORN.LAB.INDIGENA_I_Y_II_CICLOS_o_REC.JORNADA_ADICIONAL_INDIGENA_EN_I_y_II_Ciclo",B9="Director de  Enseñanza General Básica en Educación Indígena 1, I y II Ciclo"),F9,IF(B8="REC.COM.APOYO_EDUC.INDIG.I_Y_II.",E42,IF(B8="REC.COM.EVAL.APREND.INDIG.C.T.A.I_Y_II.",E42,IF(AND(B8="REC.ESC.MOD.HORAR.AMPL.INDIGENA",B9="Profesor de Enseñanza General Básica en Educación Indígena I y II Ciclo (G. de E.)"),F10,IF(AND(B8="REC.60_MINUTOS_INDIGENA",B9="Profesor de Ens. Técnico Profes. en  Educación Indígena (III y IV Ciclos) (G. de E.)"),F10,IF(AND(B8="REC.60_MINUTOS_INDIGENA",B9="Profesor de Enseñanza Media  en Educación Indígena (G. de  E.)"),F10,IF(AND(B8="REC.LICEO_RURAL_UBIC.TERRIT.INDIG.",B9="Profesor de Enseñanza Media  en Educación Indígena (G. de  E.)"),F10,IF(AND(B8="REC.OFICIAL_DE_SEGURIDAD_SERVICIO_CIVIL_1",B9="Conserje de Centro Educativo"),E41,IF(AND(B8="REC.AUXILIAR_DE_VIGILANCIA",B9="Conserje  de Centro Educativo"),E41,IF(AND(B8="DOBLE_JORNADA_INDIGENA",B9="Director de Colegio en Educación Indígena 1"),E5,IF(AND(B8="DOBLE_JORNADA_INDIGENA",B9="Varios puestos: C1,DEGB2,DEGB3"),E5,IF(AND(B8="DOBLE_JORNADA_INDIGENA",B9="Director de Enseñanza General Básica en Educación Indígena 2, I y II Ciclo"),E5,IF(AND(B8="AMPL.JORN.LAB.INDIG.CINDEA_E_IPEC",B9="Profesor de Enseñanza Preescolar en Educación Indígena (G. de E.)"),A42, IF(AND(B8="AMPL.JORN.LAB.INDIG.CINDEA_E_IPEC",B9="Profesor de Enseñanza General Básica en Educación Indígena I y II Ciclo (G. de E.)"),A42,IF(AND(B8="DOBLE_JORNADA_INDIGENA",B9="Director de Enseñanza General Básica en Educación Indígena 3, I y II Ciclo"),E5,IF(AND(B8="AMPL.JORN.L.PRIMARIA.ABIERTA_IND.I_y_II_CICLOS",B9="Profesor de Enseñanza General Básica en Educación Indígena I y II Ciclo (G. de E.)"),A42,IF(AND(B8="AMPL.JORN.L.PRIMARIA.ABIERTA_IND.I_y_II_CICLOS",B9="Profesor de Enseñanza Preescolar en Educación Indígena (G. de E.)"),A42,IF(B8="AMPL.JORN.LAB.EDUC.PREESC.INDIGENA//REC._EDUCACION_PREESCOLAR_INDIGENA",C42,IF(B8="REC.HUERTAS_ESCOLARES_INDIGENA.",D42,IF(B8="REC.ASISTENTE_DIRECCIÓN_CENTRO_EDUCATIVO_INDIGENA_SECUNDARIA",B42,IF(B8="REC.COORD.ZONAL_INDIG.EDUC.AB",A43,IF(B8="REC.ORIENTADOR.INDIG.",B42,IF(B8="REC.SERV.BIBLIOTECA.INDIG.",B42,IF(B9="Varias clases de puesto",C43,IF(B8="REC.COORD.PRUEBAS_TERRIT.INDIG.",B44," "))))))))))))))))))))))))))))</f>
        <v xml:space="preserve"> </v>
      </c>
      <c r="D9" s="215"/>
      <c r="F9" s="55" t="s">
        <v>8</v>
      </c>
    </row>
    <row r="10" spans="1:11" ht="21.75" customHeight="1" x14ac:dyDescent="0.55000000000000004">
      <c r="A10" s="136" t="str">
        <f>IF(OR(B8="REC.ORIENTADOR.INDIG.",B8="REC.HUERTAS_ESCOLARES_INDIGENA.",B8="REC.COORD.ZONAL_INDIG.EDUC.AB",B8="REC.ASISTENTE_DIRECCIÓN_CENTRO_EDUCATIVO_INDIGENA_SECUNDARIA",B8="REC.SERV.BIBLIOTECA.INDIG.",B8="REC.COORD.PRUEBAS_TERRIT.INDIG.",B8="REC.COORD.SAT.IPEC.CINDEA_INDIGENA.",B8="REC.OFICINISTA",B8="REC.CONSERJE",B8="REC.OFICIAL_DE_SEGURIDAD_SERVICIO_CIVIL_1",B8="REC.AUXILIAR_DE_VIGILANCIA"),F41," ")</f>
        <v xml:space="preserve"> </v>
      </c>
      <c r="B10" s="166"/>
      <c r="C10" s="216"/>
      <c r="D10" s="217"/>
      <c r="F10" s="55" t="s">
        <v>9</v>
      </c>
    </row>
    <row r="11" spans="1:11" ht="120" customHeight="1" x14ac:dyDescent="0.35">
      <c r="A11" s="147" t="str">
        <f>IF(OR(B8="AMPL.JORN.L.PRIMARIA.ABIERTA_IND.I_y_II_CICLOS",B8="AMPL.JORN.LAB.EDUC.PREESC.INDIGENA_o_REC.EDUCACION_PREESCOLAR_INDIGENA",B8="REC.HUERTAS_ESCOLARES_INDIGENA.",B8="REC.AUXILIAR_DE_VIGILANCIA",B8="REC.OFICIAL_DE_SEGURIDAD_SERVICIO_CIVIL_1",B8="REC.CONSERJE",B8="REC.OFICINISTA",B8="REC.COORD.SAT.IPEC.CINDEA_INDIGENA.",B8="REC.COORD.PRUEBAS_TERRIT.INDIG.",B8="REC.SERV.BIBLIOTECA.INDIG.",B8="REC.ORIENTADOR.INDIG.",B8="SEA.NIVEL_1",B8="REC.COORD.ZONAL_INDIG.EDUC.AB",B8="REC.COM.APOYO_EDUC.INDIG.III_Y_EDUC.DIVER.",B8="AMPL.JORN.LAB.INDIGENA_I_Y_II_CICLOS_o_REC.JORNADA_ADICIONAL_INDIGENA_EN_I_y_II_Ciclo",B8="REC.ASISTENTE_DIRECCIÓN_CENTRO_EDUCATIVO_INDIGENA_SECUNDARIA"),F29,IF(B8="DOBLE_JORNADA_INDIGENA",F39,IF(B8="AMPL.JORN.LAB.INDIG.CINDEA_E_IPEC",F26,IF(B8="REC.COM.APOYO_EDUC.INDIG.I_Y_II.",F26,IF(B8="REC.COM.EVAL.APREND.INDIG.C.T.A.I_Y_II.",F26,IF(B8="AUMENTO_LECCIONES",F29," "))))))</f>
        <v xml:space="preserve"> </v>
      </c>
      <c r="B11" s="148" t="str">
        <f>IF(OR(B8="AMPL.JORN.L.PRIMARIA.ABIERTA_IND.I_y_II_CICLOS",B8="REC.HUERTAS_ESCOLARES_INDIGENA.",B8="REC.AUXILIAR_DE_VIGILANCIA",B8="REC.OFICIAL_DE_SEGURIDAD_SERVICIO_CIVIL_1",B8="REC.CONSERJE",B8="REC.OFICINISTA",B8="REC.COORD.SAT.IPEC.CINDEA_INDIGENA.",B8="REC.COORD.PRUEBAS_TERRIT.INDIG.",B8="REC.SERV.BIBLIOTECA.INDIG.",B8="REC.ORIENTADOR.INDIG.",B8="SEA.NIVEL_1",B8="REC.COORD.ZONAL_INDIG.EDUC.AB",B8="AMPL.JORN.LAB.INDIGENA_I_Y_II_CICLOS_o_REC.JORNADA_ADICIONAL_INDIGENA_EN_I_y_II_Ciclo",B8="REC.COM.APOYO_EDUC.INDIG.III_Y_EDUC.DIVER.",B8="REC.ASISTENTE_DIRECCIÓN_CENTRO_EDUCATIVO_INDIGENA_SECUNDARIA",B8="AMPL.JORN.LAB.EDUC.PREESC.INDIGENA_o_REC.EDUCACION_PREESCOLAR_INDIGENA"),F30,IF(B8="DOBLE_JORNADA_INDIGENA",F40,IF(B8="AMPL.JORN.LAB.INDIG.CINDEA_E_IPEC",F27,IF(B8="REC.COM.APOYO_EDUC.INDIG.I_Y_II.",F27,IF(B8="REC.COM.EVAL.APREND.INDIG.C.T.A.I_Y_II.",F27,IF(B8="AUMENTO_LECCIONES",F53," "))))))</f>
        <v xml:space="preserve"> </v>
      </c>
      <c r="C11" s="148" t="str">
        <f>IF(OR(B8="REC.ORIENTADOR.INDIG.",B8="REC.COORD.ZONAL_INDIG.EDUC.AB",B8="REC.ASISTENTE_DIRECCIÓN_CENTRO_EDUCATIVO_INDIGENA_SECUNDARIA",B8="REC.SERV.BIBLIOTECA.INDIG.",B8="REC.COORD.PRUEBAS_TERRIT.INDIG.",B8="REC.COORD.SAT.IPEC.CINDEA_INDIGENA.",B8="REC.OFICINISTA",B8="REC.CONSERJE",B8="REC.OFICIAL_DE_SEGURIDAD_SERVICIO_CIVIL_1",B8="REC.AUXILIAR_DE_VIGILANCIA"),F19,IF(B8="AMPL.JORN.LAB.INDIGENA_I_Y_II_CICLOS_o_REC.JORNADA_ADICIONAL_INDIGENA_EN_I_y_II_Ciclo",F17,IF(B8="AMPL.JORN.L.PRIMARIA.ABIERTA_IND.I_y_II_CICLOS",F19,IF(B8="REC.HUERTAS_ESCOLARES_INDIGENA.",F19,IF(B8="AMPL.JORN.LAB.EDUC.PREESC.INDIGENA_o_REC.EDUCACION_PREESCOLAR_INDIGENA",F32,IF(B8="SEA.NIVEL_1",F19,IF(B8="AMPL.JORN.LAB.INDIG.CINDEA_E_IPEC",F24,IF(B8="DOBLE_JORNADA_INDIGENA",F25,IF(B8="REC.COM.APOYO_EDUC.INDIG.I_Y_II.",F28,IF(B8="REC.COM.EVAL.APREND.INDIG.C.T.A.I_Y_II.",F28,IF(B8="AUMENTO_LECCIONES",F17," ")))))))))))</f>
        <v xml:space="preserve"> </v>
      </c>
      <c r="D11" s="149" t="str">
        <f>IF(OR(B8="REC.ORIENTADOR.INDIG.",B8="REC.COORD.ZONAL_INDIG.EDUC.AB",B8="REC.ASISTENTE_DIRECCIÓN_CENTRO_EDUCATIVO_INDIGENA_SECUNDARIA",B8="REC.SERV.BIBLIOTECA.INDIG.",B8="REC.COORD.PRUEBAS_TERRIT.INDIG.",B8="REC.COORD.SAT.IPEC.CINDEA_INDIGENA.",B8="REC.OFICINISTA",B8="REC.CONSERJE",B8="REC.OFICIAL_DE_SEGURIDAD_SERVICIO_CIVIL_1",B8="REC.AUXILIAR_DE_VIGILANCIA"),F20,IF(B8="AMPL.JORN.LAB.INDIGENA_I_Y_II_CICLOS_o_REC.JORNADA_ADICIONAL_INDIGENA_EN_I_y_II_Ciclo",F15,IF(B8="AMPL.JORN.L.PRIMARIA.ABIERTA_IND.I_y_II_CICLOS",F20,IF(B8="AMPL.JORN.LAB.EDUC.PREESC.INDIGENA_o_REC.EDUCACION_PREESCOLAR_INDIGENA",F33,IF(B8="REC.COM.EVAL.APREND.INDIG.C.T.A.I_Y_II.",F11,IF(B8="REC.COM.APOYO_EDUC.INDIG.I_Y_II.",F11,IF(B8="REC.HUERTAS_ESCOLARES_INDIGENA.",F20,IF(B8="SEA.NIVEL_1",F20,IF(B8="AMPL.JORN.LAB.INDIG.CINDEA_E_IPEC",F23,IF(B8="AUMENTO_LECCIONES",F2," "))))))))))</f>
        <v xml:space="preserve"> </v>
      </c>
      <c r="F11" s="55" t="s">
        <v>10</v>
      </c>
    </row>
    <row r="12" spans="1:11" ht="21.75" customHeight="1" x14ac:dyDescent="0.35">
      <c r="A12" s="218"/>
      <c r="B12" s="220"/>
      <c r="C12" s="222"/>
      <c r="D12" s="224"/>
      <c r="F12" s="55" t="s">
        <v>11</v>
      </c>
    </row>
    <row r="13" spans="1:11" ht="20.25" customHeight="1" x14ac:dyDescent="0.35">
      <c r="A13" s="219"/>
      <c r="B13" s="221"/>
      <c r="C13" s="223"/>
      <c r="D13" s="225"/>
      <c r="F13" s="55" t="s">
        <v>151</v>
      </c>
    </row>
    <row r="14" spans="1:11" ht="30" customHeight="1" x14ac:dyDescent="0.6">
      <c r="A14" s="167"/>
      <c r="B14" s="168"/>
      <c r="C14" s="169"/>
      <c r="D14" s="170"/>
      <c r="F14" s="55"/>
    </row>
    <row r="15" spans="1:11" ht="27.75" customHeight="1" x14ac:dyDescent="0.6">
      <c r="A15" s="167"/>
      <c r="B15" s="168"/>
      <c r="C15" s="169"/>
      <c r="D15" s="170"/>
      <c r="F15" s="84" t="s">
        <v>200</v>
      </c>
    </row>
    <row r="16" spans="1:11" ht="32.25" customHeight="1" x14ac:dyDescent="0.6">
      <c r="A16" s="167"/>
      <c r="B16" s="168"/>
      <c r="C16" s="169"/>
      <c r="D16" s="170"/>
      <c r="F16" s="55"/>
    </row>
    <row r="17" spans="1:6" ht="53.25" customHeight="1" x14ac:dyDescent="0.5">
      <c r="A17" s="138"/>
      <c r="B17" s="228" t="s">
        <v>187</v>
      </c>
      <c r="C17" s="228"/>
      <c r="D17" s="229"/>
      <c r="F17" s="55" t="s">
        <v>161</v>
      </c>
    </row>
    <row r="18" spans="1:6" ht="39" customHeight="1" x14ac:dyDescent="0.35">
      <c r="A18" s="150" t="s">
        <v>14</v>
      </c>
      <c r="B18" s="151"/>
      <c r="C18" s="226" t="str">
        <f>IF(OR(B8="DOBLE_JORNADA_INDIGENA",B8="AMPL.JORN.L.PRIMARIA.ABIERTA_IND.I_y_II_CICLOS"),F13," ")</f>
        <v xml:space="preserve"> </v>
      </c>
      <c r="D18" s="227"/>
      <c r="F18" s="55"/>
    </row>
    <row r="19" spans="1:6" ht="18" customHeight="1" x14ac:dyDescent="0.35">
      <c r="A19" s="152"/>
      <c r="B19" s="153"/>
      <c r="C19" s="202" t="s">
        <v>15</v>
      </c>
      <c r="D19" s="203"/>
      <c r="F19" s="60" t="s">
        <v>16</v>
      </c>
    </row>
    <row r="20" spans="1:6" ht="33" customHeight="1" x14ac:dyDescent="0.35">
      <c r="A20" s="154" t="s">
        <v>17</v>
      </c>
      <c r="B20" s="155" t="s">
        <v>18</v>
      </c>
      <c r="C20" s="202"/>
      <c r="D20" s="203"/>
      <c r="E20" s="61"/>
      <c r="F20" s="55" t="s">
        <v>165</v>
      </c>
    </row>
    <row r="21" spans="1:6" ht="27" customHeight="1" x14ac:dyDescent="0.35">
      <c r="A21" s="156"/>
      <c r="B21" s="157"/>
      <c r="C21" s="202"/>
      <c r="D21" s="203"/>
      <c r="E21" s="61"/>
      <c r="F21" s="62" t="s">
        <v>20</v>
      </c>
    </row>
    <row r="22" spans="1:6" ht="16.5" customHeight="1" x14ac:dyDescent="0.35">
      <c r="A22" s="191"/>
      <c r="B22" s="192"/>
      <c r="C22" s="192"/>
      <c r="D22" s="193"/>
      <c r="E22" s="61"/>
      <c r="F22" s="62"/>
    </row>
    <row r="23" spans="1:6" ht="33.75" customHeight="1" x14ac:dyDescent="0.35">
      <c r="A23" s="194" t="s">
        <v>194</v>
      </c>
      <c r="B23" s="195"/>
      <c r="C23" s="195"/>
      <c r="D23" s="196"/>
      <c r="E23" s="61"/>
      <c r="F23" s="55" t="s">
        <v>22</v>
      </c>
    </row>
    <row r="24" spans="1:6" ht="89.25" customHeight="1" x14ac:dyDescent="0.35">
      <c r="A24" s="197"/>
      <c r="B24" s="198"/>
      <c r="C24" s="198"/>
      <c r="D24" s="199"/>
      <c r="E24" s="61"/>
      <c r="F24" s="55" t="s">
        <v>23</v>
      </c>
    </row>
    <row r="25" spans="1:6" ht="142.5" customHeight="1" x14ac:dyDescent="0.35">
      <c r="A25" s="185" t="s">
        <v>205</v>
      </c>
      <c r="B25" s="186"/>
      <c r="C25" s="186"/>
      <c r="D25" s="187"/>
      <c r="E25" s="61"/>
      <c r="F25" s="55" t="s">
        <v>190</v>
      </c>
    </row>
    <row r="26" spans="1:6" ht="19.5" customHeight="1" x14ac:dyDescent="0.35">
      <c r="A26" s="188"/>
      <c r="B26" s="189"/>
      <c r="C26" s="189"/>
      <c r="D26" s="190"/>
      <c r="F26" s="55" t="s">
        <v>25</v>
      </c>
    </row>
    <row r="27" spans="1:6" ht="48" customHeight="1" x14ac:dyDescent="0.35">
      <c r="A27" s="158" t="s">
        <v>26</v>
      </c>
      <c r="B27" s="159" t="s">
        <v>27</v>
      </c>
      <c r="C27" s="160" t="s">
        <v>28</v>
      </c>
      <c r="D27" s="161" t="s">
        <v>27</v>
      </c>
      <c r="F27" s="55" t="s">
        <v>29</v>
      </c>
    </row>
    <row r="28" spans="1:6" ht="55.5" customHeight="1" x14ac:dyDescent="0.55000000000000004">
      <c r="A28" s="141"/>
      <c r="B28" s="142"/>
      <c r="C28" s="137"/>
      <c r="D28" s="143"/>
      <c r="F28" s="55" t="s">
        <v>30</v>
      </c>
    </row>
    <row r="29" spans="1:6" ht="58.5" customHeight="1" x14ac:dyDescent="0.6">
      <c r="A29" s="107" t="str">
        <f>IF(B8="AMPL.JORN.L.PRIMARIA.ABIERTA_IND.I_y_II_CICLOS",F35," ")</f>
        <v xml:space="preserve"> </v>
      </c>
      <c r="B29" s="24"/>
      <c r="C29" s="173"/>
      <c r="D29" s="143"/>
      <c r="F29" s="55" t="s">
        <v>31</v>
      </c>
    </row>
    <row r="30" spans="1:6" ht="45" customHeight="1" x14ac:dyDescent="0.55000000000000004">
      <c r="A30" s="141" t="s">
        <v>206</v>
      </c>
      <c r="B30" s="144" t="s">
        <v>206</v>
      </c>
      <c r="C30" s="174"/>
      <c r="D30" s="143"/>
      <c r="F30" s="55" t="s">
        <v>166</v>
      </c>
    </row>
    <row r="31" spans="1:6" ht="57.75" customHeight="1" x14ac:dyDescent="0.55000000000000004">
      <c r="A31" s="107" t="str">
        <f>IF(OR(B8="REC.COM.APOYO_EDUC.INDIG.I_Y_II.",B8="REC.COM.EVAL.APREND.INDIG.C.T.A.I_Y_II."),F39," ")</f>
        <v xml:space="preserve"> </v>
      </c>
      <c r="B31" s="24" t="str">
        <f>IF(OR(B8="REC.COM.APOYO_EDUC.INDIG.I_Y_II.",B8="REC.COM.EVAL.APREND.INDIG.C.T.A.I_Y_II."),F31," ")</f>
        <v xml:space="preserve"> </v>
      </c>
      <c r="C31" s="174"/>
      <c r="D31" s="143"/>
      <c r="F31" s="55" t="s">
        <v>33</v>
      </c>
    </row>
    <row r="32" spans="1:6" ht="44.25" customHeight="1" thickBot="1" x14ac:dyDescent="0.6">
      <c r="A32" s="139"/>
      <c r="B32" s="140"/>
      <c r="C32" s="175"/>
      <c r="D32" s="143"/>
      <c r="F32" s="55" t="s">
        <v>34</v>
      </c>
    </row>
    <row r="33" spans="1:7" ht="87" customHeight="1" thickBot="1" x14ac:dyDescent="0.4">
      <c r="A33" s="162" t="s">
        <v>192</v>
      </c>
      <c r="B33" s="200"/>
      <c r="C33" s="201"/>
      <c r="D33" s="163" t="s">
        <v>191</v>
      </c>
      <c r="F33" s="55" t="s">
        <v>37</v>
      </c>
    </row>
    <row r="34" spans="1:7" ht="44.25" hidden="1" customHeight="1" x14ac:dyDescent="0.35">
      <c r="A34" s="108"/>
      <c r="D34" s="109"/>
      <c r="F34" s="55"/>
    </row>
    <row r="35" spans="1:7" ht="15.75" hidden="1" customHeight="1" x14ac:dyDescent="0.35">
      <c r="A35" s="108"/>
      <c r="D35" s="109"/>
      <c r="F35" s="68" t="s">
        <v>38</v>
      </c>
    </row>
    <row r="36" spans="1:7" ht="15.75" hidden="1" customHeight="1" x14ac:dyDescent="0.35">
      <c r="A36" s="108"/>
      <c r="D36" s="109"/>
      <c r="F36" s="55"/>
    </row>
    <row r="37" spans="1:7" ht="15.75" hidden="1" customHeight="1" x14ac:dyDescent="0.35">
      <c r="A37" s="108"/>
      <c r="D37" s="109"/>
      <c r="F37" s="68" t="s">
        <v>39</v>
      </c>
    </row>
    <row r="38" spans="1:7" ht="15.75" hidden="1" customHeight="1" x14ac:dyDescent="0.35">
      <c r="A38" s="108"/>
      <c r="D38" s="109"/>
      <c r="F38" s="55"/>
    </row>
    <row r="39" spans="1:7" ht="15.5" hidden="1" x14ac:dyDescent="0.35">
      <c r="A39" s="110" t="str">
        <f>IF(B8="DOBLE_JORNADA_INDIGENA",F21,"0")</f>
        <v>0</v>
      </c>
      <c r="B39" s="70"/>
      <c r="C39" s="70"/>
      <c r="D39" s="111"/>
      <c r="F39" s="55" t="s">
        <v>40</v>
      </c>
    </row>
    <row r="40" spans="1:7" ht="177.75" hidden="1" customHeight="1" x14ac:dyDescent="0.35">
      <c r="A40" s="112" t="s">
        <v>41</v>
      </c>
      <c r="B40" s="73" t="s">
        <v>42</v>
      </c>
      <c r="C40" s="74" t="s">
        <v>43</v>
      </c>
      <c r="D40" s="113" t="s">
        <v>158</v>
      </c>
      <c r="E40" s="77" t="s">
        <v>160</v>
      </c>
      <c r="F40" s="55" t="s">
        <v>47</v>
      </c>
    </row>
    <row r="41" spans="1:7" ht="188.25" hidden="1" customHeight="1" x14ac:dyDescent="0.35">
      <c r="A41" s="114" t="s">
        <v>204</v>
      </c>
      <c r="B41" s="78" t="s">
        <v>203</v>
      </c>
      <c r="C41" s="73" t="s">
        <v>50</v>
      </c>
      <c r="D41" s="115" t="s">
        <v>202</v>
      </c>
      <c r="E41" s="77" t="s">
        <v>53</v>
      </c>
      <c r="F41" s="55" t="s">
        <v>54</v>
      </c>
    </row>
    <row r="42" spans="1:7" ht="217" hidden="1" x14ac:dyDescent="0.35">
      <c r="A42" s="112" t="s">
        <v>55</v>
      </c>
      <c r="B42" s="80" t="s">
        <v>181</v>
      </c>
      <c r="C42" s="81" t="s">
        <v>57</v>
      </c>
      <c r="D42" s="116" t="s">
        <v>159</v>
      </c>
      <c r="E42" s="83" t="s">
        <v>59</v>
      </c>
      <c r="F42" s="84" t="s">
        <v>185</v>
      </c>
      <c r="G42" s="60"/>
    </row>
    <row r="43" spans="1:7" ht="124" hidden="1" x14ac:dyDescent="0.35">
      <c r="A43" s="117" t="s">
        <v>60</v>
      </c>
      <c r="B43" s="80" t="s">
        <v>61</v>
      </c>
      <c r="C43" s="80" t="s">
        <v>164</v>
      </c>
      <c r="D43" s="118" t="s">
        <v>182</v>
      </c>
      <c r="E43" s="77" t="s">
        <v>179</v>
      </c>
      <c r="F43" s="84" t="s">
        <v>184</v>
      </c>
    </row>
    <row r="44" spans="1:7" ht="89.25" hidden="1" customHeight="1" x14ac:dyDescent="0.35">
      <c r="A44" s="119" t="s">
        <v>65</v>
      </c>
      <c r="B44" s="87" t="s">
        <v>66</v>
      </c>
      <c r="C44" s="88" t="s">
        <v>162</v>
      </c>
      <c r="D44" s="120">
        <v>30</v>
      </c>
      <c r="E44" s="102" t="s">
        <v>180</v>
      </c>
      <c r="F44" s="84" t="s">
        <v>183</v>
      </c>
    </row>
    <row r="45" spans="1:7" ht="15.5" hidden="1" x14ac:dyDescent="0.35">
      <c r="A45" s="108"/>
      <c r="B45" s="86"/>
      <c r="C45" s="90"/>
      <c r="D45" s="121"/>
      <c r="F45" s="55"/>
    </row>
    <row r="46" spans="1:7" ht="24.75" hidden="1" customHeight="1" x14ac:dyDescent="0.35">
      <c r="A46" s="122"/>
      <c r="B46" s="86"/>
      <c r="C46" s="89"/>
      <c r="D46" s="123"/>
      <c r="F46" s="101" t="s">
        <v>189</v>
      </c>
    </row>
    <row r="47" spans="1:7" ht="33.75" hidden="1" customHeight="1" x14ac:dyDescent="0.35">
      <c r="A47" s="124" t="str">
        <f>IF(OR(B8="AMPL.JORN.L.PRIMARIA.ABIERTA_IND.I_y_II_CICLOS",B8="REC.HUERTAS_ESCOLARES_INDIGENA.",B8="REC.AUXILIAR_DE_VIGILANCIA",B8="REC.OFICIAL_DE_VIGILANCIA",B8="REC.CONSERJE",B8="REC.OFICINISTA",B8="REC.COORD.SAT.IPEC.CINDEA_INDIGENA.",B8="REC.COORD.PRUEBAS_TERRIT.INDIG.",B8="REC.SERV.BIBLIOTECA.INDIG.",B8="REC.ORIENTADOR.INDIG.",B8="PIAD",B8="REC.COORD.ZONAL_INDIG.EDUC.AB",B8="REC.ASISTENTE_DIRECCIÓN_CENTRO_EDUCATIVO_INDIGENA_SECUNDARIA"),F19,"0")</f>
        <v>0</v>
      </c>
      <c r="B47" s="93"/>
      <c r="C47" s="93"/>
      <c r="D47" s="125"/>
      <c r="F47" s="55"/>
    </row>
    <row r="48" spans="1:7" ht="30" hidden="1" customHeight="1" x14ac:dyDescent="0.35">
      <c r="A48" s="126" t="str">
        <f>IF(B8="AMPL.JORN.LAB.INDIG.CINDEA_E_IPEC", F26,"0")</f>
        <v>0</v>
      </c>
      <c r="B48" s="95" t="str">
        <f>IF(B8="AMPL.JORN.LAB.INDIG.CINDEA_E_IPEC", F27,"0")</f>
        <v>0</v>
      </c>
      <c r="C48" s="95" t="str">
        <f>IF(B8="AMPL.JORN.LAB.INDIG.CINDEA_E_IPEC", F23,"0")</f>
        <v>0</v>
      </c>
      <c r="D48" s="127"/>
    </row>
    <row r="49" spans="1:6" ht="32.25" hidden="1" customHeight="1" x14ac:dyDescent="0.35">
      <c r="A49" s="128" t="str">
        <f>IF(OR(B8="REC.COM.EVAL.APREND.INDIG.C.T.A.I_Y_II.",B8="REC.COM.APOYO_EDUC.INDIG.I_Y_II.",B8="REC.COM.APOYO_EDUC.INDIG.III_Y_EDUC.DIVER."),F26,"0")</f>
        <v>0</v>
      </c>
      <c r="B49" s="89" t="str">
        <f>IF(OR(B8="REC.COM.EVAL.APREND.INDIG.C.T.A.I_Y_II.",B8="REC.COM.APOYO_EDUC.INDIG.I_Y_II.",B8="REC.COM.APOYO_EDUC.INDIG.III_Y_EDUC.DIVER."),F27,"0")</f>
        <v>0</v>
      </c>
      <c r="C49" s="89"/>
      <c r="D49" s="123"/>
    </row>
    <row r="50" spans="1:6" ht="39" hidden="1" customHeight="1" x14ac:dyDescent="0.35">
      <c r="A50" s="128"/>
      <c r="B50" s="89"/>
      <c r="C50" s="89"/>
      <c r="D50" s="123"/>
    </row>
    <row r="51" spans="1:6" ht="40.5" hidden="1" customHeight="1" x14ac:dyDescent="0.35">
      <c r="A51" s="126" t="str">
        <f>IF(B8="AMPL.JORN.LAB.EDUC.PREESC.INDIGENA.", F34,"0")</f>
        <v>0</v>
      </c>
      <c r="B51" s="96"/>
      <c r="C51" s="96"/>
      <c r="D51" s="129"/>
    </row>
    <row r="52" spans="1:6" ht="18.75" hidden="1" customHeight="1" x14ac:dyDescent="0.35">
      <c r="A52" s="108"/>
      <c r="D52" s="109"/>
    </row>
    <row r="53" spans="1:6" s="164" customFormat="1" ht="409.6" customHeight="1" x14ac:dyDescent="0.75">
      <c r="A53" s="176" t="s">
        <v>186</v>
      </c>
      <c r="B53" s="177"/>
      <c r="C53" s="177"/>
      <c r="D53" s="178"/>
      <c r="F53" s="164" t="s">
        <v>198</v>
      </c>
    </row>
    <row r="54" spans="1:6" s="164" customFormat="1" ht="409.6" customHeight="1" x14ac:dyDescent="0.75">
      <c r="A54" s="179"/>
      <c r="B54" s="180"/>
      <c r="C54" s="180"/>
      <c r="D54" s="181"/>
      <c r="F54" s="165" t="s">
        <v>197</v>
      </c>
    </row>
    <row r="55" spans="1:6" s="164" customFormat="1" ht="409.6" customHeight="1" x14ac:dyDescent="0.75">
      <c r="A55" s="179"/>
      <c r="B55" s="180"/>
      <c r="C55" s="180"/>
      <c r="D55" s="181"/>
    </row>
    <row r="56" spans="1:6" ht="14.5" customHeight="1" x14ac:dyDescent="0.35">
      <c r="A56" s="179"/>
      <c r="B56" s="180"/>
      <c r="C56" s="180"/>
      <c r="D56" s="181"/>
    </row>
    <row r="57" spans="1:6" ht="14.5" customHeight="1" x14ac:dyDescent="0.35">
      <c r="A57" s="179"/>
      <c r="B57" s="180"/>
      <c r="C57" s="180"/>
      <c r="D57" s="181"/>
    </row>
    <row r="58" spans="1:6" ht="48.5" customHeight="1" thickBot="1" x14ac:dyDescent="0.4">
      <c r="A58" s="182"/>
      <c r="B58" s="183"/>
      <c r="C58" s="183"/>
      <c r="D58" s="184"/>
    </row>
  </sheetData>
  <sheetProtection algorithmName="SHA-512" hashValue="6WjfOkW6j+iT8GcqVCtKo9Eng0rBlG0aorQvhfVmqvdYkIBd+Da+wJZ8IGVxRhNdMTBcj/5bS40d0UvRRrh0Cw==" saltValue="yWWdqeNicpdrULEF/YUIjQ==" spinCount="100000" sheet="1" objects="1" scenarios="1" autoFilter="0"/>
  <mergeCells count="19">
    <mergeCell ref="C19:D21"/>
    <mergeCell ref="A1:C1"/>
    <mergeCell ref="A2:D2"/>
    <mergeCell ref="A5:D5"/>
    <mergeCell ref="C7:D8"/>
    <mergeCell ref="C9:D9"/>
    <mergeCell ref="C10:D10"/>
    <mergeCell ref="A12:A13"/>
    <mergeCell ref="B12:B13"/>
    <mergeCell ref="C12:C13"/>
    <mergeCell ref="D12:D13"/>
    <mergeCell ref="C18:D18"/>
    <mergeCell ref="B17:D17"/>
    <mergeCell ref="A53:D58"/>
    <mergeCell ref="A25:D25"/>
    <mergeCell ref="A26:D26"/>
    <mergeCell ref="A22:D22"/>
    <mergeCell ref="A23:D24"/>
    <mergeCell ref="B33:C33"/>
  </mergeCells>
  <dataValidations xWindow="841" yWindow="743" count="5">
    <dataValidation type="date" allowBlank="1" showInputMessage="1" showErrorMessage="1" sqref="D3" xr:uid="{3E918394-0382-4068-B3C5-458E29785282}">
      <formula1>D3</formula1>
      <formula2>D3</formula2>
    </dataValidation>
    <dataValidation type="list" allowBlank="1" showInputMessage="1" showErrorMessage="1" sqref="B9" xr:uid="{24563021-92B9-4BCF-B907-D37FC7B93F0F}">
      <formula1>INDIRECT(B8)</formula1>
    </dataValidation>
    <dataValidation type="list" allowBlank="1" showInputMessage="1" showErrorMessage="1" sqref="B8" xr:uid="{FB427FB7-AD29-4A0A-ACED-4E7BD73933DC}">
      <formula1>Recargo_o_Ampliación</formula1>
    </dataValidation>
    <dataValidation type="custom" errorStyle="information" allowBlank="1" showInputMessage="1" promptTitle="TRAMITE EXTEMPORANEO" prompt="Por favor anotar en esta casilla la justificacion o motivo del trámite extemporáneo, según punto 52. de Lineamientos" sqref="A23:D24" xr:uid="{181E59F1-3C5C-43AD-9C85-6A0AE2DB4DCA}">
      <formula1>A23</formula1>
    </dataValidation>
    <dataValidation type="custom" errorStyle="information" allowBlank="1" showInputMessage="1" promptTitle="CASILLA OBSERVACIONES" prompt="Favor indicar si existe una disminución de matrícula o algún cambio en la propuesta, por ejemplo:  sustitución del titular. Sírvase también ampliar con información para una mayor claridad de la propuesta." sqref="B33:C33" xr:uid="{30118240-4522-4940-B53B-A380105E03FF}">
      <formula1>B33</formula1>
    </dataValidation>
  </dataValidations>
  <printOptions horizontalCentered="1" verticalCentered="1"/>
  <pageMargins left="0" right="0" top="0" bottom="0" header="0.31496062992125984" footer="0.31"/>
  <pageSetup scale="32" orientation="portrait" r:id="rId1"/>
  <rowBreaks count="1" manualBreakCount="1">
    <brk id="33" max="8" man="1"/>
  </rowBreaks>
  <drawing r:id="rId2"/>
  <legacyDrawing r:id="rId3"/>
  <extLst>
    <ext xmlns:x14="http://schemas.microsoft.com/office/spreadsheetml/2009/9/main" uri="{CCE6A557-97BC-4b89-ADB6-D9C93CAAB3DF}">
      <x14:dataValidations xmlns:xm="http://schemas.microsoft.com/office/excel/2006/main" xWindow="841" yWindow="743" count="3">
        <x14:dataValidation type="list" allowBlank="1" showInputMessage="1" showErrorMessage="1" xr:uid="{151B7CA0-4199-48F6-B678-493FC39456FC}">
          <x14:formula1>
            <xm:f>'LISTAS DESPLEGABLES'!$B$2:$B$16</xm:f>
          </x14:formula1>
          <xm:sqref>B7</xm:sqref>
        </x14:dataValidation>
        <x14:dataValidation type="list" allowBlank="1" showInputMessage="1" showErrorMessage="1" xr:uid="{6DEF2A69-B17B-426E-BA16-E7944FFEC92B}">
          <x14:formula1>
            <xm:f>'LISTAS DESPLEGABLES'!$A$2:$A$9</xm:f>
          </x14:formula1>
          <xm:sqref>B3</xm:sqref>
        </x14:dataValidation>
        <x14:dataValidation type="list" allowBlank="1" showInputMessage="1" showErrorMessage="1" xr:uid="{494C8313-2B21-466A-9658-86F4F59C28C5}">
          <x14:formula1>
            <xm:f>'LISTAS DESPLEGABLES'!$C$1:$C$8</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4AD2-C452-491C-9C8B-E0219FFBC145}">
  <dimension ref="A1:A29"/>
  <sheetViews>
    <sheetView workbookViewId="0">
      <selection activeCell="D8" sqref="D8"/>
    </sheetView>
  </sheetViews>
  <sheetFormatPr baseColWidth="10" defaultRowHeight="14.5" x14ac:dyDescent="0.35"/>
  <cols>
    <col min="1" max="1" width="25" customWidth="1"/>
  </cols>
  <sheetData>
    <row r="1" spans="1:1" ht="18.5" x14ac:dyDescent="0.35">
      <c r="A1" s="43" t="s">
        <v>128</v>
      </c>
    </row>
    <row r="2" spans="1:1" ht="74" x14ac:dyDescent="0.35">
      <c r="A2" s="36" t="s">
        <v>98</v>
      </c>
    </row>
    <row r="3" spans="1:1" ht="37" x14ac:dyDescent="0.35">
      <c r="A3" s="36" t="s">
        <v>129</v>
      </c>
    </row>
    <row r="4" spans="1:1" ht="37" x14ac:dyDescent="0.35">
      <c r="A4" s="36" t="s">
        <v>101</v>
      </c>
    </row>
    <row r="5" spans="1:1" ht="55.5" x14ac:dyDescent="0.35">
      <c r="A5" s="36" t="s">
        <v>130</v>
      </c>
    </row>
    <row r="6" spans="1:1" ht="37" x14ac:dyDescent="0.35">
      <c r="A6" s="36" t="s">
        <v>105</v>
      </c>
    </row>
    <row r="7" spans="1:1" ht="74" x14ac:dyDescent="0.35">
      <c r="A7" s="36" t="s">
        <v>90</v>
      </c>
    </row>
    <row r="8" spans="1:1" ht="37" x14ac:dyDescent="0.35">
      <c r="A8" s="36" t="s">
        <v>94</v>
      </c>
    </row>
    <row r="9" spans="1:1" ht="74" x14ac:dyDescent="0.35">
      <c r="A9" s="36" t="s">
        <v>107</v>
      </c>
    </row>
    <row r="10" spans="1:1" ht="74" x14ac:dyDescent="0.35">
      <c r="A10" s="36" t="s">
        <v>103</v>
      </c>
    </row>
    <row r="11" spans="1:1" ht="37" x14ac:dyDescent="0.35">
      <c r="A11" s="36" t="s">
        <v>112</v>
      </c>
    </row>
    <row r="12" spans="1:1" ht="37" x14ac:dyDescent="0.35">
      <c r="A12" s="36" t="s">
        <v>116</v>
      </c>
    </row>
    <row r="13" spans="1:1" ht="37" x14ac:dyDescent="0.35">
      <c r="A13" s="36" t="s">
        <v>131</v>
      </c>
    </row>
    <row r="14" spans="1:1" ht="37" x14ac:dyDescent="0.35">
      <c r="A14" s="36" t="s">
        <v>99</v>
      </c>
    </row>
    <row r="15" spans="1:1" ht="74" x14ac:dyDescent="0.35">
      <c r="A15" s="36" t="s">
        <v>95</v>
      </c>
    </row>
    <row r="16" spans="1:1" ht="74" x14ac:dyDescent="0.35">
      <c r="A16" s="36" t="s">
        <v>96</v>
      </c>
    </row>
    <row r="17" spans="1:1" ht="92.5" x14ac:dyDescent="0.35">
      <c r="A17" s="36" t="s">
        <v>93</v>
      </c>
    </row>
    <row r="18" spans="1:1" ht="74" x14ac:dyDescent="0.35">
      <c r="A18" s="36" t="s">
        <v>97</v>
      </c>
    </row>
    <row r="19" spans="1:1" ht="74" x14ac:dyDescent="0.35">
      <c r="A19" s="36" t="s">
        <v>92</v>
      </c>
    </row>
    <row r="20" spans="1:1" ht="111" x14ac:dyDescent="0.35">
      <c r="A20" s="36" t="s">
        <v>102</v>
      </c>
    </row>
    <row r="21" spans="1:1" ht="92.5" x14ac:dyDescent="0.35">
      <c r="A21" s="36" t="s">
        <v>7</v>
      </c>
    </row>
    <row r="22" spans="1:1" ht="74" x14ac:dyDescent="0.35">
      <c r="A22" s="36" t="s">
        <v>106</v>
      </c>
    </row>
    <row r="23" spans="1:1" ht="92.5" x14ac:dyDescent="0.35">
      <c r="A23" s="33" t="s">
        <v>91</v>
      </c>
    </row>
    <row r="24" spans="1:1" ht="18.5" x14ac:dyDescent="0.35">
      <c r="A24" s="29"/>
    </row>
    <row r="25" spans="1:1" ht="74" x14ac:dyDescent="0.35">
      <c r="A25" s="33" t="s">
        <v>111</v>
      </c>
    </row>
    <row r="26" spans="1:1" ht="74" x14ac:dyDescent="0.35">
      <c r="A26" s="33" t="s">
        <v>120</v>
      </c>
    </row>
    <row r="27" spans="1:1" ht="55.5" x14ac:dyDescent="0.35">
      <c r="A27" s="36" t="s">
        <v>115</v>
      </c>
    </row>
    <row r="28" spans="1:1" ht="92.5" x14ac:dyDescent="0.35">
      <c r="A28" s="33" t="s">
        <v>123</v>
      </c>
    </row>
    <row r="29" spans="1:1" ht="74" x14ac:dyDescent="0.35">
      <c r="A29" s="33"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54"/>
  <sheetViews>
    <sheetView showGridLines="0" topLeftCell="A2" zoomScale="60" zoomScaleNormal="60" zoomScaleSheetLayoutView="40" workbookViewId="0">
      <selection activeCell="C7" sqref="C7:D8"/>
    </sheetView>
  </sheetViews>
  <sheetFormatPr baseColWidth="10" defaultColWidth="11.453125" defaultRowHeight="14.5" x14ac:dyDescent="0.35"/>
  <cols>
    <col min="1" max="1" width="60" customWidth="1"/>
    <col min="2" max="2" width="75.453125" customWidth="1"/>
    <col min="3" max="3" width="61.26953125" customWidth="1"/>
    <col min="4" max="4" width="89.26953125" customWidth="1"/>
    <col min="5" max="5" width="55.81640625" customWidth="1"/>
    <col min="6" max="6" width="48.453125" customWidth="1"/>
    <col min="7" max="7" width="66.1796875" customWidth="1"/>
    <col min="8" max="11" width="11.453125" customWidth="1"/>
  </cols>
  <sheetData>
    <row r="1" spans="1:7" ht="111.75" customHeight="1" x14ac:dyDescent="0.35">
      <c r="A1" s="235" t="s">
        <v>156</v>
      </c>
      <c r="B1" s="236"/>
      <c r="C1" s="236"/>
      <c r="D1" s="13" t="s">
        <v>152</v>
      </c>
      <c r="G1" t="s">
        <v>154</v>
      </c>
    </row>
    <row r="2" spans="1:7" ht="28.5" customHeight="1" x14ac:dyDescent="0.35">
      <c r="A2" s="237" t="s">
        <v>153</v>
      </c>
      <c r="B2" s="238"/>
      <c r="C2" s="238"/>
      <c r="D2" s="239"/>
    </row>
    <row r="3" spans="1:7" ht="30.75" customHeight="1" x14ac:dyDescent="0.45">
      <c r="A3" s="49" t="s">
        <v>0</v>
      </c>
      <c r="B3" s="97" t="s">
        <v>136</v>
      </c>
      <c r="C3" s="50" t="s">
        <v>1</v>
      </c>
      <c r="D3" s="12"/>
      <c r="E3" s="51"/>
      <c r="G3" t="s">
        <v>2</v>
      </c>
    </row>
    <row r="4" spans="1:7" ht="13.5" customHeight="1" x14ac:dyDescent="0.35">
      <c r="A4" s="10"/>
      <c r="B4" s="10"/>
      <c r="C4" s="10"/>
      <c r="D4" s="10"/>
      <c r="E4" s="51"/>
    </row>
    <row r="5" spans="1:7" ht="97.5" customHeight="1" x14ac:dyDescent="0.35">
      <c r="A5" s="240" t="s">
        <v>3</v>
      </c>
      <c r="B5" s="240"/>
      <c r="C5" s="240"/>
      <c r="D5" s="240"/>
      <c r="E5" s="52"/>
    </row>
    <row r="6" spans="1:7" ht="27.75" customHeight="1" x14ac:dyDescent="0.35">
      <c r="A6" s="44"/>
      <c r="B6" s="44"/>
      <c r="C6" s="44"/>
      <c r="D6" s="44"/>
      <c r="E6" s="52"/>
    </row>
    <row r="7" spans="1:7" ht="39.75" customHeight="1" x14ac:dyDescent="0.5">
      <c r="A7" s="53" t="s">
        <v>4</v>
      </c>
      <c r="B7" s="14"/>
      <c r="C7" s="241" t="str">
        <f>IF(B8="AMPL.JORN.LAB.INDIGENA_I_Y_II_CICLOS",C40,IF(B8="REC.COM.APOYO_EDUC.INDIG.I_Y_II.",A40,IF(B8="AMPL.JORN.LAB.INDIG.CINDEA_E_IPEC",D40,IF(B8="REC.COM.EVAL.APREND.INDIG.C.T.A.I_Y_II.",B40,IF(B8="AMPL.JORN.LAB.INDIG.MAT.COMPL.I_Y_IICICLO",G1,IF(B8="REC.HUERTAS_ESCOLARES_INDIGENA.",A41,IF(B8="DOBLE_JORNADA_INDIGENA",D41,IF(B8="AMPL.JORN.L.PRIMARIA.ABIERTA_IND.I_y_II_CICLOS",E40,IF(B8="SEA NIVEL 1",B41,IF(B8="PROYECTOS_LENGUA_Y_CULTURA",G10,IF(B8="REC.ESC.MOD.HORAR.AMPL.INDIGENA",G10,IF(B8="REC.LICEO_RURAL_UBIC.TERRIT.INDIG.",G10,IF(B8="REC.60_MINUTOS_INDIGENA",G10,IF(B8="AMPL.JORN.LAB.EDUC.PREESC.INDIGENA.",B42,IF(B8="REC.COORD.PRUEBAS_TERRIT.INDIG.",A43,IF(B8="REC.OFICINISTA",B43,IF(B8="REC.CONSERJE",B43,IF(B8="REC.OFICIAL_DE_VIGILANCIA",B43,IF(B8="REC.AUXILIAR_DE_VIGILANCIA",B43,IF(B8="REC.COORD.SAT.IPEC.CINDEA_INDIGENA.",B43,IF(B8="REC.COORD.ZONAL_INDIG.EDUC.AB",A44,IF(B8="REC.OFICIAL_DE_SEGURIDAD_SERVICIO_CIVIL_1",B43," "))))))))))))))))))))))</f>
        <v>No requiere completar formulario</v>
      </c>
      <c r="D7" s="241"/>
      <c r="E7" s="1"/>
    </row>
    <row r="8" spans="1:7" ht="189.75" customHeight="1" x14ac:dyDescent="0.35">
      <c r="A8" s="54" t="s">
        <v>5</v>
      </c>
      <c r="B8" s="15" t="s">
        <v>79</v>
      </c>
      <c r="C8" s="241"/>
      <c r="D8" s="241"/>
    </row>
    <row r="9" spans="1:7" ht="195" customHeight="1" x14ac:dyDescent="0.35">
      <c r="A9" s="54" t="s">
        <v>30</v>
      </c>
      <c r="B9" s="16" t="s">
        <v>97</v>
      </c>
      <c r="C9" s="230" t="str">
        <f>IF(AND(B8="AMPL.JORN.LAB.INDIGENA_I_Y_II_CICLOS",B9="Profesor de Enseñanza Unidocente en Educación Indígena I y II Ciclo"),G9,IF(AND(B8="PROYECTOS_LENGUA_Y_CULTURA",B9="Profesor de Enseñanza General Básica en Educación Indígena I y II Ciclo (G. de E.)"),D43,IF(AND(B8="AMPL.JORN.LAB.INDIGENA_I_Y_II_CICLOS",B9="Director de  Enseñanza General Básica en Educación Indígena 1, I y II Ciclo"),G9,IF(B8="REC.COM.APOYO_EDUC.INDIG.I_Y_II.",F42,IF(B8="REC.COM.EVAL.APREND.INDIG.C.T.A.I_Y_II.",F42,IF(AND(B8="REC.ESC.MOD.HORAR.AMPL.INDIGENA",B9="Profesor de Enseñanza General Básica en Educación Indígena I y II Ciclo (G. de E.)"),G10,IF(AND(B8="REC.60_MINUTOS_INDIGENA",B9="Profesor de Ens. Técnico Profes. en  Educación Indígena (III y IV Ciclos) (G. de E.)"),G10,IF(AND(B8="REC.60_MINUTOS_INDIGENA",B9="Profesor de Enseñanza Media  en Educación Indígena (G. de  E.)"),G10,IF(AND(B8="REC.LICEO_RURAL_UBIC.TERRIT.INDIG.",B9="Profesor de Enseñanza Media  en Educación Indígena (G. de  E.)"),G10,IF(AND(B8="REC.OFICIAL_DE_SEGURIDAD_SERVICIO_CIVIL_1",B9="Conserje  de Centro Educativo"),E41,IF(AND(B8="REC.AUXILIAR_DE_VIGILANCIA",B9="Conserje  de Centro Educativo"),E41,IF(AND(B8="DOBLE_JORNADA_INDIGENA",B9="Director de Colegio en Educación Indígena 1"),G13,IF(AND(B8="DOBLE_JORNADA_INDIGENA",B9="Director de Enseñanza General Básica en Educación Indígena 2, I y II Ciclo"),G13,IF(AND(B8="AMPL.JORN.LAB.INDIG.CINDEA_E_IPEC",B9="Profesor de Enseñanza Preescolar en Educación Indígena (G. de E.)"),A42, IF(AND(B8="AMPL.JORN.LAB.INDIG.CINDEA_E_IPEC",B9="Profesor de Enseñanza General Básica en Educación Indígena I y II Ciclo (G. de E.)"),A42,IF(AND(B8="DOBLE_JORNADA_INDIGENA",B9="Director de Enseñanza General Básica en Educación Indígena 3, I y II Ciclo"),G13,IF(AND(B8="AMPL.JORN.L.PRIMARIA.ABIERTA_IND.I_y_II_CICLOS",B9="Profesor de Enseñanza General Básica en Educación Indígena I y II Ciclo (G. de E.)"),A42,IF(AND(B8="AMPL.JORN.L.PRIMARIA.ABIERTA_IND.I_y_II_CICLOS",B9="Profesor de Enseñanza Preescolar en Educación Indígena (G. de E.)"),A42,IF(B8="AMPL.JORN.LAB.EDUC.PREESC.INDIGENA.",C42,IF(B8="REC.HUERTAS_ESCOLARES_INDIGENA.",D42,IF(B8="SEA NIVEL 1",E42,IF(B8="REC.ASISTENTE_DIRECCIÓN_CENTRO_EDUCATIVO_INDIGENA_SECUNDARIA",E42,IF(B8="REC.COORD.ZONAL_INDIG.EDUC.AB",A43,IF(B8="REC.ORIENTADOR.INDIG.",E42,IF(B8="REC.SERV.BIBLIOTECA.INDIG.",E42,IF(B9="Varias clases de puesto",C43,IF(B8="REC.COORD.PRUEBAS_TERRIT.INDIG.",B44," ")))))))))))))))))))))))))))</f>
        <v>No requiere completar formulario</v>
      </c>
      <c r="D9" s="231"/>
      <c r="G9" s="55" t="s">
        <v>8</v>
      </c>
    </row>
    <row r="10" spans="1:7" ht="21.75" customHeight="1" x14ac:dyDescent="0.5">
      <c r="A10" s="45" t="str">
        <f>IF(OR(B8="REC.ORIENTADOR.INDIG.",B8="REC.HUERTAS_ESCOLARES_INDIGENA.",B8="REC.COORD.ZONAL_INDIG.EDUC.AB",B8="REC.ASISTENTE_DIRECCIÓN_CENTRO_EDUCATIVO_INDIGENA_SECUNDARIA",B8="REC.SERV.BIBLIOTECA.INDIG.",B8="REC.COORD.PRUEBAS_TERRIT.INDIG.",B8="REC.COORD.SAT.IPEC.CINDEA_INDIGENA.",B8="REC.OFICINISTA",B8="REC.CONSERJE",B8="REC.OFICIAL_DE_SEGURIDAD_SERVICIO_CIVIL_1",B8="REC.AUXILIAR_DE_VIGILANCIA"),G41," ")</f>
        <v xml:space="preserve"> </v>
      </c>
      <c r="B10" s="11"/>
      <c r="C10" s="233"/>
      <c r="D10" s="234"/>
      <c r="E10" s="56"/>
      <c r="G10" s="55" t="s">
        <v>9</v>
      </c>
    </row>
    <row r="11" spans="1:7" ht="72" customHeight="1" x14ac:dyDescent="0.35">
      <c r="A11" s="24" t="str">
        <f>IF(OR(B8="AMPL.JORN.L.PRIMARIA.ABIERTA_IND.I_y_II_CICLOS",B8="AMPL.JORN.LAB.EDUC.PREESC.INDIGENA.",B8="REC.HUERTAS_ESCOLARES_INDIGENA.",B8="REC.AUXILIAR_DE_VIGILANCIA",B8="REC.OFICIAL_DE_SEGURIDAD_SERVICIO_CIVIL_1",B8="REC.CONSERJE",B8="REC.OFICINISTA",B8="REC.COORD.SAT.IPEC.CINDEA_INDIGENA.",B8="REC.COORD.PRUEBAS_TERRIT.INDIG.",B8="REC.SERV.BIBLIOTECA.INDIG.",B8="REC.ORIENTADOR.INDIG.",B8="SEA NIVEL 1",B8="REC.COORD.ZONAL_INDIG.EDUC.AB",B8="REC.COM.APOYO_EDUC.INDIG.III_Y_EDUC.DIVER.",B8="AMPL.JORN.LAB.INDIGENA_I_Y_II_CICLOS",B8="REC.ASISTENTE_DIRECCIÓN_CENTRO_EDUCATIVO_INDIGENA_SECUNDARIA"),G29,IF(B8="DOBLE_JORNADA_INDIGENA",G39,IF(B8="AMPL.JORN.LAB.INDIG.CINDEA_E_IPEC",G26,IF(B8="REC.COM.APOYO_EDUC.INDIG.I_Y_II.",G26,IF(B8="REC.COM.EVAL.APREND.INDIG.C.T.A.I_Y_II.",G26," ")))))</f>
        <v xml:space="preserve"> </v>
      </c>
      <c r="B11" s="24" t="str">
        <f>IF(OR(B8="AMPL.JORN.L.PRIMARIA.ABIERTA_IND.I_y_II_CICLOS",B8="REC.HUERTAS_ESCOLARES_INDIGENA.",B8="REC.AUXILIAR_DE_VIGILANCIA",B8="REC.OFICIAL_DE_SEGURIDAD_SERVICIO_CIVIL_1",B8="REC.CONSERJE",B8="REC.OFICINISTA",B8="REC.COORD.SAT.IPEC.CINDEA_INDIGENA.",B8="REC.COORD.PRUEBAS_TERRIT.INDIG.",B8="REC.SERV.BIBLIOTECA.INDIG.",B8="REC.ORIENTADOR.INDIG.",B8="SEA NIVEL 1",B8="REC.COORD.ZONAL_INDIG.EDUC.AB",B8="AMPL.JORN.LAB.INDIGENA_I_Y_II_CICLOS",B8="REC.COM.APOYO_EDUC.INDIG.III_Y_EDUC.DIVER.",B8="REC.ASISTENTE_DIRECCIÓN_CENTRO_EDUCATIVO_INDIGENA_SECUNDARIA",B8="AMPL.JORN.LAB.EDUC.PREESC.INDIGENA."),G30,IF(B8="DOBLE_JORNADA_INDIGENA",G40,IF(B8="AMPL.JORN.LAB.INDIG.CINDEA_E_IPEC",G27,IF(B8="REC.COM.APOYO_EDUC.INDIG.I_Y_II.",G27,IF(B8="REC.COM.EVAL.APREND.INDIG.C.T.A.I_Y_II.",G27," ")))))</f>
        <v xml:space="preserve"> </v>
      </c>
      <c r="C11" s="57" t="str">
        <f>IF(OR(B8="REC.ORIENTADOR.INDIG.",B8="REC.COORD.ZONAL_INDIG.EDUC.AB",B8="REC.ASISTENTE_DIRECCIÓN_CENTRO_EDUCATIVO_INDIGENA_SECUNDARIA",B8="REC.SERV.BIBLIOTECA.INDIG.",B8="REC.COORD.PRUEBAS_TERRIT.INDIG.",B8="REC.COORD.SAT.IPEC.CINDEA_INDIGENA.",B8="REC.OFICINISTA",B8="REC.CONSERJE",B8="REC.OFICIAL_DE_SEGURIDAD_SERVICIO_CIVIL_1",B8="REC.AUXILIAR_DE_VIGILANCIA"),G19,IF(B8="AMPL.JORN.LAB.INDIGENA_I_Y_II_CICLOS",G17,IF(B8="AMPL.JORN.L.PRIMARIA.ABIERTA_IND.I_y_II_CICLOS",G19,IF(B8="REC.HUERTAS_ESCOLARES_INDIGENA.",G19,IF(B8="AMPL.JORN.LAB.EDUC.PREESC.INDIGENA.",G32,IF(B8="SEA NIVEL 1",G19,IF(B8="AMPL.JORN.LAB.INDIG.CINDEA_E_IPEC",G24,IF(B8="REC.COM.APOYO_EDUC.INDIG.I_Y_II.",G28,IF(B8="REC.COM.EVAL.APREND.INDIG.C.T.A.I_Y_II.",G28," ")))))))))</f>
        <v xml:space="preserve"> </v>
      </c>
      <c r="D11" s="24" t="str">
        <f>IF(OR(B8="REC.ORIENTADOR.INDIG.",B8="REC.COORD.ZONAL_INDIG.EDUC.AB",B8="REC.ASISTENTE_DIRECCIÓN_CENTRO_EDUCATIVO_INDIGENA_SECUNDARIA",B8="REC.SERV.BIBLIOTECA.INDIG.",B8="REC.COORD.PRUEBAS_TERRIT.INDIG.",B8="REC.COORD.SAT.IPEC.CINDEA_INDIGENA.",B8="REC.OFICINISTA",B8="REC.CONSERJE",B8="REC.OFICIAL_DE_SEGURIDAD_SERVICIO_CIVIL_1",B8="REC.AUXILIAR_DE_VIGILANCIA"),G20,IF(B8="AMPL.JORN.LAB.INDIGENA_I_Y_II_CICLOS",G15,IF(B8="AMPL.JORN.L.PRIMARIA.ABIERTA_IND.I_y_II_CICLOS",G20,IF(B8="AMPL.JORN.LAB.EDUC.PREESC.INDIGENA.",G33,IF(B8="REC.COM.EVAL.APREND.INDIG.C.T.A.I_Y_II.",G11,IF(B8="REC.COM.APOYO_EDUC.INDIG.I_Y_II.",G11,IF(B8="REC.HUERTAS_ESCOLARES_INDIGENA.",G20,IF(B8="SEA NIVEL 1",G20,IF(B8="AMPL.JORN.LAB.INDIG.CINDEA_E_IPEC",G23," ")))))))))</f>
        <v xml:space="preserve"> </v>
      </c>
      <c r="G11" s="55" t="s">
        <v>10</v>
      </c>
    </row>
    <row r="12" spans="1:7" ht="21.75" customHeight="1" x14ac:dyDescent="0.35">
      <c r="A12" s="244"/>
      <c r="B12" s="244"/>
      <c r="C12" s="246"/>
      <c r="D12" s="246"/>
      <c r="E12" s="58"/>
      <c r="G12" s="55" t="s">
        <v>11</v>
      </c>
    </row>
    <row r="13" spans="1:7" ht="20.25" customHeight="1" x14ac:dyDescent="0.35">
      <c r="A13" s="245"/>
      <c r="B13" s="245"/>
      <c r="C13" s="247"/>
      <c r="D13" s="247"/>
      <c r="E13" s="1"/>
      <c r="G13" s="55" t="s">
        <v>151</v>
      </c>
    </row>
    <row r="14" spans="1:7" ht="19.5" customHeight="1" x14ac:dyDescent="0.4">
      <c r="A14" s="18"/>
      <c r="B14" s="18"/>
      <c r="C14" s="17"/>
      <c r="D14" s="17"/>
      <c r="E14" s="1"/>
      <c r="G14" s="55"/>
    </row>
    <row r="15" spans="1:7" ht="23.25" customHeight="1" x14ac:dyDescent="0.4">
      <c r="A15" s="18"/>
      <c r="B15" s="18"/>
      <c r="C15" s="17"/>
      <c r="D15" s="17"/>
      <c r="E15" s="1"/>
      <c r="G15" s="55" t="s">
        <v>12</v>
      </c>
    </row>
    <row r="16" spans="1:7" ht="23.25" customHeight="1" x14ac:dyDescent="0.4">
      <c r="A16" s="18"/>
      <c r="B16" s="18"/>
      <c r="C16" s="17"/>
      <c r="D16" s="17"/>
      <c r="E16" s="1"/>
      <c r="G16" s="55"/>
    </row>
    <row r="17" spans="1:7" ht="23.25" customHeight="1" x14ac:dyDescent="0.35">
      <c r="A17" s="46"/>
      <c r="B17" s="47"/>
      <c r="C17" s="47"/>
      <c r="D17" s="46"/>
      <c r="E17" s="1"/>
      <c r="G17" s="55" t="s">
        <v>13</v>
      </c>
    </row>
    <row r="18" spans="1:7" ht="39" customHeight="1" x14ac:dyDescent="0.35">
      <c r="A18" s="59" t="s">
        <v>14</v>
      </c>
      <c r="B18" s="19"/>
      <c r="C18" s="263" t="str">
        <f>IF(OR(B8="DOBLE_JORNADA_INDIGENA",B8="AMPL.JORN.L.PRIMARIA.ABIERTA_IND.I_y_II_CICLOS"),G13," ")</f>
        <v xml:space="preserve"> </v>
      </c>
      <c r="D18" s="263"/>
      <c r="G18" s="55"/>
    </row>
    <row r="19" spans="1:7" ht="18" customHeight="1" x14ac:dyDescent="0.35">
      <c r="A19" s="48"/>
      <c r="B19" s="20"/>
      <c r="C19" s="232" t="s">
        <v>15</v>
      </c>
      <c r="D19" s="232"/>
      <c r="E19" s="1"/>
      <c r="G19" s="60" t="s">
        <v>16</v>
      </c>
    </row>
    <row r="20" spans="1:7" ht="25.5" customHeight="1" x14ac:dyDescent="0.35">
      <c r="A20" s="59" t="s">
        <v>17</v>
      </c>
      <c r="B20" s="59" t="s">
        <v>18</v>
      </c>
      <c r="C20" s="232"/>
      <c r="D20" s="232"/>
      <c r="E20" s="1"/>
      <c r="F20" s="61"/>
      <c r="G20" s="55" t="s">
        <v>19</v>
      </c>
    </row>
    <row r="21" spans="1:7" ht="25.5" customHeight="1" x14ac:dyDescent="0.35">
      <c r="A21" s="21"/>
      <c r="B21" s="21"/>
      <c r="C21" s="232"/>
      <c r="D21" s="232"/>
      <c r="F21" s="61"/>
      <c r="G21" s="62" t="s">
        <v>20</v>
      </c>
    </row>
    <row r="22" spans="1:7" ht="16.5" customHeight="1" x14ac:dyDescent="0.35">
      <c r="A22" s="251"/>
      <c r="B22" s="252"/>
      <c r="C22" s="252"/>
      <c r="D22" s="253"/>
      <c r="F22" s="61"/>
      <c r="G22" s="62"/>
    </row>
    <row r="23" spans="1:7" ht="33.75" customHeight="1" x14ac:dyDescent="0.35">
      <c r="A23" s="262" t="s">
        <v>21</v>
      </c>
      <c r="B23" s="256"/>
      <c r="C23" s="257"/>
      <c r="D23" s="258"/>
      <c r="E23" s="1"/>
      <c r="F23" s="61"/>
      <c r="G23" s="55" t="s">
        <v>22</v>
      </c>
    </row>
    <row r="24" spans="1:7" ht="33.75" customHeight="1" thickBot="1" x14ac:dyDescent="0.4">
      <c r="A24" s="262"/>
      <c r="B24" s="259"/>
      <c r="C24" s="260"/>
      <c r="D24" s="261"/>
      <c r="E24" s="1"/>
      <c r="F24" s="61"/>
      <c r="G24" s="55" t="s">
        <v>23</v>
      </c>
    </row>
    <row r="25" spans="1:7" ht="45.75" customHeight="1" x14ac:dyDescent="0.35">
      <c r="A25" s="254" t="s">
        <v>24</v>
      </c>
      <c r="B25" s="255"/>
      <c r="C25" s="255"/>
      <c r="D25" s="255"/>
      <c r="E25" s="1"/>
      <c r="F25" s="61"/>
      <c r="G25" s="55"/>
    </row>
    <row r="26" spans="1:7" ht="19.5" customHeight="1" x14ac:dyDescent="0.35">
      <c r="A26" s="248"/>
      <c r="B26" s="189"/>
      <c r="C26" s="189"/>
      <c r="D26" s="189"/>
      <c r="E26" s="63"/>
      <c r="G26" s="55" t="s">
        <v>25</v>
      </c>
    </row>
    <row r="27" spans="1:7" ht="48" customHeight="1" x14ac:dyDescent="0.35">
      <c r="A27" s="64" t="s">
        <v>26</v>
      </c>
      <c r="B27" s="65" t="s">
        <v>27</v>
      </c>
      <c r="C27" s="66" t="s">
        <v>28</v>
      </c>
      <c r="D27" s="98" t="s">
        <v>27</v>
      </c>
      <c r="G27" s="55" t="s">
        <v>29</v>
      </c>
    </row>
    <row r="28" spans="1:7" ht="55.5" customHeight="1" x14ac:dyDescent="0.5">
      <c r="A28" s="22"/>
      <c r="B28" s="18"/>
      <c r="C28" s="18"/>
      <c r="D28" s="22"/>
      <c r="G28" s="55" t="s">
        <v>30</v>
      </c>
    </row>
    <row r="29" spans="1:7" ht="58.5" customHeight="1" x14ac:dyDescent="0.5">
      <c r="A29" s="24" t="str">
        <f>IF(B8="AMPL.JORN.L.PRIMARIA.ABIERTA_IND.I_y_II_CICLOS",G35," ")</f>
        <v xml:space="preserve"> </v>
      </c>
      <c r="B29" s="24"/>
      <c r="C29" s="22"/>
      <c r="D29" s="22"/>
      <c r="G29" s="55" t="s">
        <v>31</v>
      </c>
    </row>
    <row r="30" spans="1:7" ht="45" customHeight="1" x14ac:dyDescent="0.5">
      <c r="A30" s="22"/>
      <c r="B30" s="22"/>
      <c r="C30" s="25"/>
      <c r="D30" s="25"/>
      <c r="G30" s="55" t="s">
        <v>32</v>
      </c>
    </row>
    <row r="31" spans="1:7" ht="57.75" customHeight="1" x14ac:dyDescent="0.35">
      <c r="A31" s="24" t="str">
        <f>IF(OR(B8="REC.COM.APOYO_EDUC.INDIG.I_Y_II.",B8="REC.COM.EVAL.APREND.INDIG.C.T.A.I_Y_II."),G39," ")</f>
        <v xml:space="preserve"> </v>
      </c>
      <c r="B31" s="24" t="str">
        <f>IF(OR(B8="REC.COM.APOYO_EDUC.INDIG.I_Y_II.",B8="REC.COM.EVAL.APREND.INDIG.C.T.A.I_Y_II."),G31," ")</f>
        <v xml:space="preserve"> </v>
      </c>
      <c r="C31" s="25"/>
      <c r="D31" s="25"/>
      <c r="G31" s="55" t="s">
        <v>33</v>
      </c>
    </row>
    <row r="32" spans="1:7" ht="44.25" customHeight="1" x14ac:dyDescent="0.5">
      <c r="A32" s="22"/>
      <c r="B32" s="22"/>
      <c r="C32" s="22"/>
      <c r="D32" s="22"/>
      <c r="G32" s="55" t="s">
        <v>34</v>
      </c>
    </row>
    <row r="33" spans="1:8" ht="46.5" customHeight="1" x14ac:dyDescent="0.35">
      <c r="A33" s="249" t="s">
        <v>35</v>
      </c>
      <c r="B33" s="250"/>
      <c r="C33" s="67" t="s">
        <v>36</v>
      </c>
      <c r="D33" s="23"/>
      <c r="G33" s="55" t="s">
        <v>37</v>
      </c>
    </row>
    <row r="34" spans="1:8" ht="44.25" hidden="1" customHeight="1" x14ac:dyDescent="0.35">
      <c r="G34" s="55"/>
    </row>
    <row r="35" spans="1:8" ht="15.5" hidden="1" x14ac:dyDescent="0.35">
      <c r="G35" s="68" t="s">
        <v>38</v>
      </c>
    </row>
    <row r="36" spans="1:8" ht="15.5" hidden="1" x14ac:dyDescent="0.35">
      <c r="G36" s="55"/>
    </row>
    <row r="37" spans="1:8" ht="15.5" hidden="1" x14ac:dyDescent="0.35">
      <c r="G37" s="68" t="s">
        <v>39</v>
      </c>
    </row>
    <row r="38" spans="1:8" ht="15.5" hidden="1" x14ac:dyDescent="0.35">
      <c r="G38" s="55"/>
    </row>
    <row r="39" spans="1:8" ht="15.5" hidden="1" x14ac:dyDescent="0.35">
      <c r="A39" s="69" t="str">
        <f>IF(B8="DOBLE_JORNADA_INDIGENA",G21,"0")</f>
        <v>0</v>
      </c>
      <c r="B39" s="70"/>
      <c r="C39" s="70"/>
      <c r="D39" s="71"/>
      <c r="G39" s="55" t="s">
        <v>40</v>
      </c>
    </row>
    <row r="40" spans="1:8" ht="177.75" hidden="1" customHeight="1" x14ac:dyDescent="0.35">
      <c r="A40" s="72" t="s">
        <v>41</v>
      </c>
      <c r="B40" s="73" t="s">
        <v>42</v>
      </c>
      <c r="C40" s="74" t="s">
        <v>43</v>
      </c>
      <c r="D40" s="75" t="s">
        <v>44</v>
      </c>
      <c r="E40" s="76" t="s">
        <v>45</v>
      </c>
      <c r="F40" s="77" t="s">
        <v>46</v>
      </c>
      <c r="G40" s="55" t="s">
        <v>47</v>
      </c>
    </row>
    <row r="41" spans="1:8" ht="188.25" hidden="1" customHeight="1" x14ac:dyDescent="0.35">
      <c r="A41" s="73" t="s">
        <v>48</v>
      </c>
      <c r="B41" s="78" t="s">
        <v>49</v>
      </c>
      <c r="C41" s="73" t="s">
        <v>50</v>
      </c>
      <c r="D41" s="79" t="s">
        <v>51</v>
      </c>
      <c r="E41" s="73" t="s">
        <v>52</v>
      </c>
      <c r="F41" s="77" t="s">
        <v>53</v>
      </c>
      <c r="G41" s="55" t="s">
        <v>54</v>
      </c>
    </row>
    <row r="42" spans="1:8" ht="217" hidden="1" x14ac:dyDescent="0.35">
      <c r="A42" s="72" t="s">
        <v>55</v>
      </c>
      <c r="B42" s="80" t="s">
        <v>56</v>
      </c>
      <c r="C42" s="81" t="s">
        <v>57</v>
      </c>
      <c r="D42" s="82" t="s">
        <v>56</v>
      </c>
      <c r="E42" s="78" t="s">
        <v>58</v>
      </c>
      <c r="F42" s="83" t="s">
        <v>59</v>
      </c>
      <c r="G42" s="55"/>
      <c r="H42" s="60"/>
    </row>
    <row r="43" spans="1:8" ht="77.5" hidden="1" x14ac:dyDescent="0.35">
      <c r="A43" s="84" t="s">
        <v>60</v>
      </c>
      <c r="B43" s="80" t="s">
        <v>61</v>
      </c>
      <c r="C43" s="80" t="s">
        <v>62</v>
      </c>
      <c r="D43" s="85" t="s">
        <v>63</v>
      </c>
      <c r="E43" s="78" t="s">
        <v>64</v>
      </c>
      <c r="F43" s="55"/>
      <c r="G43" s="55"/>
    </row>
    <row r="44" spans="1:8" ht="89.25" hidden="1" customHeight="1" x14ac:dyDescent="0.35">
      <c r="A44" s="86" t="s">
        <v>65</v>
      </c>
      <c r="B44" s="87" t="s">
        <v>66</v>
      </c>
      <c r="C44" s="88"/>
      <c r="D44" s="88"/>
      <c r="E44" s="89"/>
      <c r="G44" s="55"/>
    </row>
    <row r="45" spans="1:8" ht="15.5" hidden="1" x14ac:dyDescent="0.35">
      <c r="B45" s="86"/>
      <c r="C45" s="90"/>
      <c r="D45" s="90"/>
      <c r="E45" s="89"/>
      <c r="G45" s="55"/>
    </row>
    <row r="46" spans="1:8" ht="24.75" hidden="1" customHeight="1" x14ac:dyDescent="0.35">
      <c r="A46" s="91"/>
      <c r="B46" s="86"/>
      <c r="C46" s="89"/>
      <c r="D46" s="89"/>
      <c r="E46" s="89"/>
      <c r="G46" s="55"/>
    </row>
    <row r="47" spans="1:8" ht="33.75" hidden="1" customHeight="1" x14ac:dyDescent="0.35">
      <c r="A47" s="92" t="str">
        <f>IF(OR(B8="AMPL.JORN.L.PRIMARIA.ABIERTA_IND.I_y_II_CICLOS",B8="REC.HUERTAS_ESCOLARES_INDIGENA.",B8="REC.AUXILIAR_DE_VIGILANCIA",B8="REC.OFICIAL_DE_VIGILANCIA",B8="REC.CONSERJE",B8="REC.OFICINISTA",B8="REC.COORD.SAT.IPEC.CINDEA_INDIGENA.",B8="REC.COORD.PRUEBAS_TERRIT.INDIG.",B8="REC.SERV.BIBLIOTECA.INDIG.",B8="REC.ORIENTADOR.INDIG.",B8="PIAD",B8="REC.COORD.ZONAL_INDIG.EDUC.AB",B8="REC.ASISTENTE_DIRECCIÓN_CENTRO_EDUCATIVO_INDIGENA_SECUNDARIA"),G19,"0")</f>
        <v>0</v>
      </c>
      <c r="B47" s="93"/>
      <c r="C47" s="93"/>
      <c r="D47" s="93"/>
      <c r="E47" s="94"/>
      <c r="G47" s="55"/>
    </row>
    <row r="48" spans="1:8" ht="30" hidden="1" customHeight="1" x14ac:dyDescent="0.35">
      <c r="A48" s="95" t="str">
        <f>IF(B8="AMPL.JORN.LAB.INDIG.CINDEA_E_IPEC", G26,"0")</f>
        <v>0</v>
      </c>
      <c r="B48" s="95" t="str">
        <f>IF(B8="AMPL.JORN.LAB.INDIG.CINDEA_E_IPEC", G27,"0")</f>
        <v>0</v>
      </c>
      <c r="C48" s="95" t="str">
        <f>IF(B8="AMPL.JORN.LAB.INDIG.CINDEA_E_IPEC", G23,"0")</f>
        <v>0</v>
      </c>
      <c r="D48" s="95"/>
      <c r="E48" s="95" t="str">
        <f>IF(B8="AMPL.JORN.LAB.INDIG.CINDEA_E_IPEC", G24,"0")</f>
        <v>0</v>
      </c>
    </row>
    <row r="49" spans="1:5" ht="32.25" hidden="1" customHeight="1" x14ac:dyDescent="0.35">
      <c r="A49" s="89" t="str">
        <f>IF(OR(B8="REC.COM.EVAL.APREND.INDIG.C.T.A.I_Y_II.",B8="REC.COM.APOYO_EDUC.INDIG.I_Y_II.",B8="REC.COM.APOYO_EDUC.INDIG.III_Y_EDUC.DIVER."),G26,"0")</f>
        <v>0</v>
      </c>
      <c r="B49" s="89" t="str">
        <f>IF(OR(B8="REC.COM.EVAL.APREND.INDIG.C.T.A.I_Y_II.",B8="REC.COM.APOYO_EDUC.INDIG.I_Y_II.",B8="REC.COM.APOYO_EDUC.INDIG.III_Y_EDUC.DIVER."),G27,"0")</f>
        <v>0</v>
      </c>
      <c r="C49" s="89"/>
      <c r="D49" s="89"/>
      <c r="E49" s="89"/>
    </row>
    <row r="50" spans="1:5" ht="39" hidden="1" customHeight="1" x14ac:dyDescent="0.35">
      <c r="A50" s="89"/>
      <c r="B50" s="89"/>
      <c r="C50" s="89"/>
      <c r="D50" s="89"/>
      <c r="E50" s="89"/>
    </row>
    <row r="51" spans="1:5" ht="40.5" hidden="1" customHeight="1" x14ac:dyDescent="0.35">
      <c r="A51" s="95" t="str">
        <f>IF(B8="AMPL.JORN.LAB.EDUC.PREESC.INDIGENA.", G34,"0")</f>
        <v>0</v>
      </c>
      <c r="B51" s="96"/>
      <c r="C51" s="96"/>
      <c r="D51" s="96"/>
      <c r="E51" s="89"/>
    </row>
    <row r="52" spans="1:5" ht="18.75" customHeight="1" x14ac:dyDescent="0.35"/>
    <row r="53" spans="1:5" ht="91.5" customHeight="1" x14ac:dyDescent="0.35">
      <c r="A53" s="242" t="s">
        <v>150</v>
      </c>
      <c r="B53" s="242"/>
      <c r="C53" s="242"/>
      <c r="D53" s="242"/>
    </row>
    <row r="54" spans="1:5" ht="409.6" customHeight="1" x14ac:dyDescent="0.35">
      <c r="A54" s="243"/>
      <c r="B54" s="243"/>
      <c r="C54" s="243"/>
      <c r="D54" s="243"/>
    </row>
  </sheetData>
  <sheetProtection selectLockedCells="1"/>
  <mergeCells count="19">
    <mergeCell ref="A53:D54"/>
    <mergeCell ref="A12:A13"/>
    <mergeCell ref="B12:B13"/>
    <mergeCell ref="C12:C13"/>
    <mergeCell ref="D12:D13"/>
    <mergeCell ref="A26:D26"/>
    <mergeCell ref="A33:B33"/>
    <mergeCell ref="A22:D22"/>
    <mergeCell ref="A25:D25"/>
    <mergeCell ref="B23:D24"/>
    <mergeCell ref="A23:A24"/>
    <mergeCell ref="C18:D18"/>
    <mergeCell ref="C9:D9"/>
    <mergeCell ref="C19:D21"/>
    <mergeCell ref="C10:D10"/>
    <mergeCell ref="A1:C1"/>
    <mergeCell ref="A2:D2"/>
    <mergeCell ref="A5:D5"/>
    <mergeCell ref="C7:D8"/>
  </mergeCells>
  <dataValidations count="2">
    <dataValidation type="list" allowBlank="1" showInputMessage="1" showErrorMessage="1" sqref="B8" xr:uid="{00000000-0002-0000-0000-000000000000}">
      <formula1>Recargo_o_Ampliación</formula1>
    </dataValidation>
    <dataValidation type="list" allowBlank="1" showInputMessage="1" showErrorMessage="1" sqref="B9" xr:uid="{93E8D40B-1B1A-4239-A8D1-B2F991282C29}">
      <formula1>INDIRECT(B8)</formula1>
    </dataValidation>
  </dataValidations>
  <printOptions horizontalCentered="1" verticalCentered="1"/>
  <pageMargins left="0" right="0" top="0" bottom="0" header="0" footer="0"/>
  <pageSetup scale="47" orientation="landscape" r:id="rId1"/>
  <rowBreaks count="2" manualBreakCount="2">
    <brk id="6" max="10" man="1"/>
    <brk id="33" max="10" man="1"/>
  </rowBreaks>
  <colBreaks count="1" manualBreakCount="1">
    <brk id="4"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'LISTAS DESPLEGABLES'!$C$2:$C$7</xm:f>
          </x14:formula1>
          <xm:sqref>B18</xm:sqref>
        </x14:dataValidation>
        <x14:dataValidation type="list" allowBlank="1" showInputMessage="1" showErrorMessage="1" xr:uid="{00000000-0002-0000-0000-000003000000}">
          <x14:formula1>
            <xm:f>'LISTAS DESPLEGABLES'!$A$2:$A$9</xm:f>
          </x14:formula1>
          <xm:sqref>B3</xm:sqref>
        </x14:dataValidation>
        <x14:dataValidation type="list" allowBlank="1" showInputMessage="1" showErrorMessage="1" xr:uid="{00000000-0002-0000-0000-000004000000}">
          <x14:formula1>
            <xm:f>'LISTAS DESPLEGABLES'!$B$2:$B$16</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D65"/>
  <sheetViews>
    <sheetView zoomScale="70" zoomScaleNormal="70" workbookViewId="0">
      <pane xSplit="1" topLeftCell="O1" activePane="topRight" state="frozen"/>
      <selection activeCell="C7" sqref="C7:D8"/>
      <selection pane="topRight" activeCell="W2" sqref="W2"/>
    </sheetView>
  </sheetViews>
  <sheetFormatPr baseColWidth="10" defaultColWidth="11.453125" defaultRowHeight="18.5" x14ac:dyDescent="0.35"/>
  <cols>
    <col min="1" max="1" width="40.453125" style="29" customWidth="1"/>
    <col min="2" max="2" width="49.54296875" style="29" customWidth="1"/>
    <col min="3" max="3" width="40.1796875" style="29" customWidth="1"/>
    <col min="4" max="5" width="24" style="29" customWidth="1"/>
    <col min="6" max="6" width="26" style="29" customWidth="1"/>
    <col min="7" max="7" width="21" style="29" customWidth="1"/>
    <col min="8" max="9" width="25.7265625" style="29" customWidth="1"/>
    <col min="10" max="11" width="19.54296875" style="29" customWidth="1"/>
    <col min="12" max="13" width="16.1796875" style="29" customWidth="1"/>
    <col min="14" max="14" width="22" style="29" customWidth="1"/>
    <col min="15" max="15" width="16.453125" style="29" customWidth="1"/>
    <col min="16" max="16" width="26.54296875" style="29" customWidth="1"/>
    <col min="17" max="19" width="19" style="29" customWidth="1"/>
    <col min="20" max="21" width="13.81640625" style="29" customWidth="1"/>
    <col min="22" max="22" width="17.7265625" style="29" customWidth="1"/>
    <col min="23" max="23" width="26.1796875" style="29" customWidth="1"/>
    <col min="24" max="24" width="21.1796875" style="29" customWidth="1"/>
    <col min="25" max="26" width="20.81640625" style="29" customWidth="1"/>
    <col min="27" max="27" width="22.7265625" style="29" customWidth="1"/>
    <col min="28" max="28" width="27.26953125" style="29" customWidth="1"/>
    <col min="29" max="16384" width="11.453125" style="30"/>
  </cols>
  <sheetData>
    <row r="1" spans="1:30" ht="105" customHeight="1" x14ac:dyDescent="0.45">
      <c r="A1" s="27" t="s">
        <v>5</v>
      </c>
      <c r="B1" s="28" t="s">
        <v>174</v>
      </c>
      <c r="C1" s="28" t="s">
        <v>175</v>
      </c>
      <c r="D1" s="28" t="s">
        <v>68</v>
      </c>
      <c r="E1" s="28" t="s">
        <v>69</v>
      </c>
      <c r="F1" s="28" t="s">
        <v>176</v>
      </c>
      <c r="G1" s="28" t="s">
        <v>71</v>
      </c>
      <c r="H1" s="28" t="s">
        <v>72</v>
      </c>
      <c r="I1" s="28" t="s">
        <v>178</v>
      </c>
      <c r="J1" s="28" t="s">
        <v>73</v>
      </c>
      <c r="K1" s="28" t="s">
        <v>74</v>
      </c>
      <c r="L1" s="28" t="s">
        <v>75</v>
      </c>
      <c r="M1" s="28" t="s">
        <v>76</v>
      </c>
      <c r="N1" s="28" t="s">
        <v>177</v>
      </c>
      <c r="O1" s="28" t="s">
        <v>78</v>
      </c>
      <c r="P1" s="28" t="s">
        <v>79</v>
      </c>
      <c r="Q1" s="26" t="s">
        <v>80</v>
      </c>
      <c r="R1" s="26" t="s">
        <v>81</v>
      </c>
      <c r="S1" s="26" t="s">
        <v>82</v>
      </c>
      <c r="T1" s="26" t="s">
        <v>83</v>
      </c>
      <c r="U1" s="26" t="s">
        <v>84</v>
      </c>
      <c r="V1" s="26" t="s">
        <v>85</v>
      </c>
      <c r="W1" s="29" t="s">
        <v>195</v>
      </c>
      <c r="X1" s="26" t="s">
        <v>86</v>
      </c>
      <c r="Y1" s="26" t="s">
        <v>87</v>
      </c>
      <c r="Z1" s="26" t="s">
        <v>89</v>
      </c>
      <c r="AA1" s="26" t="s">
        <v>88</v>
      </c>
      <c r="AD1" s="31" t="s">
        <v>89</v>
      </c>
    </row>
    <row r="2" spans="1:30" ht="99" customHeight="1" x14ac:dyDescent="0.35">
      <c r="A2" s="100" t="s">
        <v>174</v>
      </c>
      <c r="B2" s="33" t="s">
        <v>90</v>
      </c>
      <c r="C2" s="34" t="s">
        <v>91</v>
      </c>
      <c r="D2" s="33" t="s">
        <v>90</v>
      </c>
      <c r="E2" s="35" t="s">
        <v>90</v>
      </c>
      <c r="F2" s="36" t="s">
        <v>92</v>
      </c>
      <c r="G2" s="33" t="s">
        <v>93</v>
      </c>
      <c r="H2" s="33" t="s">
        <v>94</v>
      </c>
      <c r="I2" s="33" t="s">
        <v>95</v>
      </c>
      <c r="J2" s="33" t="s">
        <v>93</v>
      </c>
      <c r="K2" s="33" t="s">
        <v>96</v>
      </c>
      <c r="L2" s="37" t="s">
        <v>97</v>
      </c>
      <c r="M2" s="33" t="s">
        <v>93</v>
      </c>
      <c r="N2" s="33" t="s">
        <v>93</v>
      </c>
      <c r="O2" s="37" t="s">
        <v>95</v>
      </c>
      <c r="P2" s="37" t="s">
        <v>97</v>
      </c>
      <c r="Q2" s="36" t="s">
        <v>98</v>
      </c>
      <c r="R2" s="33" t="s">
        <v>93</v>
      </c>
      <c r="S2" s="36" t="s">
        <v>99</v>
      </c>
      <c r="T2" s="36" t="s">
        <v>100</v>
      </c>
      <c r="U2" s="33" t="s">
        <v>93</v>
      </c>
      <c r="V2" s="33" t="s">
        <v>90</v>
      </c>
      <c r="W2" s="33" t="s">
        <v>96</v>
      </c>
      <c r="X2" s="33" t="s">
        <v>101</v>
      </c>
      <c r="Y2" s="33" t="s">
        <v>101</v>
      </c>
      <c r="Z2" s="33" t="s">
        <v>101</v>
      </c>
      <c r="AA2" s="33" t="s">
        <v>101</v>
      </c>
    </row>
    <row r="3" spans="1:30" ht="100.5" customHeight="1" x14ac:dyDescent="0.35">
      <c r="A3" s="28" t="s">
        <v>175</v>
      </c>
      <c r="B3" s="33" t="s">
        <v>93</v>
      </c>
      <c r="C3" s="34" t="s">
        <v>102</v>
      </c>
      <c r="D3" s="33" t="s">
        <v>93</v>
      </c>
      <c r="E3" s="35" t="s">
        <v>93</v>
      </c>
      <c r="G3" s="33" t="s">
        <v>91</v>
      </c>
      <c r="H3" s="38" t="s">
        <v>103</v>
      </c>
      <c r="I3" s="33" t="s">
        <v>96</v>
      </c>
      <c r="K3" s="33" t="s">
        <v>93</v>
      </c>
      <c r="L3" s="33" t="s">
        <v>96</v>
      </c>
      <c r="M3" s="37" t="s">
        <v>102</v>
      </c>
      <c r="O3" s="37" t="s">
        <v>97</v>
      </c>
      <c r="Q3" s="37" t="s">
        <v>95</v>
      </c>
      <c r="R3" s="37" t="s">
        <v>95</v>
      </c>
      <c r="S3" s="36" t="s">
        <v>104</v>
      </c>
      <c r="T3" s="33" t="s">
        <v>93</v>
      </c>
      <c r="U3" s="33" t="s">
        <v>92</v>
      </c>
      <c r="V3" s="37" t="s">
        <v>95</v>
      </c>
      <c r="W3" s="33"/>
      <c r="X3" s="33" t="s">
        <v>105</v>
      </c>
      <c r="Y3" s="33" t="s">
        <v>105</v>
      </c>
      <c r="Z3" s="33" t="s">
        <v>105</v>
      </c>
      <c r="AA3" s="33" t="s">
        <v>105</v>
      </c>
    </row>
    <row r="4" spans="1:30" ht="111" x14ac:dyDescent="0.35">
      <c r="A4" s="26" t="s">
        <v>68</v>
      </c>
      <c r="B4" s="33" t="s">
        <v>7</v>
      </c>
      <c r="C4" s="34" t="s">
        <v>106</v>
      </c>
      <c r="D4" s="36" t="s">
        <v>92</v>
      </c>
      <c r="E4" s="39" t="s">
        <v>92</v>
      </c>
      <c r="G4" s="36" t="s">
        <v>92</v>
      </c>
      <c r="H4" s="38" t="s">
        <v>107</v>
      </c>
      <c r="I4" s="33" t="s">
        <v>93</v>
      </c>
      <c r="K4" s="33" t="s">
        <v>108</v>
      </c>
      <c r="M4" s="33" t="s">
        <v>109</v>
      </c>
      <c r="Q4" s="37" t="s">
        <v>97</v>
      </c>
      <c r="R4" s="37" t="s">
        <v>97</v>
      </c>
      <c r="S4" s="36" t="s">
        <v>110</v>
      </c>
      <c r="T4" s="37" t="s">
        <v>97</v>
      </c>
      <c r="U4" s="33" t="s">
        <v>111</v>
      </c>
      <c r="V4" s="33" t="s">
        <v>93</v>
      </c>
      <c r="X4" s="33" t="s">
        <v>112</v>
      </c>
      <c r="Y4" s="33" t="s">
        <v>112</v>
      </c>
      <c r="Z4" s="33" t="s">
        <v>112</v>
      </c>
      <c r="AA4" s="33" t="s">
        <v>112</v>
      </c>
    </row>
    <row r="5" spans="1:30" ht="57" customHeight="1" x14ac:dyDescent="0.35">
      <c r="A5" s="26" t="s">
        <v>69</v>
      </c>
      <c r="B5" s="40"/>
      <c r="D5" s="33" t="s">
        <v>7</v>
      </c>
      <c r="E5" s="35" t="s">
        <v>7</v>
      </c>
      <c r="G5" s="33" t="s">
        <v>102</v>
      </c>
      <c r="H5" s="29" t="s">
        <v>113</v>
      </c>
      <c r="I5" s="33" t="s">
        <v>97</v>
      </c>
      <c r="K5" s="33" t="s">
        <v>111</v>
      </c>
      <c r="M5" s="37" t="s">
        <v>114</v>
      </c>
      <c r="R5" s="33" t="s">
        <v>92</v>
      </c>
      <c r="S5" s="41"/>
      <c r="T5" s="33" t="s">
        <v>92</v>
      </c>
      <c r="U5" s="33" t="s">
        <v>115</v>
      </c>
      <c r="V5" s="37" t="s">
        <v>97</v>
      </c>
      <c r="W5" s="33"/>
      <c r="X5" s="33" t="s">
        <v>116</v>
      </c>
      <c r="Y5" s="33" t="s">
        <v>116</v>
      </c>
      <c r="Z5" s="33" t="s">
        <v>116</v>
      </c>
      <c r="AA5" s="33" t="s">
        <v>116</v>
      </c>
    </row>
    <row r="6" spans="1:30" ht="82.5" customHeight="1" x14ac:dyDescent="0.35">
      <c r="A6" s="28" t="s">
        <v>176</v>
      </c>
      <c r="B6" s="40"/>
      <c r="D6" s="36" t="s">
        <v>117</v>
      </c>
      <c r="E6" s="36" t="s">
        <v>117</v>
      </c>
      <c r="G6" s="33" t="s">
        <v>106</v>
      </c>
      <c r="H6" s="41"/>
      <c r="I6" s="33" t="s">
        <v>102</v>
      </c>
      <c r="K6" s="36" t="s">
        <v>117</v>
      </c>
      <c r="M6" s="36" t="s">
        <v>117</v>
      </c>
      <c r="R6" s="33" t="s">
        <v>111</v>
      </c>
      <c r="S6" s="41"/>
      <c r="T6" s="36" t="s">
        <v>118</v>
      </c>
      <c r="V6" s="33" t="s">
        <v>92</v>
      </c>
    </row>
    <row r="7" spans="1:30" ht="185" x14ac:dyDescent="0.35">
      <c r="A7" s="26" t="s">
        <v>71</v>
      </c>
      <c r="B7" s="40"/>
      <c r="G7" s="33" t="s">
        <v>111</v>
      </c>
      <c r="I7" s="33" t="s">
        <v>106</v>
      </c>
      <c r="R7" s="37" t="s">
        <v>119</v>
      </c>
      <c r="S7" s="42"/>
      <c r="T7" s="33" t="s">
        <v>111</v>
      </c>
      <c r="U7" s="41"/>
      <c r="V7" s="37" t="s">
        <v>102</v>
      </c>
      <c r="W7" s="41"/>
      <c r="X7" s="41"/>
      <c r="Y7" s="41"/>
      <c r="Z7" s="41"/>
      <c r="AA7" s="41"/>
    </row>
    <row r="8" spans="1:30" ht="111" x14ac:dyDescent="0.35">
      <c r="A8" s="32" t="s">
        <v>72</v>
      </c>
      <c r="B8" s="40"/>
      <c r="G8" s="33" t="s">
        <v>120</v>
      </c>
      <c r="I8" s="33" t="s">
        <v>121</v>
      </c>
      <c r="R8" s="37" t="s">
        <v>122</v>
      </c>
      <c r="S8" s="42"/>
      <c r="T8" s="37" t="s">
        <v>122</v>
      </c>
      <c r="U8" s="42"/>
      <c r="V8" s="33" t="s">
        <v>7</v>
      </c>
    </row>
    <row r="9" spans="1:30" ht="111" x14ac:dyDescent="0.35">
      <c r="A9" s="28" t="s">
        <v>178</v>
      </c>
      <c r="B9" s="40"/>
      <c r="G9" s="36" t="s">
        <v>115</v>
      </c>
      <c r="I9" s="33" t="s">
        <v>108</v>
      </c>
      <c r="R9" s="33" t="s">
        <v>115</v>
      </c>
      <c r="S9" s="41"/>
      <c r="T9" s="33" t="s">
        <v>115</v>
      </c>
      <c r="U9" s="41"/>
      <c r="V9" s="33" t="s">
        <v>106</v>
      </c>
    </row>
    <row r="10" spans="1:30" ht="129.5" x14ac:dyDescent="0.35">
      <c r="A10" s="32" t="s">
        <v>73</v>
      </c>
      <c r="B10" s="40"/>
      <c r="G10" s="33" t="s">
        <v>123</v>
      </c>
      <c r="I10" s="33" t="s">
        <v>109</v>
      </c>
      <c r="V10" s="33" t="s">
        <v>124</v>
      </c>
    </row>
    <row r="11" spans="1:30" ht="92.5" x14ac:dyDescent="0.35">
      <c r="A11" s="26" t="s">
        <v>74</v>
      </c>
      <c r="B11" s="40"/>
      <c r="G11" s="33" t="s">
        <v>106</v>
      </c>
      <c r="I11" s="33" t="s">
        <v>125</v>
      </c>
      <c r="V11" s="37" t="s">
        <v>121</v>
      </c>
    </row>
    <row r="12" spans="1:30" ht="92.5" x14ac:dyDescent="0.35">
      <c r="A12" s="26" t="s">
        <v>75</v>
      </c>
      <c r="B12" s="41"/>
      <c r="I12" s="33" t="s">
        <v>123</v>
      </c>
      <c r="V12" s="33" t="s">
        <v>111</v>
      </c>
    </row>
    <row r="13" spans="1:30" ht="74" x14ac:dyDescent="0.35">
      <c r="A13" s="26" t="s">
        <v>76</v>
      </c>
      <c r="B13" s="41"/>
      <c r="I13" s="33" t="s">
        <v>126</v>
      </c>
      <c r="V13" s="37" t="s">
        <v>122</v>
      </c>
    </row>
    <row r="14" spans="1:30" ht="74" x14ac:dyDescent="0.35">
      <c r="A14" s="28" t="s">
        <v>177</v>
      </c>
      <c r="B14" s="41"/>
      <c r="V14" s="33" t="s">
        <v>115</v>
      </c>
    </row>
    <row r="15" spans="1:30" ht="148" x14ac:dyDescent="0.35">
      <c r="A15" s="32" t="s">
        <v>78</v>
      </c>
      <c r="B15" s="40"/>
      <c r="V15" s="37" t="s">
        <v>123</v>
      </c>
    </row>
    <row r="16" spans="1:30" ht="111" x14ac:dyDescent="0.35">
      <c r="A16" s="32" t="s">
        <v>79</v>
      </c>
      <c r="B16" s="40"/>
      <c r="V16" s="33" t="s">
        <v>7</v>
      </c>
    </row>
    <row r="17" spans="1:22" ht="74" x14ac:dyDescent="0.35">
      <c r="A17" s="26" t="s">
        <v>80</v>
      </c>
      <c r="B17" s="40"/>
      <c r="V17" s="33" t="s">
        <v>127</v>
      </c>
    </row>
    <row r="18" spans="1:22" ht="35" x14ac:dyDescent="0.35">
      <c r="A18" s="32" t="s">
        <v>81</v>
      </c>
      <c r="B18" s="40"/>
    </row>
    <row r="19" spans="1:22" x14ac:dyDescent="0.35">
      <c r="A19" s="32" t="s">
        <v>82</v>
      </c>
      <c r="B19" s="40"/>
    </row>
    <row r="20" spans="1:22" x14ac:dyDescent="0.35">
      <c r="A20" s="26" t="s">
        <v>83</v>
      </c>
      <c r="B20" s="40"/>
    </row>
    <row r="21" spans="1:22" ht="35" x14ac:dyDescent="0.35">
      <c r="A21" s="26" t="s">
        <v>84</v>
      </c>
      <c r="B21" s="40"/>
    </row>
    <row r="22" spans="1:22" ht="35" x14ac:dyDescent="0.35">
      <c r="A22" s="26" t="s">
        <v>85</v>
      </c>
      <c r="B22" s="40"/>
    </row>
    <row r="23" spans="1:22" ht="29.5" customHeight="1" x14ac:dyDescent="0.35">
      <c r="A23" s="29" t="s">
        <v>195</v>
      </c>
      <c r="B23" s="40"/>
    </row>
    <row r="24" spans="1:22" x14ac:dyDescent="0.35">
      <c r="A24" s="32" t="s">
        <v>86</v>
      </c>
      <c r="B24" s="40"/>
    </row>
    <row r="25" spans="1:22" x14ac:dyDescent="0.35">
      <c r="A25" s="32" t="s">
        <v>87</v>
      </c>
      <c r="B25" s="40"/>
    </row>
    <row r="26" spans="1:22" ht="35" x14ac:dyDescent="0.35">
      <c r="A26" s="32" t="s">
        <v>89</v>
      </c>
      <c r="B26" s="40"/>
    </row>
    <row r="27" spans="1:22" ht="35" x14ac:dyDescent="0.35">
      <c r="A27" s="32" t="s">
        <v>88</v>
      </c>
      <c r="B27" s="40"/>
    </row>
    <row r="37" spans="1:1" x14ac:dyDescent="0.35">
      <c r="A37" s="43" t="s">
        <v>128</v>
      </c>
    </row>
    <row r="38" spans="1:1" ht="37" x14ac:dyDescent="0.35">
      <c r="A38" s="36" t="s">
        <v>98</v>
      </c>
    </row>
    <row r="39" spans="1:1" ht="37" x14ac:dyDescent="0.35">
      <c r="A39" s="36" t="s">
        <v>129</v>
      </c>
    </row>
    <row r="40" spans="1:1" ht="37" x14ac:dyDescent="0.35">
      <c r="A40" s="36" t="s">
        <v>101</v>
      </c>
    </row>
    <row r="41" spans="1:1" ht="37" x14ac:dyDescent="0.35">
      <c r="A41" s="36" t="s">
        <v>130</v>
      </c>
    </row>
    <row r="42" spans="1:1" x14ac:dyDescent="0.35">
      <c r="A42" s="36" t="s">
        <v>105</v>
      </c>
    </row>
    <row r="43" spans="1:1" ht="55.5" x14ac:dyDescent="0.35">
      <c r="A43" s="36" t="s">
        <v>90</v>
      </c>
    </row>
    <row r="44" spans="1:1" ht="37" x14ac:dyDescent="0.35">
      <c r="A44" s="36" t="s">
        <v>94</v>
      </c>
    </row>
    <row r="45" spans="1:1" ht="55.5" x14ac:dyDescent="0.35">
      <c r="A45" s="36" t="s">
        <v>107</v>
      </c>
    </row>
    <row r="46" spans="1:1" ht="55.5" x14ac:dyDescent="0.35">
      <c r="A46" s="36" t="s">
        <v>103</v>
      </c>
    </row>
    <row r="47" spans="1:1" ht="37" x14ac:dyDescent="0.35">
      <c r="A47" s="36" t="s">
        <v>112</v>
      </c>
    </row>
    <row r="48" spans="1:1" x14ac:dyDescent="0.35">
      <c r="A48" s="36" t="s">
        <v>116</v>
      </c>
    </row>
    <row r="49" spans="1:1" x14ac:dyDescent="0.35">
      <c r="A49" s="36" t="s">
        <v>131</v>
      </c>
    </row>
    <row r="50" spans="1:1" ht="45.75" customHeight="1" x14ac:dyDescent="0.35">
      <c r="A50" s="36" t="s">
        <v>99</v>
      </c>
    </row>
    <row r="51" spans="1:1" ht="35.25" customHeight="1" x14ac:dyDescent="0.35">
      <c r="A51" s="36" t="s">
        <v>95</v>
      </c>
    </row>
    <row r="52" spans="1:1" ht="37" x14ac:dyDescent="0.35">
      <c r="A52" s="36" t="s">
        <v>96</v>
      </c>
    </row>
    <row r="53" spans="1:1" ht="55.5" x14ac:dyDescent="0.35">
      <c r="A53" s="36" t="s">
        <v>93</v>
      </c>
    </row>
    <row r="54" spans="1:1" ht="37" x14ac:dyDescent="0.35">
      <c r="A54" s="36" t="s">
        <v>97</v>
      </c>
    </row>
    <row r="55" spans="1:1" ht="37" x14ac:dyDescent="0.35">
      <c r="A55" s="36" t="s">
        <v>92</v>
      </c>
    </row>
    <row r="56" spans="1:1" ht="74" x14ac:dyDescent="0.35">
      <c r="A56" s="36" t="s">
        <v>102</v>
      </c>
    </row>
    <row r="57" spans="1:1" ht="37" x14ac:dyDescent="0.35">
      <c r="A57" s="36" t="s">
        <v>7</v>
      </c>
    </row>
    <row r="58" spans="1:1" ht="55.5" x14ac:dyDescent="0.35">
      <c r="A58" s="36" t="s">
        <v>106</v>
      </c>
    </row>
    <row r="59" spans="1:1" ht="55.5" x14ac:dyDescent="0.35">
      <c r="A59" s="33" t="s">
        <v>91</v>
      </c>
    </row>
    <row r="60" spans="1:1" ht="37" x14ac:dyDescent="0.35">
      <c r="A60" s="29" t="s">
        <v>196</v>
      </c>
    </row>
    <row r="61" spans="1:1" ht="37" x14ac:dyDescent="0.35">
      <c r="A61" s="33" t="s">
        <v>111</v>
      </c>
    </row>
    <row r="62" spans="1:1" ht="37" x14ac:dyDescent="0.35">
      <c r="A62" s="33" t="s">
        <v>120</v>
      </c>
    </row>
    <row r="63" spans="1:1" ht="37" x14ac:dyDescent="0.35">
      <c r="A63" s="36" t="s">
        <v>115</v>
      </c>
    </row>
    <row r="64" spans="1:1" ht="55.5" x14ac:dyDescent="0.35">
      <c r="A64" s="33" t="s">
        <v>123</v>
      </c>
    </row>
    <row r="65" spans="1:1" ht="55.5" x14ac:dyDescent="0.35">
      <c r="A65" s="33" t="s">
        <v>106</v>
      </c>
    </row>
  </sheetData>
  <sortState xmlns:xlrd2="http://schemas.microsoft.com/office/spreadsheetml/2017/richdata2" ref="X2:X5">
    <sortCondition ref="X2"/>
  </sortState>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52769AF-B1E7-4B57-8439-5BA63A987018}">
          <x14:formula1>
            <xm:f>'FORMULARIO INDIGENA'!$B$8</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E50B6-3960-413F-8E70-48B3D1317535}">
  <sheetPr codeName="Hoja6"/>
  <dimension ref="A1:AC51"/>
  <sheetViews>
    <sheetView zoomScale="70" zoomScaleNormal="70" workbookViewId="0">
      <pane ySplit="1" topLeftCell="A17" activePane="bottomLeft" state="frozen"/>
      <selection pane="bottomLeft" activeCell="B19" sqref="B19"/>
    </sheetView>
  </sheetViews>
  <sheetFormatPr baseColWidth="10" defaultColWidth="11.453125" defaultRowHeight="18.5" x14ac:dyDescent="0.35"/>
  <cols>
    <col min="1" max="1" width="49.54296875" style="29" customWidth="1"/>
    <col min="2" max="2" width="57.26953125" style="29" customWidth="1"/>
    <col min="3" max="3" width="35.81640625" style="29" customWidth="1"/>
    <col min="4" max="5" width="24" style="29" customWidth="1"/>
    <col min="6" max="7" width="21" style="29" customWidth="1"/>
    <col min="8" max="9" width="25.7265625" style="29" customWidth="1"/>
    <col min="10" max="11" width="19.54296875" style="29" customWidth="1"/>
    <col min="12" max="13" width="16.1796875" style="29" customWidth="1"/>
    <col min="14" max="14" width="22" style="29" customWidth="1"/>
    <col min="15" max="15" width="16.453125" style="29" customWidth="1"/>
    <col min="16" max="16" width="26.54296875" style="29" customWidth="1"/>
    <col min="17" max="19" width="19" style="29" customWidth="1"/>
    <col min="20" max="21" width="13.81640625" style="29" customWidth="1"/>
    <col min="22" max="22" width="17.7265625" style="29" customWidth="1"/>
    <col min="23" max="23" width="19.81640625" style="29" customWidth="1"/>
    <col min="24" max="24" width="21.1796875" style="29" customWidth="1"/>
    <col min="25" max="25" width="20.81640625" style="29" customWidth="1"/>
    <col min="26" max="26" width="22.7265625" style="29" customWidth="1"/>
    <col min="27" max="27" width="11.453125" style="29"/>
    <col min="28" max="16384" width="11.453125" style="30"/>
  </cols>
  <sheetData>
    <row r="1" spans="1:29" ht="99.75" customHeight="1" x14ac:dyDescent="0.45">
      <c r="A1" s="27" t="s">
        <v>167</v>
      </c>
      <c r="B1" s="32" t="s">
        <v>171</v>
      </c>
      <c r="C1" s="32" t="s">
        <v>173</v>
      </c>
      <c r="D1" s="26" t="s">
        <v>68</v>
      </c>
      <c r="E1" s="26" t="s">
        <v>69</v>
      </c>
      <c r="F1" s="26" t="s">
        <v>169</v>
      </c>
      <c r="G1" s="26" t="s">
        <v>71</v>
      </c>
      <c r="H1" s="32" t="s">
        <v>72</v>
      </c>
      <c r="I1" s="32" t="s">
        <v>157</v>
      </c>
      <c r="J1" s="32" t="s">
        <v>73</v>
      </c>
      <c r="K1" s="26" t="s">
        <v>74</v>
      </c>
      <c r="L1" s="26" t="s">
        <v>75</v>
      </c>
      <c r="M1" s="26" t="s">
        <v>76</v>
      </c>
      <c r="N1" s="26" t="s">
        <v>170</v>
      </c>
      <c r="O1" s="32" t="s">
        <v>78</v>
      </c>
      <c r="P1" s="32" t="s">
        <v>79</v>
      </c>
      <c r="Q1" s="26" t="s">
        <v>80</v>
      </c>
      <c r="R1" s="32" t="s">
        <v>81</v>
      </c>
      <c r="S1" s="32" t="s">
        <v>82</v>
      </c>
      <c r="T1" s="26" t="s">
        <v>83</v>
      </c>
      <c r="U1" s="26" t="s">
        <v>84</v>
      </c>
      <c r="V1" s="26" t="s">
        <v>85</v>
      </c>
      <c r="W1" s="32" t="s">
        <v>86</v>
      </c>
      <c r="X1" s="32" t="s">
        <v>87</v>
      </c>
      <c r="Y1" s="32" t="s">
        <v>89</v>
      </c>
      <c r="Z1" s="32" t="s">
        <v>88</v>
      </c>
      <c r="AC1" s="31"/>
    </row>
    <row r="2" spans="1:29" ht="105.65" customHeight="1" x14ac:dyDescent="0.35">
      <c r="A2" s="32" t="s">
        <v>171</v>
      </c>
      <c r="B2" s="33" t="s">
        <v>90</v>
      </c>
      <c r="C2" s="34" t="s">
        <v>91</v>
      </c>
      <c r="D2" s="33" t="s">
        <v>90</v>
      </c>
      <c r="E2" s="35" t="s">
        <v>90</v>
      </c>
      <c r="F2" s="36" t="s">
        <v>92</v>
      </c>
      <c r="G2" s="33" t="s">
        <v>93</v>
      </c>
      <c r="H2" s="33" t="s">
        <v>94</v>
      </c>
      <c r="I2" s="33" t="s">
        <v>95</v>
      </c>
      <c r="J2" s="33" t="s">
        <v>93</v>
      </c>
      <c r="K2" s="33" t="s">
        <v>96</v>
      </c>
      <c r="L2" s="37" t="s">
        <v>97</v>
      </c>
      <c r="M2" s="33" t="s">
        <v>93</v>
      </c>
      <c r="N2" s="33" t="s">
        <v>93</v>
      </c>
      <c r="O2" s="37" t="s">
        <v>95</v>
      </c>
      <c r="P2" s="37" t="s">
        <v>97</v>
      </c>
      <c r="Q2" s="36" t="s">
        <v>98</v>
      </c>
      <c r="R2" s="33" t="s">
        <v>93</v>
      </c>
      <c r="S2" s="36" t="s">
        <v>99</v>
      </c>
      <c r="T2" s="36" t="s">
        <v>100</v>
      </c>
      <c r="U2" s="33" t="s">
        <v>93</v>
      </c>
      <c r="V2" s="33" t="s">
        <v>90</v>
      </c>
      <c r="W2" s="33" t="s">
        <v>101</v>
      </c>
      <c r="X2" s="33" t="s">
        <v>101</v>
      </c>
      <c r="Y2" s="33" t="s">
        <v>101</v>
      </c>
      <c r="Z2" s="33" t="s">
        <v>101</v>
      </c>
    </row>
    <row r="3" spans="1:29" ht="100.5" customHeight="1" x14ac:dyDescent="0.35">
      <c r="A3" s="32" t="s">
        <v>172</v>
      </c>
      <c r="B3" s="33" t="s">
        <v>93</v>
      </c>
      <c r="C3" s="34" t="s">
        <v>102</v>
      </c>
      <c r="D3" s="33" t="s">
        <v>93</v>
      </c>
      <c r="E3" s="35" t="s">
        <v>93</v>
      </c>
      <c r="G3" s="33" t="s">
        <v>91</v>
      </c>
      <c r="H3" s="38" t="s">
        <v>103</v>
      </c>
      <c r="I3" s="33" t="s">
        <v>96</v>
      </c>
      <c r="K3" s="33" t="s">
        <v>93</v>
      </c>
      <c r="L3" s="33" t="s">
        <v>96</v>
      </c>
      <c r="M3" s="37" t="s">
        <v>102</v>
      </c>
      <c r="O3" s="37" t="s">
        <v>97</v>
      </c>
      <c r="Q3" s="37" t="s">
        <v>95</v>
      </c>
      <c r="R3" s="37" t="s">
        <v>95</v>
      </c>
      <c r="S3" s="36" t="s">
        <v>104</v>
      </c>
      <c r="T3" s="33" t="s">
        <v>93</v>
      </c>
      <c r="U3" s="33" t="s">
        <v>92</v>
      </c>
      <c r="V3" s="37" t="s">
        <v>95</v>
      </c>
      <c r="W3" s="33" t="s">
        <v>105</v>
      </c>
      <c r="X3" s="33" t="s">
        <v>105</v>
      </c>
      <c r="Y3" s="33" t="s">
        <v>105</v>
      </c>
      <c r="Z3" s="33" t="s">
        <v>105</v>
      </c>
    </row>
    <row r="4" spans="1:29" ht="111" x14ac:dyDescent="0.35">
      <c r="A4" s="26" t="s">
        <v>68</v>
      </c>
      <c r="B4" s="33" t="s">
        <v>7</v>
      </c>
      <c r="C4" s="34" t="s">
        <v>106</v>
      </c>
      <c r="D4" s="36" t="s">
        <v>92</v>
      </c>
      <c r="E4" s="39" t="s">
        <v>92</v>
      </c>
      <c r="G4" s="36" t="s">
        <v>92</v>
      </c>
      <c r="H4" s="38" t="s">
        <v>107</v>
      </c>
      <c r="I4" s="33" t="s">
        <v>93</v>
      </c>
      <c r="K4" s="33" t="s">
        <v>108</v>
      </c>
      <c r="M4" s="33" t="s">
        <v>109</v>
      </c>
      <c r="Q4" s="37" t="s">
        <v>97</v>
      </c>
      <c r="R4" s="37" t="s">
        <v>97</v>
      </c>
      <c r="S4" s="36" t="s">
        <v>110</v>
      </c>
      <c r="T4" s="37" t="s">
        <v>97</v>
      </c>
      <c r="U4" s="33" t="s">
        <v>111</v>
      </c>
      <c r="V4" s="33" t="s">
        <v>93</v>
      </c>
      <c r="W4" s="33" t="s">
        <v>112</v>
      </c>
      <c r="X4" s="33" t="s">
        <v>112</v>
      </c>
      <c r="Y4" s="33" t="s">
        <v>112</v>
      </c>
      <c r="Z4" s="33" t="s">
        <v>112</v>
      </c>
    </row>
    <row r="5" spans="1:29" ht="57" customHeight="1" x14ac:dyDescent="0.35">
      <c r="A5" s="26" t="s">
        <v>69</v>
      </c>
      <c r="B5" s="40"/>
      <c r="D5" s="33" t="s">
        <v>7</v>
      </c>
      <c r="E5" s="35" t="s">
        <v>7</v>
      </c>
      <c r="G5" s="33" t="s">
        <v>102</v>
      </c>
      <c r="H5" s="29" t="s">
        <v>113</v>
      </c>
      <c r="I5" s="33" t="s">
        <v>97</v>
      </c>
      <c r="K5" s="33" t="s">
        <v>111</v>
      </c>
      <c r="M5" s="37" t="s">
        <v>114</v>
      </c>
      <c r="R5" s="33" t="s">
        <v>92</v>
      </c>
      <c r="S5" s="41"/>
      <c r="T5" s="33" t="s">
        <v>92</v>
      </c>
      <c r="U5" s="33" t="s">
        <v>115</v>
      </c>
      <c r="V5" s="37" t="s">
        <v>97</v>
      </c>
      <c r="W5" s="33" t="s">
        <v>116</v>
      </c>
      <c r="X5" s="33" t="s">
        <v>116</v>
      </c>
      <c r="Y5" s="33" t="s">
        <v>116</v>
      </c>
      <c r="Z5" s="33" t="s">
        <v>116</v>
      </c>
    </row>
    <row r="6" spans="1:29" ht="82.5" customHeight="1" x14ac:dyDescent="0.35">
      <c r="A6" s="26" t="s">
        <v>169</v>
      </c>
      <c r="B6" s="40"/>
      <c r="D6" s="36" t="s">
        <v>117</v>
      </c>
      <c r="E6" s="36" t="s">
        <v>117</v>
      </c>
      <c r="G6" s="33" t="s">
        <v>106</v>
      </c>
      <c r="H6" s="41"/>
      <c r="I6" s="33" t="s">
        <v>102</v>
      </c>
      <c r="K6" s="36" t="s">
        <v>117</v>
      </c>
      <c r="M6" s="36" t="s">
        <v>117</v>
      </c>
      <c r="R6" s="33" t="s">
        <v>111</v>
      </c>
      <c r="S6" s="41"/>
      <c r="T6" s="36" t="s">
        <v>118</v>
      </c>
      <c r="V6" s="33" t="s">
        <v>92</v>
      </c>
    </row>
    <row r="7" spans="1:29" ht="185" x14ac:dyDescent="0.35">
      <c r="A7" s="26" t="s">
        <v>71</v>
      </c>
      <c r="B7" s="40"/>
      <c r="G7" s="33" t="s">
        <v>111</v>
      </c>
      <c r="I7" s="33" t="s">
        <v>106</v>
      </c>
      <c r="R7" s="37" t="s">
        <v>119</v>
      </c>
      <c r="S7" s="42"/>
      <c r="T7" s="33" t="s">
        <v>111</v>
      </c>
      <c r="U7" s="41"/>
      <c r="V7" s="37" t="s">
        <v>102</v>
      </c>
      <c r="W7" s="41"/>
      <c r="X7" s="41"/>
      <c r="Y7" s="41"/>
      <c r="Z7" s="41"/>
    </row>
    <row r="8" spans="1:29" ht="111" x14ac:dyDescent="0.35">
      <c r="A8" s="32" t="s">
        <v>72</v>
      </c>
      <c r="B8" s="40"/>
      <c r="G8" s="33" t="s">
        <v>120</v>
      </c>
      <c r="I8" s="33" t="s">
        <v>121</v>
      </c>
      <c r="R8" s="37" t="s">
        <v>122</v>
      </c>
      <c r="S8" s="42"/>
      <c r="T8" s="37" t="s">
        <v>122</v>
      </c>
      <c r="U8" s="42"/>
      <c r="V8" s="33" t="s">
        <v>7</v>
      </c>
    </row>
    <row r="9" spans="1:29" ht="111" x14ac:dyDescent="0.35">
      <c r="A9" s="32" t="s">
        <v>157</v>
      </c>
      <c r="B9" s="40"/>
      <c r="G9" s="36" t="s">
        <v>115</v>
      </c>
      <c r="I9" s="33" t="s">
        <v>108</v>
      </c>
      <c r="R9" s="33" t="s">
        <v>115</v>
      </c>
      <c r="S9" s="41"/>
      <c r="T9" s="33" t="s">
        <v>115</v>
      </c>
      <c r="U9" s="41"/>
      <c r="V9" s="33" t="s">
        <v>106</v>
      </c>
    </row>
    <row r="10" spans="1:29" ht="111" x14ac:dyDescent="0.35">
      <c r="A10" s="32" t="s">
        <v>73</v>
      </c>
      <c r="B10" s="40"/>
      <c r="G10" s="33" t="s">
        <v>123</v>
      </c>
      <c r="I10" s="33" t="s">
        <v>109</v>
      </c>
      <c r="V10" s="33" t="s">
        <v>124</v>
      </c>
    </row>
    <row r="11" spans="1:29" ht="92.5" x14ac:dyDescent="0.35">
      <c r="A11" s="26" t="s">
        <v>74</v>
      </c>
      <c r="B11" s="40"/>
      <c r="G11" s="33" t="s">
        <v>106</v>
      </c>
      <c r="I11" s="33" t="s">
        <v>125</v>
      </c>
      <c r="V11" s="37" t="s">
        <v>121</v>
      </c>
    </row>
    <row r="12" spans="1:29" ht="92.5" x14ac:dyDescent="0.35">
      <c r="A12" s="26" t="s">
        <v>75</v>
      </c>
      <c r="B12" s="41"/>
      <c r="I12" s="33" t="s">
        <v>123</v>
      </c>
      <c r="V12" s="33" t="s">
        <v>111</v>
      </c>
    </row>
    <row r="13" spans="1:29" ht="74" x14ac:dyDescent="0.35">
      <c r="A13" s="26" t="s">
        <v>76</v>
      </c>
      <c r="B13" s="41"/>
      <c r="I13" s="33" t="s">
        <v>126</v>
      </c>
      <c r="V13" s="37" t="s">
        <v>122</v>
      </c>
    </row>
    <row r="14" spans="1:29" ht="74" x14ac:dyDescent="0.35">
      <c r="A14" s="26" t="s">
        <v>170</v>
      </c>
      <c r="B14" s="41"/>
      <c r="V14" s="33" t="s">
        <v>115</v>
      </c>
    </row>
    <row r="15" spans="1:29" ht="148" x14ac:dyDescent="0.35">
      <c r="A15" s="32" t="s">
        <v>78</v>
      </c>
      <c r="B15" s="40"/>
      <c r="V15" s="37" t="s">
        <v>123</v>
      </c>
    </row>
    <row r="16" spans="1:29" ht="111" x14ac:dyDescent="0.35">
      <c r="A16" s="32" t="s">
        <v>79</v>
      </c>
      <c r="B16" s="40"/>
      <c r="V16" s="33" t="s">
        <v>7</v>
      </c>
    </row>
    <row r="17" spans="1:22" ht="74" x14ac:dyDescent="0.35">
      <c r="A17" s="26" t="s">
        <v>80</v>
      </c>
      <c r="B17" s="40"/>
      <c r="V17" s="33" t="s">
        <v>127</v>
      </c>
    </row>
    <row r="18" spans="1:22" x14ac:dyDescent="0.35">
      <c r="A18" s="32" t="s">
        <v>81</v>
      </c>
      <c r="B18" s="40"/>
    </row>
    <row r="19" spans="1:22" x14ac:dyDescent="0.35">
      <c r="A19" s="32" t="s">
        <v>82</v>
      </c>
      <c r="B19" s="40"/>
    </row>
    <row r="20" spans="1:22" x14ac:dyDescent="0.35">
      <c r="A20" s="26" t="s">
        <v>83</v>
      </c>
      <c r="B20" s="40"/>
    </row>
    <row r="21" spans="1:22" x14ac:dyDescent="0.35">
      <c r="A21" s="26" t="s">
        <v>84</v>
      </c>
      <c r="B21" s="40"/>
    </row>
    <row r="22" spans="1:22" ht="35" x14ac:dyDescent="0.35">
      <c r="A22" s="26" t="s">
        <v>85</v>
      </c>
      <c r="B22" s="40"/>
    </row>
    <row r="23" spans="1:22" x14ac:dyDescent="0.35">
      <c r="A23" s="32" t="s">
        <v>86</v>
      </c>
      <c r="B23" s="40"/>
    </row>
    <row r="24" spans="1:22" x14ac:dyDescent="0.35">
      <c r="A24" s="32" t="s">
        <v>87</v>
      </c>
      <c r="B24" s="40"/>
    </row>
    <row r="25" spans="1:22" ht="35" x14ac:dyDescent="0.35">
      <c r="A25" s="32" t="s">
        <v>89</v>
      </c>
      <c r="B25" s="40"/>
    </row>
    <row r="26" spans="1:22" x14ac:dyDescent="0.35">
      <c r="A26" s="32" t="s">
        <v>88</v>
      </c>
      <c r="B26" s="40"/>
    </row>
    <row r="27" spans="1:22" x14ac:dyDescent="0.35">
      <c r="B27" s="40"/>
    </row>
    <row r="50" ht="45.75" customHeight="1" x14ac:dyDescent="0.35"/>
    <row r="51" ht="35.25" customHeight="1" x14ac:dyDescent="0.35"/>
  </sheetData>
  <sheetProtection algorithmName="SHA-512" hashValue="08BoFUmit6x/bxxeRuFQpcJO/OObtygTg3DqUiJPTbfVYH+VljPXhFdzqnZs4LmFMdYH580VgmntbJAr3IfdAA==" saltValue="D7w1M0/w1wcFdiRWsd5WQQ==" spinCount="100000" sheet="1" objects="1" scenarios="1"/>
  <dataValidations count="1">
    <dataValidation type="list" allowBlank="1" showInputMessage="1" showErrorMessage="1" sqref="O22" xr:uid="{1BC8BDDC-6FBB-4FE3-ACD4-F20BF9D5CE9B}">
      <formula1>$B$1:$Y$1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filterMode="1"/>
  <dimension ref="A1:C26"/>
  <sheetViews>
    <sheetView workbookViewId="0">
      <selection activeCell="B22" sqref="B22"/>
    </sheetView>
  </sheetViews>
  <sheetFormatPr baseColWidth="10" defaultColWidth="11.453125" defaultRowHeight="14.5" x14ac:dyDescent="0.35"/>
  <cols>
    <col min="1" max="1" width="33.26953125" customWidth="1"/>
    <col min="2" max="2" width="43.1796875" customWidth="1"/>
  </cols>
  <sheetData>
    <row r="1" spans="1:3" ht="30" customHeight="1" x14ac:dyDescent="0.35">
      <c r="A1" s="2" t="s">
        <v>5</v>
      </c>
    </row>
    <row r="2" spans="1:3" ht="40" hidden="1" customHeight="1" x14ac:dyDescent="0.35">
      <c r="A2" s="3" t="s">
        <v>6</v>
      </c>
    </row>
    <row r="3" spans="1:3" ht="40" hidden="1" customHeight="1" x14ac:dyDescent="0.35">
      <c r="A3" s="3" t="s">
        <v>67</v>
      </c>
    </row>
    <row r="4" spans="1:3" ht="40" hidden="1" customHeight="1" x14ac:dyDescent="0.35">
      <c r="A4" s="4" t="s">
        <v>68</v>
      </c>
    </row>
    <row r="5" spans="1:3" ht="40" hidden="1" customHeight="1" x14ac:dyDescent="0.35">
      <c r="A5" s="4" t="s">
        <v>69</v>
      </c>
    </row>
    <row r="6" spans="1:3" ht="40" hidden="1" customHeight="1" x14ac:dyDescent="0.35">
      <c r="A6" s="4" t="s">
        <v>70</v>
      </c>
    </row>
    <row r="7" spans="1:3" ht="40" customHeight="1" x14ac:dyDescent="0.35">
      <c r="A7" s="4" t="s">
        <v>71</v>
      </c>
      <c r="B7" s="5" t="s">
        <v>132</v>
      </c>
      <c r="C7">
        <v>0</v>
      </c>
    </row>
    <row r="8" spans="1:3" ht="40" hidden="1" customHeight="1" x14ac:dyDescent="0.35">
      <c r="A8" s="3" t="s">
        <v>72</v>
      </c>
    </row>
    <row r="9" spans="1:3" ht="40" customHeight="1" x14ac:dyDescent="0.35">
      <c r="A9" s="3" t="s">
        <v>155</v>
      </c>
      <c r="B9" s="5" t="s">
        <v>132</v>
      </c>
      <c r="C9">
        <v>0</v>
      </c>
    </row>
    <row r="10" spans="1:3" ht="40" hidden="1" customHeight="1" x14ac:dyDescent="0.35">
      <c r="A10" s="3" t="s">
        <v>73</v>
      </c>
    </row>
    <row r="11" spans="1:3" ht="40" customHeight="1" x14ac:dyDescent="0.35">
      <c r="A11" s="4" t="s">
        <v>74</v>
      </c>
      <c r="B11" s="5" t="s">
        <v>132</v>
      </c>
      <c r="C11">
        <v>0</v>
      </c>
    </row>
    <row r="12" spans="1:3" ht="40" hidden="1" customHeight="1" x14ac:dyDescent="0.35">
      <c r="A12" s="4" t="s">
        <v>75</v>
      </c>
    </row>
    <row r="13" spans="1:3" ht="40" customHeight="1" x14ac:dyDescent="0.35">
      <c r="A13" s="4" t="s">
        <v>76</v>
      </c>
      <c r="B13" s="5" t="s">
        <v>132</v>
      </c>
      <c r="C13">
        <v>0</v>
      </c>
    </row>
    <row r="14" spans="1:3" ht="40" hidden="1" customHeight="1" x14ac:dyDescent="0.35">
      <c r="A14" s="4" t="s">
        <v>77</v>
      </c>
    </row>
    <row r="15" spans="1:3" ht="40" hidden="1" customHeight="1" x14ac:dyDescent="0.35">
      <c r="A15" s="3" t="s">
        <v>78</v>
      </c>
    </row>
    <row r="16" spans="1:3" ht="40" hidden="1" customHeight="1" x14ac:dyDescent="0.35">
      <c r="A16" s="3" t="s">
        <v>79</v>
      </c>
    </row>
    <row r="17" spans="1:2" ht="40" hidden="1" customHeight="1" x14ac:dyDescent="0.35">
      <c r="A17" s="4" t="s">
        <v>80</v>
      </c>
    </row>
    <row r="18" spans="1:2" ht="40" customHeight="1" x14ac:dyDescent="0.35">
      <c r="A18" s="3" t="s">
        <v>81</v>
      </c>
      <c r="B18" s="5" t="s">
        <v>132</v>
      </c>
    </row>
    <row r="19" spans="1:2" ht="40" hidden="1" customHeight="1" x14ac:dyDescent="0.35">
      <c r="A19" s="3" t="s">
        <v>82</v>
      </c>
    </row>
    <row r="20" spans="1:2" ht="40" customHeight="1" x14ac:dyDescent="0.35">
      <c r="A20" s="4" t="s">
        <v>83</v>
      </c>
      <c r="B20" s="5" t="s">
        <v>132</v>
      </c>
    </row>
    <row r="21" spans="1:2" ht="40" customHeight="1" x14ac:dyDescent="0.35">
      <c r="A21" s="4" t="s">
        <v>84</v>
      </c>
      <c r="B21" s="5" t="s">
        <v>132</v>
      </c>
    </row>
    <row r="22" spans="1:2" ht="40" customHeight="1" x14ac:dyDescent="0.35">
      <c r="A22" s="4" t="s">
        <v>85</v>
      </c>
      <c r="B22" s="5" t="s">
        <v>132</v>
      </c>
    </row>
    <row r="23" spans="1:2" ht="40" hidden="1" customHeight="1" x14ac:dyDescent="0.35">
      <c r="A23" s="3" t="s">
        <v>86</v>
      </c>
    </row>
    <row r="24" spans="1:2" ht="40" hidden="1" customHeight="1" x14ac:dyDescent="0.35">
      <c r="A24" s="3" t="s">
        <v>87</v>
      </c>
    </row>
    <row r="25" spans="1:2" ht="40" hidden="1" customHeight="1" x14ac:dyDescent="0.35">
      <c r="A25" s="3" t="s">
        <v>133</v>
      </c>
    </row>
    <row r="26" spans="1:2" ht="40" hidden="1" customHeight="1" x14ac:dyDescent="0.35">
      <c r="A26" s="3" t="s">
        <v>88</v>
      </c>
    </row>
  </sheetData>
  <autoFilter ref="A1:C26" xr:uid="{00000000-0009-0000-0000-000002000000}">
    <filterColumn colId="1">
      <customFilters>
        <customFilter operator="notEqual" val=" "/>
      </custom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16"/>
  <sheetViews>
    <sheetView workbookViewId="0">
      <selection activeCell="C14" sqref="C14"/>
    </sheetView>
  </sheetViews>
  <sheetFormatPr baseColWidth="10" defaultColWidth="11.453125" defaultRowHeight="14.5" x14ac:dyDescent="0.35"/>
  <cols>
    <col min="1" max="1" width="22.54296875" customWidth="1"/>
    <col min="2" max="2" width="17.54296875" customWidth="1"/>
    <col min="3" max="3" width="33.90625" customWidth="1"/>
  </cols>
  <sheetData>
    <row r="1" spans="1:3" x14ac:dyDescent="0.35">
      <c r="A1" s="6" t="s">
        <v>134</v>
      </c>
      <c r="B1" s="7" t="s">
        <v>4</v>
      </c>
      <c r="C1" s="1" t="s">
        <v>135</v>
      </c>
    </row>
    <row r="2" spans="1:3" x14ac:dyDescent="0.35">
      <c r="A2" s="8" t="s">
        <v>136</v>
      </c>
      <c r="B2" s="9">
        <v>0</v>
      </c>
      <c r="C2" s="1" t="s">
        <v>137</v>
      </c>
    </row>
    <row r="3" spans="1:3" x14ac:dyDescent="0.35">
      <c r="A3" s="8" t="s">
        <v>138</v>
      </c>
      <c r="B3" s="9">
        <v>1</v>
      </c>
      <c r="C3" s="1" t="s">
        <v>139</v>
      </c>
    </row>
    <row r="4" spans="1:3" x14ac:dyDescent="0.35">
      <c r="A4" s="8" t="s">
        <v>140</v>
      </c>
      <c r="B4" s="9">
        <v>2</v>
      </c>
      <c r="C4" s="1" t="s">
        <v>141</v>
      </c>
    </row>
    <row r="5" spans="1:3" x14ac:dyDescent="0.35">
      <c r="A5" s="8" t="s">
        <v>142</v>
      </c>
      <c r="B5" s="9">
        <v>3</v>
      </c>
      <c r="C5" s="1" t="s">
        <v>143</v>
      </c>
    </row>
    <row r="6" spans="1:3" x14ac:dyDescent="0.35">
      <c r="A6" s="8" t="s">
        <v>144</v>
      </c>
      <c r="B6" s="9">
        <v>4</v>
      </c>
      <c r="C6" s="1" t="s">
        <v>145</v>
      </c>
    </row>
    <row r="7" spans="1:3" x14ac:dyDescent="0.35">
      <c r="A7" s="8" t="s">
        <v>146</v>
      </c>
      <c r="B7" s="9">
        <v>5</v>
      </c>
      <c r="C7" s="1" t="s">
        <v>147</v>
      </c>
    </row>
    <row r="8" spans="1:3" x14ac:dyDescent="0.35">
      <c r="A8" s="8" t="s">
        <v>148</v>
      </c>
      <c r="B8" s="9">
        <v>6</v>
      </c>
      <c r="C8" s="1" t="s">
        <v>193</v>
      </c>
    </row>
    <row r="9" spans="1:3" x14ac:dyDescent="0.35">
      <c r="A9" s="8" t="s">
        <v>149</v>
      </c>
      <c r="B9" s="9">
        <v>7</v>
      </c>
      <c r="C9" s="1"/>
    </row>
    <row r="10" spans="1:3" x14ac:dyDescent="0.35">
      <c r="A10" s="8"/>
      <c r="B10" s="9">
        <v>8</v>
      </c>
      <c r="C10" s="1"/>
    </row>
    <row r="11" spans="1:3" x14ac:dyDescent="0.35">
      <c r="A11" s="8"/>
      <c r="B11" s="9">
        <v>9</v>
      </c>
      <c r="C11" s="1"/>
    </row>
    <row r="12" spans="1:3" x14ac:dyDescent="0.35">
      <c r="A12" s="8"/>
      <c r="B12" s="9">
        <v>10</v>
      </c>
      <c r="C12" s="1"/>
    </row>
    <row r="13" spans="1:3" x14ac:dyDescent="0.35">
      <c r="A13" s="8"/>
      <c r="B13" s="9">
        <v>11</v>
      </c>
      <c r="C13" s="1"/>
    </row>
    <row r="14" spans="1:3" x14ac:dyDescent="0.35">
      <c r="A14" s="8"/>
      <c r="B14" s="9">
        <v>12</v>
      </c>
      <c r="C14" s="1"/>
    </row>
    <row r="15" spans="1:3" x14ac:dyDescent="0.35">
      <c r="A15" s="8"/>
      <c r="B15" s="9">
        <v>13</v>
      </c>
      <c r="C15" s="1"/>
    </row>
    <row r="16" spans="1:3" x14ac:dyDescent="0.35">
      <c r="A16" s="8"/>
      <c r="B16" s="9">
        <v>14</v>
      </c>
      <c r="C1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65</vt:i4>
      </vt:variant>
    </vt:vector>
  </HeadingPairs>
  <TitlesOfParts>
    <vt:vector size="72" baseType="lpstr">
      <vt:lpstr>FORMULARIO INDIGENA</vt:lpstr>
      <vt:lpstr>CLASES PUESTOS</vt:lpstr>
      <vt:lpstr>FORMULARIO BORRADOR</vt:lpstr>
      <vt:lpstr>LISTAS CON NOMBRES</vt:lpstr>
      <vt:lpstr>LISTAS</vt:lpstr>
      <vt:lpstr>Hoja1</vt:lpstr>
      <vt:lpstr>LISTAS DESPLEGABLES</vt:lpstr>
      <vt:lpstr>AJL.INDIG.MAT.COMPL_EN_I_y_II_Ciclo_o_REC.INDIGENA_ASIGNATURAS_COMPLEMENTARIAS_EN_I_y_II_Ciclo</vt:lpstr>
      <vt:lpstr>LISTAS!AMPL.JORN.L.PRIMARIA.ABIERTA_IND.I_y_II_CICLOS</vt:lpstr>
      <vt:lpstr>AMPL.JORN.L.PRIMARIA.ABIERTA_IND.I_y_II_CICLOS</vt:lpstr>
      <vt:lpstr>LISTAS!AMPL.JORN.LAB.EDUC.PREESC.INDIGENA.</vt:lpstr>
      <vt:lpstr>AMPL.JORN.LAB.EDUC.PREESC.INDIGENA.</vt:lpstr>
      <vt:lpstr>AMPL.JORN.LAB.EDUC.PREESC.INDIGENA_o_REC.EDUCACION_PREESCOLAR_INDIGENA</vt:lpstr>
      <vt:lpstr>LISTAS!AMPL.JORN.LAB.INDIG.CINDEA_E_IPEC</vt:lpstr>
      <vt:lpstr>AMPL.JORN.LAB.INDIG.CINDEA_E_IPEC</vt:lpstr>
      <vt:lpstr>LISTAS!AMPL.JORN.LAB.INDIG.MAT.COMPL.I_Y_IICICLO</vt:lpstr>
      <vt:lpstr>AMPL.JORN.LAB.INDIG.MAT.COMPL.I_Y_IICICLO</vt:lpstr>
      <vt:lpstr>LISTAS!AMPL.JORN.LAB.INDIGENA_I_Y_II_CICLOS</vt:lpstr>
      <vt:lpstr>AMPL.JORN.LAB.INDIGENA_I_Y_II_CICLOS</vt:lpstr>
      <vt:lpstr>AMPL.JORN.LAB.INDIGENA_I_Y_II_CICLOS_o_REC.JORNADA_ADICIONAL_INDIGENA_EN_I_y_II_Ciclo</vt:lpstr>
      <vt:lpstr>AMPL.JORN.LAB.INDIGENA_I_Y_II_CICLOS_o_REC.JORNADA_ADICIONAL_INDIGENA_EN_I_y_II_Ciclos</vt:lpstr>
      <vt:lpstr>'FORMULARIO BORRADOR'!Área_de_impresión</vt:lpstr>
      <vt:lpstr>'FORMULARIO INDIGENA'!Área_de_impresión</vt:lpstr>
      <vt:lpstr>AUMENTO_LECCIONES</vt:lpstr>
      <vt:lpstr>LISTAS!DOBLE_JORNADA_INDIGENA</vt:lpstr>
      <vt:lpstr>DOBLE_JORNADA_INDIGENA</vt:lpstr>
      <vt:lpstr>LISTAS!PROYECTOS_LENGUA_Y_CULTURA</vt:lpstr>
      <vt:lpstr>PROYECTOS_LENGUA_Y_CULTURA</vt:lpstr>
      <vt:lpstr>LISTAS!REC.60_MINUTOS_INDIGENA</vt:lpstr>
      <vt:lpstr>REC.60_MINUTOS_INDIGENA</vt:lpstr>
      <vt:lpstr>LISTAS!REC.ASISTENTE_DIRECCIÓN_CENTRO_EDUCATIVO_INDIGENA_SECUNDARIA</vt:lpstr>
      <vt:lpstr>REC.ASISTENTE_DIRECCIÓN_CENTRO_EDUCATIVO_INDIGENA_SECUNDARIA</vt:lpstr>
      <vt:lpstr>LISTAS!REC.AUXILIAR_DE_VIGILANCIA</vt:lpstr>
      <vt:lpstr>REC.AUXILIAR_DE_VIGILANCIA</vt:lpstr>
      <vt:lpstr>LISTAS!REC.COM.APOYO_EDUC.INDIG.I_Y_II.</vt:lpstr>
      <vt:lpstr>REC.COM.APOYO_EDUC.INDIG.I_Y_II.</vt:lpstr>
      <vt:lpstr>LISTAS!REC.COM.APOYO_EDUC.INDIG.III_Y_EDUC.DIVER.</vt:lpstr>
      <vt:lpstr>REC.COM.APOYO_EDUC.INDIG.III_Y_EDUC.DIVER.</vt:lpstr>
      <vt:lpstr>LISTAS!REC.COM.EVAL.APREND.INDIG.C.T.A.I_Y_II.</vt:lpstr>
      <vt:lpstr>REC.COM.EVAL.APREND.INDIG.C.T.A.I_Y_II.</vt:lpstr>
      <vt:lpstr>LISTAS!REC.CONSERJE</vt:lpstr>
      <vt:lpstr>REC.CONSERJE</vt:lpstr>
      <vt:lpstr>LISTAS!REC.COORD.PRUEBAS_TERRIT.INDIG.</vt:lpstr>
      <vt:lpstr>REC.COORD.PRUEBAS_TERRIT.INDIG.</vt:lpstr>
      <vt:lpstr>LISTAS!REC.COORD.SAT.IPEC.CINDEA_INDIGENA.</vt:lpstr>
      <vt:lpstr>REC.COORD.SAT.IPEC.CINDEA_INDIGENA.</vt:lpstr>
      <vt:lpstr>LISTAS!REC.COORD.ZONAL_INDIG.EDUC.AB</vt:lpstr>
      <vt:lpstr>REC.COORD.ZONAL_INDIG.EDUC.AB</vt:lpstr>
      <vt:lpstr>LISTAS!REC.ESC.MOD.HORAR.AMPL.INDIGENA</vt:lpstr>
      <vt:lpstr>REC.ESC.MOD.HORAR.AMPL.INDIGENA</vt:lpstr>
      <vt:lpstr>REC.ESC.MOD.HORAR.AMPL.INDIGENA_o_ESC.MODALIDAD_HORARIO_REGULAR_INDIGENA</vt:lpstr>
      <vt:lpstr>LISTAS!REC.HUERTAS_ESCOLARES_INDIGENA.</vt:lpstr>
      <vt:lpstr>REC.HUERTAS_ESCOLARES_INDIGENA.</vt:lpstr>
      <vt:lpstr>LISTAS!REC.LICEO_RURAL_UBIC.TERRIT.INDIG.</vt:lpstr>
      <vt:lpstr>REC.LICEO_RURAL_UBIC.TERRIT.INDIG.</vt:lpstr>
      <vt:lpstr>LISTAS!REC.OFICIAL_DE_SEGURIDAD_SERVICIO_CIVIL_1</vt:lpstr>
      <vt:lpstr>REC.OFICIAL_DE_SEGURIDAD_SERVICIO_CIVIL_1</vt:lpstr>
      <vt:lpstr>LISTAS!REC.OFICIAL_DE_VIGILANCIA</vt:lpstr>
      <vt:lpstr>REC.OFICIAL_DE_VIGILANCIA</vt:lpstr>
      <vt:lpstr>LISTAS!REC.OFICINISTA</vt:lpstr>
      <vt:lpstr>REC.OFICINISTA</vt:lpstr>
      <vt:lpstr>LISTAS!REC.ORIENTADOR.INDIG.</vt:lpstr>
      <vt:lpstr>REC.ORIENTADOR.INDIG.</vt:lpstr>
      <vt:lpstr>LISTAS!REC.SERV.BIBLIOTECA.INDIG.</vt:lpstr>
      <vt:lpstr>REC.SERV.BIBLIOTECA.INDIG.</vt:lpstr>
      <vt:lpstr>Recargo</vt:lpstr>
      <vt:lpstr>LISTAS!Recargo_o_Ampliación</vt:lpstr>
      <vt:lpstr>Recargo_o_Ampliación</vt:lpstr>
      <vt:lpstr>Recargo_o_Ampliación_AU</vt:lpstr>
      <vt:lpstr>RECARGOS</vt:lpstr>
      <vt:lpstr>SEA.NIVEL_1</vt:lpstr>
      <vt:lpstr>SEA_NIVEL_1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Ester Jara Howlett</dc:creator>
  <cp:keywords/>
  <dc:description/>
  <cp:lastModifiedBy>Ester Jara Howlett</cp:lastModifiedBy>
  <cp:revision/>
  <cp:lastPrinted>2025-10-09T14:57:09Z</cp:lastPrinted>
  <dcterms:created xsi:type="dcterms:W3CDTF">2021-08-23T16:49:41Z</dcterms:created>
  <dcterms:modified xsi:type="dcterms:W3CDTF">2025-11-06T14:30:56Z</dcterms:modified>
  <cp:category/>
  <cp:contentStatus/>
</cp:coreProperties>
</file>